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810" windowHeight="8010"/>
  </bookViews>
  <sheets>
    <sheet name="Visualization" sheetId="4" r:id="rId1"/>
    <sheet name="Resource Pivot" sheetId="5" r:id="rId2"/>
    <sheet name="Overtime" sheetId="7" r:id="rId3"/>
    <sheet name="Reserves" sheetId="1" r:id="rId4"/>
    <sheet name="Extraction Activities" sheetId="2" r:id="rId5"/>
    <sheet name="Parameters" sheetId="3" r:id="rId6"/>
  </sheets>
  <definedNames>
    <definedName name="NativeTimeline_Extraction_Date">#N/A</definedName>
    <definedName name="Slicer_Site">#N/A</definedName>
  </definedNames>
  <calcPr calcId="152511"/>
  <pivotCaches>
    <pivotCache cacheId="15" r:id="rId7"/>
    <pivotCache cacheId="1" r:id="rId8"/>
    <pivotCache cacheId="2" r:id="rId9"/>
    <pivotCache cacheId="3" r:id="rId10"/>
    <pivotCache cacheId="4" r:id="rId11"/>
    <pivotCache cacheId="13"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Lst>
</workbook>
</file>

<file path=xl/calcChain.xml><?xml version="1.0" encoding="utf-8"?>
<calcChain xmlns="http://schemas.openxmlformats.org/spreadsheetml/2006/main">
  <c r="I6" i="1" l="1"/>
  <c r="G8" i="2" l="1"/>
  <c r="I8" i="2" s="1"/>
  <c r="H3" i="2"/>
  <c r="J3" i="2" s="1"/>
  <c r="H4" i="2"/>
  <c r="J4" i="2" s="1"/>
  <c r="H5" i="2"/>
  <c r="J5" i="2" s="1"/>
  <c r="H989" i="2"/>
  <c r="J989" i="2" s="1"/>
  <c r="H7" i="2"/>
  <c r="J7" i="2" s="1"/>
  <c r="H8" i="2"/>
  <c r="J8" i="2" s="1"/>
  <c r="H9" i="2"/>
  <c r="J9" i="2" s="1"/>
  <c r="H6" i="2"/>
  <c r="J6" i="2" s="1"/>
  <c r="H10" i="2"/>
  <c r="J10" i="2" s="1"/>
  <c r="H12" i="2"/>
  <c r="J12" i="2" s="1"/>
  <c r="H13" i="2"/>
  <c r="J13" i="2" s="1"/>
  <c r="H995" i="2"/>
  <c r="J995" i="2" s="1"/>
  <c r="H15" i="2"/>
  <c r="J15" i="2" s="1"/>
  <c r="H16" i="2"/>
  <c r="J16" i="2" s="1"/>
  <c r="H17" i="2"/>
  <c r="J17" i="2" s="1"/>
  <c r="H18" i="2"/>
  <c r="J18" i="2" s="1"/>
  <c r="H19" i="2"/>
  <c r="J19" i="2" s="1"/>
  <c r="H20" i="2"/>
  <c r="J20" i="2" s="1"/>
  <c r="H11" i="2"/>
  <c r="J11" i="2" s="1"/>
  <c r="H22" i="2"/>
  <c r="J22" i="2" s="1"/>
  <c r="H480" i="2"/>
  <c r="J480" i="2" s="1"/>
  <c r="H24" i="2"/>
  <c r="J24" i="2" s="1"/>
  <c r="H14" i="2"/>
  <c r="J14" i="2" s="1"/>
  <c r="H482" i="2"/>
  <c r="J482" i="2" s="1"/>
  <c r="H27" i="2"/>
  <c r="J27" i="2" s="1"/>
  <c r="H483" i="2"/>
  <c r="J483" i="2" s="1"/>
  <c r="H997" i="2"/>
  <c r="J997" i="2" s="1"/>
  <c r="H30" i="2"/>
  <c r="J30" i="2" s="1"/>
  <c r="H31" i="2"/>
  <c r="J31" i="2" s="1"/>
  <c r="H32" i="2"/>
  <c r="J32" i="2" s="1"/>
  <c r="H33" i="2"/>
  <c r="J33" i="2" s="1"/>
  <c r="H34" i="2"/>
  <c r="J34" i="2" s="1"/>
  <c r="H488" i="2"/>
  <c r="J488" i="2" s="1"/>
  <c r="H21" i="2"/>
  <c r="J21" i="2" s="1"/>
  <c r="H37" i="2"/>
  <c r="J37" i="2" s="1"/>
  <c r="H38" i="2"/>
  <c r="J38" i="2" s="1"/>
  <c r="H39" i="2"/>
  <c r="J39" i="2" s="1"/>
  <c r="H491" i="2"/>
  <c r="J491" i="2" s="1"/>
  <c r="H41" i="2"/>
  <c r="J41" i="2" s="1"/>
  <c r="H42" i="2"/>
  <c r="J42" i="2" s="1"/>
  <c r="H1585" i="2"/>
  <c r="J1585" i="2" s="1"/>
  <c r="H44" i="2"/>
  <c r="J44" i="2" s="1"/>
  <c r="H492" i="2"/>
  <c r="J492" i="2" s="1"/>
  <c r="H1586" i="2"/>
  <c r="J1586" i="2" s="1"/>
  <c r="H47" i="2"/>
  <c r="J47" i="2" s="1"/>
  <c r="H23" i="2"/>
  <c r="J23" i="2" s="1"/>
  <c r="H49" i="2"/>
  <c r="J49" i="2" s="1"/>
  <c r="H50" i="2"/>
  <c r="J50" i="2" s="1"/>
  <c r="H51" i="2"/>
  <c r="J51" i="2" s="1"/>
  <c r="H52" i="2"/>
  <c r="J52" i="2" s="1"/>
  <c r="H53" i="2"/>
  <c r="J53" i="2" s="1"/>
  <c r="H54" i="2"/>
  <c r="J54" i="2" s="1"/>
  <c r="H25" i="2"/>
  <c r="J25" i="2" s="1"/>
  <c r="H56" i="2"/>
  <c r="J56" i="2" s="1"/>
  <c r="H57" i="2"/>
  <c r="J57" i="2" s="1"/>
  <c r="H26" i="2"/>
  <c r="J26" i="2" s="1"/>
  <c r="H59" i="2"/>
  <c r="J59" i="2" s="1"/>
  <c r="H60" i="2"/>
  <c r="J60" i="2" s="1"/>
  <c r="H61" i="2"/>
  <c r="J61" i="2" s="1"/>
  <c r="H499" i="2"/>
  <c r="J499" i="2" s="1"/>
  <c r="H63" i="2"/>
  <c r="J63" i="2" s="1"/>
  <c r="H1000" i="2"/>
  <c r="J1000" i="2" s="1"/>
  <c r="H1003" i="2"/>
  <c r="J1003" i="2" s="1"/>
  <c r="H66" i="2"/>
  <c r="J66" i="2" s="1"/>
  <c r="H1593" i="2"/>
  <c r="J1593" i="2" s="1"/>
  <c r="H68" i="2"/>
  <c r="J68" i="2" s="1"/>
  <c r="H69" i="2"/>
  <c r="J69" i="2" s="1"/>
  <c r="H70" i="2"/>
  <c r="J70" i="2" s="1"/>
  <c r="H71" i="2"/>
  <c r="J71" i="2" s="1"/>
  <c r="H28" i="2"/>
  <c r="J28" i="2" s="1"/>
  <c r="H1594" i="2"/>
  <c r="J1594" i="2" s="1"/>
  <c r="H74" i="2"/>
  <c r="J74" i="2" s="1"/>
  <c r="H1004" i="2"/>
  <c r="J1004" i="2" s="1"/>
  <c r="H1601" i="2"/>
  <c r="J1601" i="2" s="1"/>
  <c r="H77" i="2"/>
  <c r="J77" i="2" s="1"/>
  <c r="H78" i="2"/>
  <c r="J78" i="2" s="1"/>
  <c r="H79" i="2"/>
  <c r="J79" i="2" s="1"/>
  <c r="H501" i="2"/>
  <c r="J501" i="2" s="1"/>
  <c r="H81" i="2"/>
  <c r="J81" i="2" s="1"/>
  <c r="H507" i="2"/>
  <c r="J507" i="2" s="1"/>
  <c r="H511" i="2"/>
  <c r="J511" i="2" s="1"/>
  <c r="H84" i="2"/>
  <c r="J84" i="2" s="1"/>
  <c r="H85" i="2"/>
  <c r="J85" i="2" s="1"/>
  <c r="H86" i="2"/>
  <c r="J86" i="2" s="1"/>
  <c r="H87" i="2"/>
  <c r="J87" i="2" s="1"/>
  <c r="H88" i="2"/>
  <c r="J88" i="2" s="1"/>
  <c r="H29" i="2"/>
  <c r="J29" i="2" s="1"/>
  <c r="H90" i="2"/>
  <c r="J90" i="2" s="1"/>
  <c r="H1606" i="2"/>
  <c r="J1606" i="2" s="1"/>
  <c r="H1607" i="2"/>
  <c r="J1607" i="2" s="1"/>
  <c r="H93" i="2"/>
  <c r="J93" i="2" s="1"/>
  <c r="H1611" i="2"/>
  <c r="J1611" i="2" s="1"/>
  <c r="H95" i="2"/>
  <c r="J95" i="2" s="1"/>
  <c r="H96" i="2"/>
  <c r="J96" i="2" s="1"/>
  <c r="H97" i="2"/>
  <c r="J97" i="2" s="1"/>
  <c r="H98" i="2"/>
  <c r="J98" i="2" s="1"/>
  <c r="H99" i="2"/>
  <c r="J99" i="2" s="1"/>
  <c r="H100" i="2"/>
  <c r="J100" i="2" s="1"/>
  <c r="H101" i="2"/>
  <c r="J101" i="2" s="1"/>
  <c r="H102" i="2"/>
  <c r="J102" i="2" s="1"/>
  <c r="H103" i="2"/>
  <c r="J103" i="2" s="1"/>
  <c r="H35" i="2"/>
  <c r="J35" i="2" s="1"/>
  <c r="H1006" i="2"/>
  <c r="J1006" i="2" s="1"/>
  <c r="H106" i="2"/>
  <c r="J106" i="2" s="1"/>
  <c r="H107" i="2"/>
  <c r="J107" i="2" s="1"/>
  <c r="H36" i="2"/>
  <c r="J36" i="2" s="1"/>
  <c r="H1007" i="2"/>
  <c r="J1007" i="2" s="1"/>
  <c r="H110" i="2"/>
  <c r="J110" i="2" s="1"/>
  <c r="H111" i="2"/>
  <c r="J111" i="2" s="1"/>
  <c r="H112" i="2"/>
  <c r="J112" i="2" s="1"/>
  <c r="H1010" i="2"/>
  <c r="J1010" i="2" s="1"/>
  <c r="H114" i="2"/>
  <c r="J114" i="2" s="1"/>
  <c r="H1018" i="2"/>
  <c r="J1018" i="2" s="1"/>
  <c r="H1020" i="2"/>
  <c r="J1020" i="2" s="1"/>
  <c r="H117" i="2"/>
  <c r="J117" i="2" s="1"/>
  <c r="H40" i="2"/>
  <c r="J40" i="2" s="1"/>
  <c r="H119" i="2"/>
  <c r="J119" i="2" s="1"/>
  <c r="H1021" i="2"/>
  <c r="J1021" i="2" s="1"/>
  <c r="H121" i="2"/>
  <c r="J121" i="2" s="1"/>
  <c r="H122" i="2"/>
  <c r="J122" i="2" s="1"/>
  <c r="H123" i="2"/>
  <c r="J123" i="2" s="1"/>
  <c r="H1612" i="2"/>
  <c r="J1612" i="2" s="1"/>
  <c r="H125" i="2"/>
  <c r="J125" i="2" s="1"/>
  <c r="H1028" i="2"/>
  <c r="J1028" i="2" s="1"/>
  <c r="H1030" i="2"/>
  <c r="J1030" i="2" s="1"/>
  <c r="H1032" i="2"/>
  <c r="J1032" i="2" s="1"/>
  <c r="H129" i="2"/>
  <c r="J129" i="2" s="1"/>
  <c r="H1040" i="2"/>
  <c r="J1040" i="2" s="1"/>
  <c r="H131" i="2"/>
  <c r="J131" i="2" s="1"/>
  <c r="H516" i="2"/>
  <c r="J516" i="2" s="1"/>
  <c r="H133" i="2"/>
  <c r="J133" i="2" s="1"/>
  <c r="H134" i="2"/>
  <c r="J134" i="2" s="1"/>
  <c r="H135" i="2"/>
  <c r="J135" i="2" s="1"/>
  <c r="H136" i="2"/>
  <c r="J136" i="2" s="1"/>
  <c r="H137" i="2"/>
  <c r="J137" i="2" s="1"/>
  <c r="H138" i="2"/>
  <c r="J138" i="2" s="1"/>
  <c r="H139" i="2"/>
  <c r="J139" i="2" s="1"/>
  <c r="H140" i="2"/>
  <c r="J140" i="2" s="1"/>
  <c r="H141" i="2"/>
  <c r="J141" i="2" s="1"/>
  <c r="H517" i="2"/>
  <c r="J517" i="2" s="1"/>
  <c r="H143" i="2"/>
  <c r="J143" i="2" s="1"/>
  <c r="H144" i="2"/>
  <c r="J144" i="2" s="1"/>
  <c r="H145" i="2"/>
  <c r="J145" i="2" s="1"/>
  <c r="H146" i="2"/>
  <c r="J146" i="2" s="1"/>
  <c r="H147" i="2"/>
  <c r="J147" i="2" s="1"/>
  <c r="H1614" i="2"/>
  <c r="J1614" i="2" s="1"/>
  <c r="H149" i="2"/>
  <c r="J149" i="2" s="1"/>
  <c r="H150" i="2"/>
  <c r="J150" i="2" s="1"/>
  <c r="H151" i="2"/>
  <c r="J151" i="2" s="1"/>
  <c r="H152" i="2"/>
  <c r="J152" i="2" s="1"/>
  <c r="H1045" i="2"/>
  <c r="J1045" i="2" s="1"/>
  <c r="H43" i="2"/>
  <c r="J43" i="2" s="1"/>
  <c r="H155" i="2"/>
  <c r="J155" i="2" s="1"/>
  <c r="H522" i="2"/>
  <c r="J522" i="2" s="1"/>
  <c r="H157" i="2"/>
  <c r="J157" i="2" s="1"/>
  <c r="H158" i="2"/>
  <c r="J158" i="2" s="1"/>
  <c r="H524" i="2"/>
  <c r="J524" i="2" s="1"/>
  <c r="H160" i="2"/>
  <c r="J160" i="2" s="1"/>
  <c r="H161" i="2"/>
  <c r="J161" i="2" s="1"/>
  <c r="H1050" i="2"/>
  <c r="J1050" i="2" s="1"/>
  <c r="H45" i="2"/>
  <c r="J45" i="2" s="1"/>
  <c r="H164" i="2"/>
  <c r="J164" i="2" s="1"/>
  <c r="H165" i="2"/>
  <c r="J165" i="2" s="1"/>
  <c r="H166" i="2"/>
  <c r="J166" i="2" s="1"/>
  <c r="H1057" i="2"/>
  <c r="J1057" i="2" s="1"/>
  <c r="H1063" i="2"/>
  <c r="J1063" i="2" s="1"/>
  <c r="H169" i="2"/>
  <c r="J169" i="2" s="1"/>
  <c r="H170" i="2"/>
  <c r="J170" i="2" s="1"/>
  <c r="H171" i="2"/>
  <c r="J171" i="2" s="1"/>
  <c r="H172" i="2"/>
  <c r="J172" i="2" s="1"/>
  <c r="H46" i="2"/>
  <c r="J46" i="2" s="1"/>
  <c r="H174" i="2"/>
  <c r="J174" i="2" s="1"/>
  <c r="H48" i="2"/>
  <c r="J48" i="2" s="1"/>
  <c r="H528" i="2"/>
  <c r="J528" i="2" s="1"/>
  <c r="H177" i="2"/>
  <c r="J177" i="2" s="1"/>
  <c r="H1068" i="2"/>
  <c r="J1068" i="2" s="1"/>
  <c r="H179" i="2"/>
  <c r="J179" i="2" s="1"/>
  <c r="H180" i="2"/>
  <c r="J180" i="2" s="1"/>
  <c r="H181" i="2"/>
  <c r="J181" i="2" s="1"/>
  <c r="H182" i="2"/>
  <c r="J182" i="2" s="1"/>
  <c r="H183" i="2"/>
  <c r="J183" i="2" s="1"/>
  <c r="H1615" i="2"/>
  <c r="J1615" i="2" s="1"/>
  <c r="H530" i="2"/>
  <c r="J530" i="2" s="1"/>
  <c r="H186" i="2"/>
  <c r="J186" i="2" s="1"/>
  <c r="H533" i="2"/>
  <c r="J533" i="2" s="1"/>
  <c r="H188" i="2"/>
  <c r="J188" i="2" s="1"/>
  <c r="H1076" i="2"/>
  <c r="J1076" i="2" s="1"/>
  <c r="H55" i="2"/>
  <c r="J55" i="2" s="1"/>
  <c r="H191" i="2"/>
  <c r="J191" i="2" s="1"/>
  <c r="H192" i="2"/>
  <c r="J192" i="2" s="1"/>
  <c r="H193" i="2"/>
  <c r="J193" i="2" s="1"/>
  <c r="H1617" i="2"/>
  <c r="J1617" i="2" s="1"/>
  <c r="H195" i="2"/>
  <c r="J195" i="2" s="1"/>
  <c r="H196" i="2"/>
  <c r="J196" i="2" s="1"/>
  <c r="H197" i="2"/>
  <c r="J197" i="2" s="1"/>
  <c r="H58" i="2"/>
  <c r="J58" i="2" s="1"/>
  <c r="H199" i="2"/>
  <c r="J199" i="2" s="1"/>
  <c r="H200" i="2"/>
  <c r="J200" i="2" s="1"/>
  <c r="H201" i="2"/>
  <c r="J201" i="2" s="1"/>
  <c r="H202" i="2"/>
  <c r="J202" i="2" s="1"/>
  <c r="H62" i="2"/>
  <c r="J62" i="2" s="1"/>
  <c r="H204" i="2"/>
  <c r="J204" i="2" s="1"/>
  <c r="H205" i="2"/>
  <c r="J205" i="2" s="1"/>
  <c r="H206" i="2"/>
  <c r="J206" i="2" s="1"/>
  <c r="H207" i="2"/>
  <c r="J207" i="2" s="1"/>
  <c r="H208" i="2"/>
  <c r="J208" i="2" s="1"/>
  <c r="H209" i="2"/>
  <c r="J209" i="2" s="1"/>
  <c r="H210" i="2"/>
  <c r="J210" i="2" s="1"/>
  <c r="H211" i="2"/>
  <c r="J211" i="2" s="1"/>
  <c r="H212" i="2"/>
  <c r="J212" i="2" s="1"/>
  <c r="H213" i="2"/>
  <c r="J213" i="2" s="1"/>
  <c r="H214" i="2"/>
  <c r="J214" i="2" s="1"/>
  <c r="H215" i="2"/>
  <c r="J215" i="2" s="1"/>
  <c r="H216" i="2"/>
  <c r="J216" i="2" s="1"/>
  <c r="H217" i="2"/>
  <c r="J217" i="2" s="1"/>
  <c r="H218" i="2"/>
  <c r="J218" i="2" s="1"/>
  <c r="H64" i="2"/>
  <c r="J64" i="2" s="1"/>
  <c r="H220" i="2"/>
  <c r="J220" i="2" s="1"/>
  <c r="H221" i="2"/>
  <c r="J221" i="2" s="1"/>
  <c r="H222" i="2"/>
  <c r="J222" i="2" s="1"/>
  <c r="H535" i="2"/>
  <c r="J535" i="2" s="1"/>
  <c r="H1077" i="2"/>
  <c r="J1077" i="2" s="1"/>
  <c r="H225" i="2"/>
  <c r="J225" i="2" s="1"/>
  <c r="H539" i="2"/>
  <c r="J539" i="2" s="1"/>
  <c r="H227" i="2"/>
  <c r="J227" i="2" s="1"/>
  <c r="H228" i="2"/>
  <c r="J228" i="2" s="1"/>
  <c r="H65" i="2"/>
  <c r="J65" i="2" s="1"/>
  <c r="H230" i="2"/>
  <c r="J230" i="2" s="1"/>
  <c r="H231" i="2"/>
  <c r="J231" i="2" s="1"/>
  <c r="H232" i="2"/>
  <c r="J232" i="2" s="1"/>
  <c r="H233" i="2"/>
  <c r="J233" i="2" s="1"/>
  <c r="H234" i="2"/>
  <c r="J234" i="2" s="1"/>
  <c r="H1084" i="2"/>
  <c r="J1084" i="2" s="1"/>
  <c r="H1089" i="2"/>
  <c r="J1089" i="2" s="1"/>
  <c r="H237" i="2"/>
  <c r="J237" i="2" s="1"/>
  <c r="H238" i="2"/>
  <c r="J238" i="2" s="1"/>
  <c r="H239" i="2"/>
  <c r="J239" i="2" s="1"/>
  <c r="H240" i="2"/>
  <c r="J240" i="2" s="1"/>
  <c r="H241" i="2"/>
  <c r="J241" i="2" s="1"/>
  <c r="H242" i="2"/>
  <c r="J242" i="2" s="1"/>
  <c r="H243" i="2"/>
  <c r="J243" i="2" s="1"/>
  <c r="H540" i="2"/>
  <c r="J540" i="2" s="1"/>
  <c r="H245" i="2"/>
  <c r="J245" i="2" s="1"/>
  <c r="H246" i="2"/>
  <c r="J246" i="2" s="1"/>
  <c r="H1090" i="2"/>
  <c r="J1090" i="2" s="1"/>
  <c r="H248" i="2"/>
  <c r="J248" i="2" s="1"/>
  <c r="H548" i="2"/>
  <c r="J548" i="2" s="1"/>
  <c r="H1091" i="2"/>
  <c r="J1091" i="2" s="1"/>
  <c r="H251" i="2"/>
  <c r="J251" i="2" s="1"/>
  <c r="H252" i="2"/>
  <c r="J252" i="2" s="1"/>
  <c r="H253" i="2"/>
  <c r="J253" i="2" s="1"/>
  <c r="H1622" i="2"/>
  <c r="J1622" i="2" s="1"/>
  <c r="H255" i="2"/>
  <c r="J255" i="2" s="1"/>
  <c r="H256" i="2"/>
  <c r="J256" i="2" s="1"/>
  <c r="H1625" i="2"/>
  <c r="J1625" i="2" s="1"/>
  <c r="H258" i="2"/>
  <c r="J258" i="2" s="1"/>
  <c r="H67" i="2"/>
  <c r="J67" i="2" s="1"/>
  <c r="H260" i="2"/>
  <c r="J260" i="2" s="1"/>
  <c r="H261" i="2"/>
  <c r="J261" i="2" s="1"/>
  <c r="H262" i="2"/>
  <c r="J262" i="2" s="1"/>
  <c r="H263" i="2"/>
  <c r="J263" i="2" s="1"/>
  <c r="H264" i="2"/>
  <c r="J264" i="2" s="1"/>
  <c r="H265" i="2"/>
  <c r="J265" i="2" s="1"/>
  <c r="H551" i="2"/>
  <c r="J551" i="2" s="1"/>
  <c r="H267" i="2"/>
  <c r="J267" i="2" s="1"/>
  <c r="H268" i="2"/>
  <c r="J268" i="2" s="1"/>
  <c r="H269" i="2"/>
  <c r="J269" i="2" s="1"/>
  <c r="H270" i="2"/>
  <c r="J270" i="2" s="1"/>
  <c r="H1626" i="2"/>
  <c r="J1626" i="2" s="1"/>
  <c r="H272" i="2"/>
  <c r="J272" i="2" s="1"/>
  <c r="H273" i="2"/>
  <c r="J273" i="2" s="1"/>
  <c r="H274" i="2"/>
  <c r="J274" i="2" s="1"/>
  <c r="H1628" i="2"/>
  <c r="J1628" i="2" s="1"/>
  <c r="H276" i="2"/>
  <c r="J276" i="2" s="1"/>
  <c r="H277" i="2"/>
  <c r="J277" i="2" s="1"/>
  <c r="H278" i="2"/>
  <c r="J278" i="2" s="1"/>
  <c r="H1093" i="2"/>
  <c r="J1093" i="2" s="1"/>
  <c r="H280" i="2"/>
  <c r="J280" i="2" s="1"/>
  <c r="H281" i="2"/>
  <c r="J281" i="2" s="1"/>
  <c r="H282" i="2"/>
  <c r="J282" i="2" s="1"/>
  <c r="H1632" i="2"/>
  <c r="J1632" i="2" s="1"/>
  <c r="H72" i="2"/>
  <c r="J72" i="2" s="1"/>
  <c r="H285" i="2"/>
  <c r="J285" i="2" s="1"/>
  <c r="H286" i="2"/>
  <c r="J286" i="2" s="1"/>
  <c r="H1633" i="2"/>
  <c r="J1633" i="2" s="1"/>
  <c r="H288" i="2"/>
  <c r="J288" i="2" s="1"/>
  <c r="H289" i="2"/>
  <c r="J289" i="2" s="1"/>
  <c r="H290" i="2"/>
  <c r="J290" i="2" s="1"/>
  <c r="H291" i="2"/>
  <c r="J291" i="2" s="1"/>
  <c r="H556" i="2"/>
  <c r="J556" i="2" s="1"/>
  <c r="H1634" i="2"/>
  <c r="J1634" i="2" s="1"/>
  <c r="H1102" i="2"/>
  <c r="J1102" i="2" s="1"/>
  <c r="H295" i="2"/>
  <c r="J295" i="2" s="1"/>
  <c r="H296" i="2"/>
  <c r="J296" i="2" s="1"/>
  <c r="H73" i="2"/>
  <c r="J73" i="2" s="1"/>
  <c r="H298" i="2"/>
  <c r="J298" i="2" s="1"/>
  <c r="H299" i="2"/>
  <c r="J299" i="2" s="1"/>
  <c r="H300" i="2"/>
  <c r="J300" i="2" s="1"/>
  <c r="H301" i="2"/>
  <c r="J301" i="2" s="1"/>
  <c r="H302" i="2"/>
  <c r="J302" i="2" s="1"/>
  <c r="H75" i="2"/>
  <c r="J75" i="2" s="1"/>
  <c r="H304" i="2"/>
  <c r="J304" i="2" s="1"/>
  <c r="H305" i="2"/>
  <c r="J305" i="2" s="1"/>
  <c r="H306" i="2"/>
  <c r="J306" i="2" s="1"/>
  <c r="H307" i="2"/>
  <c r="J307" i="2" s="1"/>
  <c r="H558" i="2"/>
  <c r="J558" i="2" s="1"/>
  <c r="H1638" i="2"/>
  <c r="J1638" i="2" s="1"/>
  <c r="H310" i="2"/>
  <c r="J310" i="2" s="1"/>
  <c r="H311" i="2"/>
  <c r="J311" i="2" s="1"/>
  <c r="H1645" i="2"/>
  <c r="J1645" i="2" s="1"/>
  <c r="H76" i="2"/>
  <c r="J76" i="2" s="1"/>
  <c r="H314" i="2"/>
  <c r="J314" i="2" s="1"/>
  <c r="H315" i="2"/>
  <c r="J315" i="2" s="1"/>
  <c r="H80" i="2"/>
  <c r="J80" i="2" s="1"/>
  <c r="H317" i="2"/>
  <c r="J317" i="2" s="1"/>
  <c r="H318" i="2"/>
  <c r="J318" i="2" s="1"/>
  <c r="H319" i="2"/>
  <c r="J319" i="2" s="1"/>
  <c r="H320" i="2"/>
  <c r="J320" i="2" s="1"/>
  <c r="H321" i="2"/>
  <c r="J321" i="2" s="1"/>
  <c r="H322" i="2"/>
  <c r="J322" i="2" s="1"/>
  <c r="H560" i="2"/>
  <c r="J560" i="2" s="1"/>
  <c r="H324" i="2"/>
  <c r="J324" i="2" s="1"/>
  <c r="H1106" i="2"/>
  <c r="J1106" i="2" s="1"/>
  <c r="H326" i="2"/>
  <c r="J326" i="2" s="1"/>
  <c r="H327" i="2"/>
  <c r="J327" i="2" s="1"/>
  <c r="H328" i="2"/>
  <c r="J328" i="2" s="1"/>
  <c r="H329" i="2"/>
  <c r="J329" i="2" s="1"/>
  <c r="H1648" i="2"/>
  <c r="J1648" i="2" s="1"/>
  <c r="H331" i="2"/>
  <c r="J331" i="2" s="1"/>
  <c r="H332" i="2"/>
  <c r="J332" i="2" s="1"/>
  <c r="H333" i="2"/>
  <c r="J333" i="2" s="1"/>
  <c r="H334" i="2"/>
  <c r="J334" i="2" s="1"/>
  <c r="H335" i="2"/>
  <c r="J335" i="2" s="1"/>
  <c r="H82" i="2"/>
  <c r="J82" i="2" s="1"/>
  <c r="H337" i="2"/>
  <c r="J337" i="2" s="1"/>
  <c r="H338" i="2"/>
  <c r="J338" i="2" s="1"/>
  <c r="H339" i="2"/>
  <c r="J339" i="2" s="1"/>
  <c r="H340" i="2"/>
  <c r="J340" i="2" s="1"/>
  <c r="H1649" i="2"/>
  <c r="J1649" i="2" s="1"/>
  <c r="H342" i="2"/>
  <c r="J342" i="2" s="1"/>
  <c r="H343" i="2"/>
  <c r="J343" i="2" s="1"/>
  <c r="H344" i="2"/>
  <c r="J344" i="2" s="1"/>
  <c r="H1653" i="2"/>
  <c r="J1653" i="2" s="1"/>
  <c r="H1654" i="2"/>
  <c r="J1654" i="2" s="1"/>
  <c r="H347" i="2"/>
  <c r="J347" i="2" s="1"/>
  <c r="H348" i="2"/>
  <c r="J348" i="2" s="1"/>
  <c r="H561" i="2"/>
  <c r="J561" i="2" s="1"/>
  <c r="H1107" i="2"/>
  <c r="J1107" i="2" s="1"/>
  <c r="H562" i="2"/>
  <c r="J562" i="2" s="1"/>
  <c r="H352" i="2"/>
  <c r="J352" i="2" s="1"/>
  <c r="H353" i="2"/>
  <c r="J353" i="2" s="1"/>
  <c r="H354" i="2"/>
  <c r="J354" i="2" s="1"/>
  <c r="H1656" i="2"/>
  <c r="J1656" i="2" s="1"/>
  <c r="H356" i="2"/>
  <c r="J356" i="2" s="1"/>
  <c r="H357" i="2"/>
  <c r="J357" i="2" s="1"/>
  <c r="H358" i="2"/>
  <c r="J358" i="2" s="1"/>
  <c r="H359" i="2"/>
  <c r="J359" i="2" s="1"/>
  <c r="H360" i="2"/>
  <c r="J360" i="2" s="1"/>
  <c r="H361" i="2"/>
  <c r="J361" i="2" s="1"/>
  <c r="H362" i="2"/>
  <c r="J362" i="2" s="1"/>
  <c r="H567" i="2"/>
  <c r="J567" i="2" s="1"/>
  <c r="H364" i="2"/>
  <c r="J364" i="2" s="1"/>
  <c r="H365" i="2"/>
  <c r="J365" i="2" s="1"/>
  <c r="H1658" i="2"/>
  <c r="J1658" i="2" s="1"/>
  <c r="H1666" i="2"/>
  <c r="J1666" i="2" s="1"/>
  <c r="H368" i="2"/>
  <c r="J368" i="2" s="1"/>
  <c r="H369" i="2"/>
  <c r="J369" i="2" s="1"/>
  <c r="H370" i="2"/>
  <c r="J370" i="2" s="1"/>
  <c r="H371" i="2"/>
  <c r="J371" i="2" s="1"/>
  <c r="H372" i="2"/>
  <c r="J372" i="2" s="1"/>
  <c r="H373" i="2"/>
  <c r="J373" i="2" s="1"/>
  <c r="H374" i="2"/>
  <c r="J374" i="2" s="1"/>
  <c r="H375" i="2"/>
  <c r="J375" i="2" s="1"/>
  <c r="H376" i="2"/>
  <c r="J376" i="2" s="1"/>
  <c r="H377" i="2"/>
  <c r="J377" i="2" s="1"/>
  <c r="H378" i="2"/>
  <c r="J378" i="2" s="1"/>
  <c r="H379" i="2"/>
  <c r="J379" i="2" s="1"/>
  <c r="H1668" i="2"/>
  <c r="J1668" i="2" s="1"/>
  <c r="H381" i="2"/>
  <c r="J381" i="2" s="1"/>
  <c r="H382" i="2"/>
  <c r="J382" i="2" s="1"/>
  <c r="H383" i="2"/>
  <c r="J383" i="2" s="1"/>
  <c r="H384" i="2"/>
  <c r="J384" i="2" s="1"/>
  <c r="H385" i="2"/>
  <c r="J385" i="2" s="1"/>
  <c r="H83" i="2"/>
  <c r="J83" i="2" s="1"/>
  <c r="H1109" i="2"/>
  <c r="J1109" i="2" s="1"/>
  <c r="H388" i="2"/>
  <c r="J388" i="2" s="1"/>
  <c r="H389" i="2"/>
  <c r="J389" i="2" s="1"/>
  <c r="H89" i="2"/>
  <c r="J89" i="2" s="1"/>
  <c r="H91" i="2"/>
  <c r="J91" i="2" s="1"/>
  <c r="H1115" i="2"/>
  <c r="J1115" i="2" s="1"/>
  <c r="H393" i="2"/>
  <c r="J393" i="2" s="1"/>
  <c r="H394" i="2"/>
  <c r="J394" i="2" s="1"/>
  <c r="H395" i="2"/>
  <c r="J395" i="2" s="1"/>
  <c r="H396" i="2"/>
  <c r="J396" i="2" s="1"/>
  <c r="H573" i="2"/>
  <c r="J573" i="2" s="1"/>
  <c r="H1125" i="2"/>
  <c r="J1125" i="2" s="1"/>
  <c r="H399" i="2"/>
  <c r="J399" i="2" s="1"/>
  <c r="H580" i="2"/>
  <c r="J580" i="2" s="1"/>
  <c r="H401" i="2"/>
  <c r="J401" i="2" s="1"/>
  <c r="H1671" i="2"/>
  <c r="J1671" i="2" s="1"/>
  <c r="H403" i="2"/>
  <c r="J403" i="2" s="1"/>
  <c r="H92" i="2"/>
  <c r="J92" i="2" s="1"/>
  <c r="H405" i="2"/>
  <c r="J405" i="2" s="1"/>
  <c r="H406" i="2"/>
  <c r="J406" i="2" s="1"/>
  <c r="H587" i="2"/>
  <c r="J587" i="2" s="1"/>
  <c r="H94" i="2"/>
  <c r="J94" i="2" s="1"/>
  <c r="H409" i="2"/>
  <c r="J409" i="2" s="1"/>
  <c r="H410" i="2"/>
  <c r="J410" i="2" s="1"/>
  <c r="H411" i="2"/>
  <c r="J411" i="2" s="1"/>
  <c r="H412" i="2"/>
  <c r="J412" i="2" s="1"/>
  <c r="H413" i="2"/>
  <c r="J413" i="2" s="1"/>
  <c r="H414" i="2"/>
  <c r="J414" i="2" s="1"/>
  <c r="H415" i="2"/>
  <c r="J415" i="2" s="1"/>
  <c r="H416" i="2"/>
  <c r="J416" i="2" s="1"/>
  <c r="H417" i="2"/>
  <c r="J417" i="2" s="1"/>
  <c r="H418" i="2"/>
  <c r="J418" i="2" s="1"/>
  <c r="H419" i="2"/>
  <c r="J419" i="2" s="1"/>
  <c r="H1672" i="2"/>
  <c r="J1672" i="2" s="1"/>
  <c r="H421" i="2"/>
  <c r="J421" i="2" s="1"/>
  <c r="H1679" i="2"/>
  <c r="J1679" i="2" s="1"/>
  <c r="H589" i="2"/>
  <c r="J589" i="2" s="1"/>
  <c r="H424" i="2"/>
  <c r="J424" i="2" s="1"/>
  <c r="H425" i="2"/>
  <c r="J425" i="2" s="1"/>
  <c r="H426" i="2"/>
  <c r="J426" i="2" s="1"/>
  <c r="H427" i="2"/>
  <c r="J427" i="2" s="1"/>
  <c r="H1687" i="2"/>
  <c r="J1687" i="2" s="1"/>
  <c r="H429" i="2"/>
  <c r="J429" i="2" s="1"/>
  <c r="H430" i="2"/>
  <c r="J430" i="2" s="1"/>
  <c r="H431" i="2"/>
  <c r="J431" i="2" s="1"/>
  <c r="H432" i="2"/>
  <c r="J432" i="2" s="1"/>
  <c r="H433" i="2"/>
  <c r="J433" i="2" s="1"/>
  <c r="H434" i="2"/>
  <c r="J434" i="2" s="1"/>
  <c r="H435" i="2"/>
  <c r="J435" i="2" s="1"/>
  <c r="H436" i="2"/>
  <c r="J436" i="2" s="1"/>
  <c r="H437" i="2"/>
  <c r="J437" i="2" s="1"/>
  <c r="H438" i="2"/>
  <c r="J438" i="2" s="1"/>
  <c r="H439" i="2"/>
  <c r="J439" i="2" s="1"/>
  <c r="H440" i="2"/>
  <c r="J440" i="2" s="1"/>
  <c r="H1128" i="2"/>
  <c r="J1128" i="2" s="1"/>
  <c r="H1135" i="2"/>
  <c r="J1135" i="2" s="1"/>
  <c r="H443" i="2"/>
  <c r="J443" i="2" s="1"/>
  <c r="H444" i="2"/>
  <c r="J444" i="2" s="1"/>
  <c r="H445" i="2"/>
  <c r="J445" i="2" s="1"/>
  <c r="H446" i="2"/>
  <c r="J446" i="2" s="1"/>
  <c r="H447" i="2"/>
  <c r="J447" i="2" s="1"/>
  <c r="H448" i="2"/>
  <c r="J448" i="2" s="1"/>
  <c r="H592" i="2"/>
  <c r="J592" i="2" s="1"/>
  <c r="H450" i="2"/>
  <c r="J450" i="2" s="1"/>
  <c r="H451" i="2"/>
  <c r="J451" i="2" s="1"/>
  <c r="H452" i="2"/>
  <c r="J452" i="2" s="1"/>
  <c r="H453" i="2"/>
  <c r="J453" i="2" s="1"/>
  <c r="H454" i="2"/>
  <c r="J454" i="2" s="1"/>
  <c r="H1688" i="2"/>
  <c r="J1688" i="2" s="1"/>
  <c r="H596" i="2"/>
  <c r="J596" i="2" s="1"/>
  <c r="H457" i="2"/>
  <c r="J457" i="2" s="1"/>
  <c r="H458" i="2"/>
  <c r="J458" i="2" s="1"/>
  <c r="H459" i="2"/>
  <c r="J459" i="2" s="1"/>
  <c r="H460" i="2"/>
  <c r="J460" i="2" s="1"/>
  <c r="H461" i="2"/>
  <c r="J461" i="2" s="1"/>
  <c r="H462" i="2"/>
  <c r="J462" i="2" s="1"/>
  <c r="H1691" i="2"/>
  <c r="J1691" i="2" s="1"/>
  <c r="H464" i="2"/>
  <c r="J464" i="2" s="1"/>
  <c r="H465" i="2"/>
  <c r="J465" i="2" s="1"/>
  <c r="H466" i="2"/>
  <c r="J466" i="2" s="1"/>
  <c r="H1137" i="2"/>
  <c r="J1137" i="2" s="1"/>
  <c r="H468" i="2"/>
  <c r="J468" i="2" s="1"/>
  <c r="H1138" i="2"/>
  <c r="J1138" i="2" s="1"/>
  <c r="H470" i="2"/>
  <c r="J470" i="2" s="1"/>
  <c r="H471" i="2"/>
  <c r="J471" i="2" s="1"/>
  <c r="H472" i="2"/>
  <c r="J472" i="2" s="1"/>
  <c r="H473" i="2"/>
  <c r="J473" i="2" s="1"/>
  <c r="H474" i="2"/>
  <c r="J474" i="2" s="1"/>
  <c r="H475" i="2"/>
  <c r="J475" i="2" s="1"/>
  <c r="H476" i="2"/>
  <c r="J476" i="2" s="1"/>
  <c r="H104" i="2"/>
  <c r="J104" i="2" s="1"/>
  <c r="H478" i="2"/>
  <c r="J478" i="2" s="1"/>
  <c r="H479" i="2"/>
  <c r="J479" i="2" s="1"/>
  <c r="H1697" i="2"/>
  <c r="J1697" i="2" s="1"/>
  <c r="H481" i="2"/>
  <c r="J481" i="2" s="1"/>
  <c r="H105" i="2"/>
  <c r="J105" i="2" s="1"/>
  <c r="H1140" i="2"/>
  <c r="J1140" i="2" s="1"/>
  <c r="H484" i="2"/>
  <c r="J484" i="2" s="1"/>
  <c r="H485" i="2"/>
  <c r="J485" i="2" s="1"/>
  <c r="H486" i="2"/>
  <c r="J486" i="2" s="1"/>
  <c r="H487" i="2"/>
  <c r="J487" i="2" s="1"/>
  <c r="H1141" i="2"/>
  <c r="J1141" i="2" s="1"/>
  <c r="H489" i="2"/>
  <c r="J489" i="2" s="1"/>
  <c r="H490" i="2"/>
  <c r="J490" i="2" s="1"/>
  <c r="H1699" i="2"/>
  <c r="J1699" i="2" s="1"/>
  <c r="H1701" i="2"/>
  <c r="J1701" i="2" s="1"/>
  <c r="H493" i="2"/>
  <c r="J493" i="2" s="1"/>
  <c r="H494" i="2"/>
  <c r="J494" i="2" s="1"/>
  <c r="H495" i="2"/>
  <c r="J495" i="2" s="1"/>
  <c r="H496" i="2"/>
  <c r="J496" i="2" s="1"/>
  <c r="H497" i="2"/>
  <c r="J497" i="2" s="1"/>
  <c r="H498" i="2"/>
  <c r="J498" i="2" s="1"/>
  <c r="H1702" i="2"/>
  <c r="J1702" i="2" s="1"/>
  <c r="H500" i="2"/>
  <c r="J500" i="2" s="1"/>
  <c r="H1142" i="2"/>
  <c r="J1142" i="2" s="1"/>
  <c r="H502" i="2"/>
  <c r="J502" i="2" s="1"/>
  <c r="H503" i="2"/>
  <c r="J503" i="2" s="1"/>
  <c r="H504" i="2"/>
  <c r="J504" i="2" s="1"/>
  <c r="H505" i="2"/>
  <c r="J505" i="2" s="1"/>
  <c r="H506" i="2"/>
  <c r="J506" i="2" s="1"/>
  <c r="H1704" i="2"/>
  <c r="J1704" i="2" s="1"/>
  <c r="H508" i="2"/>
  <c r="J508" i="2" s="1"/>
  <c r="H509" i="2"/>
  <c r="J509" i="2" s="1"/>
  <c r="H510" i="2"/>
  <c r="J510" i="2" s="1"/>
  <c r="H600" i="2"/>
  <c r="J600" i="2" s="1"/>
  <c r="H512" i="2"/>
  <c r="J512" i="2" s="1"/>
  <c r="H513" i="2"/>
  <c r="J513" i="2" s="1"/>
  <c r="H514" i="2"/>
  <c r="J514" i="2" s="1"/>
  <c r="H515" i="2"/>
  <c r="J515" i="2" s="1"/>
  <c r="H1707" i="2"/>
  <c r="J1707" i="2" s="1"/>
  <c r="H108" i="2"/>
  <c r="J108" i="2" s="1"/>
  <c r="H518" i="2"/>
  <c r="J518" i="2" s="1"/>
  <c r="H519" i="2"/>
  <c r="J519" i="2" s="1"/>
  <c r="H520" i="2"/>
  <c r="J520" i="2" s="1"/>
  <c r="H521" i="2"/>
  <c r="J521" i="2" s="1"/>
  <c r="H1143" i="2"/>
  <c r="J1143" i="2" s="1"/>
  <c r="H523" i="2"/>
  <c r="J523" i="2" s="1"/>
  <c r="H1145" i="2"/>
  <c r="J1145" i="2" s="1"/>
  <c r="H525" i="2"/>
  <c r="J525" i="2" s="1"/>
  <c r="H526" i="2"/>
  <c r="J526" i="2" s="1"/>
  <c r="H527" i="2"/>
  <c r="J527" i="2" s="1"/>
  <c r="H1147" i="2"/>
  <c r="J1147" i="2" s="1"/>
  <c r="H529" i="2"/>
  <c r="J529" i="2" s="1"/>
  <c r="H1148" i="2"/>
  <c r="J1148" i="2" s="1"/>
  <c r="H531" i="2"/>
  <c r="J531" i="2" s="1"/>
  <c r="H532" i="2"/>
  <c r="J532" i="2" s="1"/>
  <c r="H109" i="2"/>
  <c r="J109" i="2" s="1"/>
  <c r="H534" i="2"/>
  <c r="J534" i="2" s="1"/>
  <c r="H603" i="2"/>
  <c r="J603" i="2" s="1"/>
  <c r="H536" i="2"/>
  <c r="J536" i="2" s="1"/>
  <c r="H537" i="2"/>
  <c r="J537" i="2" s="1"/>
  <c r="H538" i="2"/>
  <c r="J538" i="2" s="1"/>
  <c r="H1710" i="2"/>
  <c r="J1710" i="2" s="1"/>
  <c r="H113" i="2"/>
  <c r="J113" i="2" s="1"/>
  <c r="H541" i="2"/>
  <c r="J541" i="2" s="1"/>
  <c r="H542" i="2"/>
  <c r="J542" i="2" s="1"/>
  <c r="H543" i="2"/>
  <c r="J543" i="2" s="1"/>
  <c r="H544" i="2"/>
  <c r="J544" i="2" s="1"/>
  <c r="H545" i="2"/>
  <c r="J545" i="2" s="1"/>
  <c r="H546" i="2"/>
  <c r="J546" i="2" s="1"/>
  <c r="H547" i="2"/>
  <c r="J547" i="2" s="1"/>
  <c r="H1149" i="2"/>
  <c r="J1149" i="2" s="1"/>
  <c r="H549" i="2"/>
  <c r="J549" i="2" s="1"/>
  <c r="H550" i="2"/>
  <c r="J550" i="2" s="1"/>
  <c r="H606" i="2"/>
  <c r="J606" i="2" s="1"/>
  <c r="H552" i="2"/>
  <c r="J552" i="2" s="1"/>
  <c r="H553" i="2"/>
  <c r="J553" i="2" s="1"/>
  <c r="H554" i="2"/>
  <c r="J554" i="2" s="1"/>
  <c r="H555" i="2"/>
  <c r="J555" i="2" s="1"/>
  <c r="H1712" i="2"/>
  <c r="J1712" i="2" s="1"/>
  <c r="H557" i="2"/>
  <c r="J557" i="2" s="1"/>
  <c r="H607" i="2"/>
  <c r="J607" i="2" s="1"/>
  <c r="H559" i="2"/>
  <c r="J559" i="2" s="1"/>
  <c r="H1714" i="2"/>
  <c r="J1714" i="2" s="1"/>
  <c r="H1151" i="2"/>
  <c r="J1151" i="2" s="1"/>
  <c r="H1152" i="2"/>
  <c r="J1152" i="2" s="1"/>
  <c r="H563" i="2"/>
  <c r="J563" i="2" s="1"/>
  <c r="H564" i="2"/>
  <c r="J564" i="2" s="1"/>
  <c r="H565" i="2"/>
  <c r="J565" i="2" s="1"/>
  <c r="H566" i="2"/>
  <c r="J566" i="2" s="1"/>
  <c r="H1153" i="2"/>
  <c r="J1153" i="2" s="1"/>
  <c r="H568" i="2"/>
  <c r="J568" i="2" s="1"/>
  <c r="H569" i="2"/>
  <c r="J569" i="2" s="1"/>
  <c r="H570" i="2"/>
  <c r="J570" i="2" s="1"/>
  <c r="H571" i="2"/>
  <c r="J571" i="2" s="1"/>
  <c r="H572" i="2"/>
  <c r="J572" i="2" s="1"/>
  <c r="H611" i="2"/>
  <c r="J611" i="2" s="1"/>
  <c r="H574" i="2"/>
  <c r="J574" i="2" s="1"/>
  <c r="H575" i="2"/>
  <c r="J575" i="2" s="1"/>
  <c r="H576" i="2"/>
  <c r="J576" i="2" s="1"/>
  <c r="H577" i="2"/>
  <c r="J577" i="2" s="1"/>
  <c r="H578" i="2"/>
  <c r="J578" i="2" s="1"/>
  <c r="H579" i="2"/>
  <c r="J579" i="2" s="1"/>
  <c r="H1715" i="2"/>
  <c r="J1715" i="2" s="1"/>
  <c r="H581" i="2"/>
  <c r="J581" i="2" s="1"/>
  <c r="H582" i="2"/>
  <c r="J582" i="2" s="1"/>
  <c r="H583" i="2"/>
  <c r="J583" i="2" s="1"/>
  <c r="H584" i="2"/>
  <c r="J584" i="2" s="1"/>
  <c r="H585" i="2"/>
  <c r="J585" i="2" s="1"/>
  <c r="H586" i="2"/>
  <c r="J586" i="2" s="1"/>
  <c r="H115" i="2"/>
  <c r="J115" i="2" s="1"/>
  <c r="H588" i="2"/>
  <c r="J588" i="2" s="1"/>
  <c r="H116" i="2"/>
  <c r="J116" i="2" s="1"/>
  <c r="H590" i="2"/>
  <c r="J590" i="2" s="1"/>
  <c r="H591" i="2"/>
  <c r="J591" i="2" s="1"/>
  <c r="H615" i="2"/>
  <c r="J615" i="2" s="1"/>
  <c r="H593" i="2"/>
  <c r="J593" i="2" s="1"/>
  <c r="H594" i="2"/>
  <c r="J594" i="2" s="1"/>
  <c r="H595" i="2"/>
  <c r="J595" i="2" s="1"/>
  <c r="H118" i="2"/>
  <c r="J118" i="2" s="1"/>
  <c r="H597" i="2"/>
  <c r="J597" i="2" s="1"/>
  <c r="H598" i="2"/>
  <c r="J598" i="2" s="1"/>
  <c r="H599" i="2"/>
  <c r="J599" i="2" s="1"/>
  <c r="H120" i="2"/>
  <c r="J120" i="2" s="1"/>
  <c r="H601" i="2"/>
  <c r="J601" i="2" s="1"/>
  <c r="H602" i="2"/>
  <c r="J602" i="2" s="1"/>
  <c r="H124" i="2"/>
  <c r="J124" i="2" s="1"/>
  <c r="H604" i="2"/>
  <c r="J604" i="2" s="1"/>
  <c r="H605" i="2"/>
  <c r="J605" i="2" s="1"/>
  <c r="H1156" i="2"/>
  <c r="J1156" i="2" s="1"/>
  <c r="H1716" i="2"/>
  <c r="J1716" i="2" s="1"/>
  <c r="H608" i="2"/>
  <c r="J608" i="2" s="1"/>
  <c r="H609" i="2"/>
  <c r="J609" i="2" s="1"/>
  <c r="H610" i="2"/>
  <c r="J610" i="2" s="1"/>
  <c r="H1717" i="2"/>
  <c r="J1717" i="2" s="1"/>
  <c r="H612" i="2"/>
  <c r="J612" i="2" s="1"/>
  <c r="H613" i="2"/>
  <c r="J613" i="2" s="1"/>
  <c r="H614" i="2"/>
  <c r="J614" i="2" s="1"/>
  <c r="H126" i="2"/>
  <c r="J126" i="2" s="1"/>
  <c r="H616" i="2"/>
  <c r="J616" i="2" s="1"/>
  <c r="H617" i="2"/>
  <c r="J617" i="2" s="1"/>
  <c r="H618" i="2"/>
  <c r="J618" i="2" s="1"/>
  <c r="H619" i="2"/>
  <c r="J619" i="2" s="1"/>
  <c r="H620" i="2"/>
  <c r="J620" i="2" s="1"/>
  <c r="H1169" i="2"/>
  <c r="J1169" i="2" s="1"/>
  <c r="H622" i="2"/>
  <c r="J622" i="2" s="1"/>
  <c r="H623" i="2"/>
  <c r="J623" i="2" s="1"/>
  <c r="H624" i="2"/>
  <c r="J624" i="2" s="1"/>
  <c r="H625" i="2"/>
  <c r="J625" i="2" s="1"/>
  <c r="H626" i="2"/>
  <c r="J626" i="2" s="1"/>
  <c r="H627" i="2"/>
  <c r="J627" i="2" s="1"/>
  <c r="H628" i="2"/>
  <c r="J628" i="2" s="1"/>
  <c r="H1170" i="2"/>
  <c r="J1170" i="2" s="1"/>
  <c r="H630" i="2"/>
  <c r="J630" i="2" s="1"/>
  <c r="H631" i="2"/>
  <c r="J631" i="2" s="1"/>
  <c r="H632" i="2"/>
  <c r="J632" i="2" s="1"/>
  <c r="H633" i="2"/>
  <c r="J633" i="2" s="1"/>
  <c r="H634" i="2"/>
  <c r="J634" i="2" s="1"/>
  <c r="H635" i="2"/>
  <c r="J635" i="2" s="1"/>
  <c r="H636" i="2"/>
  <c r="J636" i="2" s="1"/>
  <c r="H637" i="2"/>
  <c r="J637" i="2" s="1"/>
  <c r="H1720" i="2"/>
  <c r="J1720" i="2" s="1"/>
  <c r="H639" i="2"/>
  <c r="J639" i="2" s="1"/>
  <c r="H640" i="2"/>
  <c r="J640" i="2" s="1"/>
  <c r="H1174" i="2"/>
  <c r="J1174" i="2" s="1"/>
  <c r="H642" i="2"/>
  <c r="J642" i="2" s="1"/>
  <c r="H643" i="2"/>
  <c r="J643" i="2" s="1"/>
  <c r="H127" i="2"/>
  <c r="J127" i="2" s="1"/>
  <c r="H645" i="2"/>
  <c r="J645" i="2" s="1"/>
  <c r="H1723" i="2"/>
  <c r="J1723" i="2" s="1"/>
  <c r="H647" i="2"/>
  <c r="J647" i="2" s="1"/>
  <c r="H648" i="2"/>
  <c r="J648" i="2" s="1"/>
  <c r="H649" i="2"/>
  <c r="J649" i="2" s="1"/>
  <c r="H650" i="2"/>
  <c r="J650" i="2" s="1"/>
  <c r="H651" i="2"/>
  <c r="J651" i="2" s="1"/>
  <c r="H1724" i="2"/>
  <c r="J1724" i="2" s="1"/>
  <c r="H621" i="2"/>
  <c r="J621" i="2" s="1"/>
  <c r="H654" i="2"/>
  <c r="J654" i="2" s="1"/>
  <c r="H655" i="2"/>
  <c r="J655" i="2" s="1"/>
  <c r="H656" i="2"/>
  <c r="J656" i="2" s="1"/>
  <c r="H1176" i="2"/>
  <c r="J1176" i="2" s="1"/>
  <c r="H1177" i="2"/>
  <c r="J1177" i="2" s="1"/>
  <c r="H128" i="2"/>
  <c r="J128" i="2" s="1"/>
  <c r="H1731" i="2"/>
  <c r="J1731" i="2" s="1"/>
  <c r="H130" i="2"/>
  <c r="J130" i="2" s="1"/>
  <c r="H662" i="2"/>
  <c r="J662" i="2" s="1"/>
  <c r="H663" i="2"/>
  <c r="J663" i="2" s="1"/>
  <c r="H629" i="2"/>
  <c r="J629" i="2" s="1"/>
  <c r="H665" i="2"/>
  <c r="J665" i="2" s="1"/>
  <c r="H666" i="2"/>
  <c r="J666" i="2" s="1"/>
  <c r="H667" i="2"/>
  <c r="J667" i="2" s="1"/>
  <c r="H668" i="2"/>
  <c r="J668" i="2" s="1"/>
  <c r="H669" i="2"/>
  <c r="J669" i="2" s="1"/>
  <c r="H638" i="2"/>
  <c r="J638" i="2" s="1"/>
  <c r="H671" i="2"/>
  <c r="J671" i="2" s="1"/>
  <c r="H641" i="2"/>
  <c r="J641" i="2" s="1"/>
  <c r="H673" i="2"/>
  <c r="J673" i="2" s="1"/>
  <c r="H1736" i="2"/>
  <c r="J1736" i="2" s="1"/>
  <c r="H675" i="2"/>
  <c r="J675" i="2" s="1"/>
  <c r="H676" i="2"/>
  <c r="J676" i="2" s="1"/>
  <c r="H677" i="2"/>
  <c r="J677" i="2" s="1"/>
  <c r="H678" i="2"/>
  <c r="J678" i="2" s="1"/>
  <c r="H679" i="2"/>
  <c r="J679" i="2" s="1"/>
  <c r="H1737" i="2"/>
  <c r="J1737" i="2" s="1"/>
  <c r="H681" i="2"/>
  <c r="J681" i="2" s="1"/>
  <c r="H682" i="2"/>
  <c r="J682" i="2" s="1"/>
  <c r="H683" i="2"/>
  <c r="J683" i="2" s="1"/>
  <c r="H1743" i="2"/>
  <c r="J1743" i="2" s="1"/>
  <c r="H685" i="2"/>
  <c r="J685" i="2" s="1"/>
  <c r="H686" i="2"/>
  <c r="J686" i="2" s="1"/>
  <c r="H1183" i="2"/>
  <c r="J1183" i="2" s="1"/>
  <c r="H1185" i="2"/>
  <c r="J1185" i="2" s="1"/>
  <c r="H689" i="2"/>
  <c r="J689" i="2" s="1"/>
  <c r="H132" i="2"/>
  <c r="J132" i="2" s="1"/>
  <c r="H1186" i="2"/>
  <c r="J1186" i="2" s="1"/>
  <c r="H692" i="2"/>
  <c r="J692" i="2" s="1"/>
  <c r="H693" i="2"/>
  <c r="J693" i="2" s="1"/>
  <c r="H694" i="2"/>
  <c r="J694" i="2" s="1"/>
  <c r="H1748" i="2"/>
  <c r="J1748" i="2" s="1"/>
  <c r="H696" i="2"/>
  <c r="J696" i="2" s="1"/>
  <c r="H1187" i="2"/>
  <c r="J1187" i="2" s="1"/>
  <c r="H698" i="2"/>
  <c r="J698" i="2" s="1"/>
  <c r="H699" i="2"/>
  <c r="J699" i="2" s="1"/>
  <c r="H700" i="2"/>
  <c r="J700" i="2" s="1"/>
  <c r="H701" i="2"/>
  <c r="J701" i="2" s="1"/>
  <c r="H702" i="2"/>
  <c r="J702" i="2" s="1"/>
  <c r="H703" i="2"/>
  <c r="J703" i="2" s="1"/>
  <c r="H1188" i="2"/>
  <c r="J1188" i="2" s="1"/>
  <c r="H705" i="2"/>
  <c r="J705" i="2" s="1"/>
  <c r="H142" i="2"/>
  <c r="J142" i="2" s="1"/>
  <c r="H707" i="2"/>
  <c r="J707" i="2" s="1"/>
  <c r="H708" i="2"/>
  <c r="J708" i="2" s="1"/>
  <c r="H1190" i="2"/>
  <c r="J1190" i="2" s="1"/>
  <c r="H710" i="2"/>
  <c r="J710" i="2" s="1"/>
  <c r="H711" i="2"/>
  <c r="J711" i="2" s="1"/>
  <c r="H712" i="2"/>
  <c r="J712" i="2" s="1"/>
  <c r="H713" i="2"/>
  <c r="J713" i="2" s="1"/>
  <c r="H148" i="2"/>
  <c r="J148" i="2" s="1"/>
  <c r="H715" i="2"/>
  <c r="J715" i="2" s="1"/>
  <c r="H716" i="2"/>
  <c r="J716" i="2" s="1"/>
  <c r="H717" i="2"/>
  <c r="J717" i="2" s="1"/>
  <c r="H718" i="2"/>
  <c r="J718" i="2" s="1"/>
  <c r="H719" i="2"/>
  <c r="J719" i="2" s="1"/>
  <c r="H720" i="2"/>
  <c r="J720" i="2" s="1"/>
  <c r="H721" i="2"/>
  <c r="J721" i="2" s="1"/>
  <c r="H1749" i="2"/>
  <c r="J1749" i="2" s="1"/>
  <c r="H1752" i="2"/>
  <c r="J1752" i="2" s="1"/>
  <c r="H1754" i="2"/>
  <c r="J1754" i="2" s="1"/>
  <c r="H725" i="2"/>
  <c r="J725" i="2" s="1"/>
  <c r="H726" i="2"/>
  <c r="J726" i="2" s="1"/>
  <c r="H727" i="2"/>
  <c r="J727" i="2" s="1"/>
  <c r="H728" i="2"/>
  <c r="J728" i="2" s="1"/>
  <c r="H729" i="2"/>
  <c r="J729" i="2" s="1"/>
  <c r="H730" i="2"/>
  <c r="J730" i="2" s="1"/>
  <c r="H731" i="2"/>
  <c r="J731" i="2" s="1"/>
  <c r="H1756" i="2"/>
  <c r="J1756" i="2" s="1"/>
  <c r="H733" i="2"/>
  <c r="J733" i="2" s="1"/>
  <c r="H734" i="2"/>
  <c r="J734" i="2" s="1"/>
  <c r="H735" i="2"/>
  <c r="J735" i="2" s="1"/>
  <c r="H644" i="2"/>
  <c r="J644" i="2" s="1"/>
  <c r="H737" i="2"/>
  <c r="J737" i="2" s="1"/>
  <c r="H738" i="2"/>
  <c r="J738" i="2" s="1"/>
  <c r="H646" i="2"/>
  <c r="J646" i="2" s="1"/>
  <c r="H740" i="2"/>
  <c r="J740" i="2" s="1"/>
  <c r="H741" i="2"/>
  <c r="J741" i="2" s="1"/>
  <c r="H742" i="2"/>
  <c r="J742" i="2" s="1"/>
  <c r="H743" i="2"/>
  <c r="J743" i="2" s="1"/>
  <c r="H744" i="2"/>
  <c r="J744" i="2" s="1"/>
  <c r="H745" i="2"/>
  <c r="J745" i="2" s="1"/>
  <c r="H746" i="2"/>
  <c r="J746" i="2" s="1"/>
  <c r="H747" i="2"/>
  <c r="J747" i="2" s="1"/>
  <c r="H748" i="2"/>
  <c r="J748" i="2" s="1"/>
  <c r="H749" i="2"/>
  <c r="J749" i="2" s="1"/>
  <c r="H750" i="2"/>
  <c r="J750" i="2" s="1"/>
  <c r="H1193" i="2"/>
  <c r="J1193" i="2" s="1"/>
  <c r="H1764" i="2"/>
  <c r="J1764" i="2" s="1"/>
  <c r="H153" i="2"/>
  <c r="J153" i="2" s="1"/>
  <c r="H754" i="2"/>
  <c r="J754" i="2" s="1"/>
  <c r="H755" i="2"/>
  <c r="J755" i="2" s="1"/>
  <c r="H1771" i="2"/>
  <c r="J1771" i="2" s="1"/>
  <c r="H757" i="2"/>
  <c r="J757" i="2" s="1"/>
  <c r="H1195" i="2"/>
  <c r="J1195" i="2" s="1"/>
  <c r="H1772" i="2"/>
  <c r="J1772" i="2" s="1"/>
  <c r="H154" i="2"/>
  <c r="J154" i="2" s="1"/>
  <c r="H761" i="2"/>
  <c r="J761" i="2" s="1"/>
  <c r="H652" i="2"/>
  <c r="J652" i="2" s="1"/>
  <c r="H763" i="2"/>
  <c r="J763" i="2" s="1"/>
  <c r="H764" i="2"/>
  <c r="J764" i="2" s="1"/>
  <c r="H765" i="2"/>
  <c r="J765" i="2" s="1"/>
  <c r="H766" i="2"/>
  <c r="J766" i="2" s="1"/>
  <c r="H1196" i="2"/>
  <c r="J1196" i="2" s="1"/>
  <c r="H156" i="2"/>
  <c r="J156" i="2" s="1"/>
  <c r="H769" i="2"/>
  <c r="J769" i="2" s="1"/>
  <c r="H770" i="2"/>
  <c r="J770" i="2" s="1"/>
  <c r="H1200" i="2"/>
  <c r="J1200" i="2" s="1"/>
  <c r="H772" i="2"/>
  <c r="J772" i="2" s="1"/>
  <c r="H653" i="2"/>
  <c r="J653" i="2" s="1"/>
  <c r="H774" i="2"/>
  <c r="J774" i="2" s="1"/>
  <c r="H775" i="2"/>
  <c r="J775" i="2" s="1"/>
  <c r="H776" i="2"/>
  <c r="J776" i="2" s="1"/>
  <c r="H657" i="2"/>
  <c r="J657" i="2" s="1"/>
  <c r="H778" i="2"/>
  <c r="J778" i="2" s="1"/>
  <c r="H779" i="2"/>
  <c r="J779" i="2" s="1"/>
  <c r="H780" i="2"/>
  <c r="J780" i="2" s="1"/>
  <c r="H159" i="2"/>
  <c r="J159" i="2" s="1"/>
  <c r="H782" i="2"/>
  <c r="J782" i="2" s="1"/>
  <c r="H783" i="2"/>
  <c r="J783" i="2" s="1"/>
  <c r="H1773" i="2"/>
  <c r="J1773" i="2" s="1"/>
  <c r="H1201" i="2"/>
  <c r="J1201" i="2" s="1"/>
  <c r="H786" i="2"/>
  <c r="J786" i="2" s="1"/>
  <c r="H1202" i="2"/>
  <c r="J1202" i="2" s="1"/>
  <c r="H1775" i="2"/>
  <c r="J1775" i="2" s="1"/>
  <c r="H1204" i="2"/>
  <c r="J1204" i="2" s="1"/>
  <c r="H790" i="2"/>
  <c r="J790" i="2" s="1"/>
  <c r="H791" i="2"/>
  <c r="J791" i="2" s="1"/>
  <c r="H1207" i="2"/>
  <c r="J1207" i="2" s="1"/>
  <c r="H1783" i="2"/>
  <c r="J1783" i="2" s="1"/>
  <c r="H794" i="2"/>
  <c r="J794" i="2" s="1"/>
  <c r="H658" i="2"/>
  <c r="J658" i="2" s="1"/>
  <c r="H1785" i="2"/>
  <c r="J1785" i="2" s="1"/>
  <c r="H797" i="2"/>
  <c r="J797" i="2" s="1"/>
  <c r="H162" i="2"/>
  <c r="J162" i="2" s="1"/>
  <c r="H799" i="2"/>
  <c r="J799" i="2" s="1"/>
  <c r="H1216" i="2"/>
  <c r="J1216" i="2" s="1"/>
  <c r="H801" i="2"/>
  <c r="J801" i="2" s="1"/>
  <c r="H802" i="2"/>
  <c r="J802" i="2" s="1"/>
  <c r="H659" i="2"/>
  <c r="J659" i="2" s="1"/>
  <c r="H1218" i="2"/>
  <c r="J1218" i="2" s="1"/>
  <c r="H805" i="2"/>
  <c r="J805" i="2" s="1"/>
  <c r="H806" i="2"/>
  <c r="J806" i="2" s="1"/>
  <c r="H807" i="2"/>
  <c r="J807" i="2" s="1"/>
  <c r="H808" i="2"/>
  <c r="J808" i="2" s="1"/>
  <c r="H809" i="2"/>
  <c r="J809" i="2" s="1"/>
  <c r="H810" i="2"/>
  <c r="J810" i="2" s="1"/>
  <c r="H811" i="2"/>
  <c r="J811" i="2" s="1"/>
  <c r="H812" i="2"/>
  <c r="J812" i="2" s="1"/>
  <c r="H813" i="2"/>
  <c r="J813" i="2" s="1"/>
  <c r="H814" i="2"/>
  <c r="J814" i="2" s="1"/>
  <c r="H815" i="2"/>
  <c r="J815" i="2" s="1"/>
  <c r="H660" i="2"/>
  <c r="J660" i="2" s="1"/>
  <c r="H817" i="2"/>
  <c r="J817" i="2" s="1"/>
  <c r="H818" i="2"/>
  <c r="J818" i="2" s="1"/>
  <c r="H819" i="2"/>
  <c r="J819" i="2" s="1"/>
  <c r="H820" i="2"/>
  <c r="J820" i="2" s="1"/>
  <c r="H821" i="2"/>
  <c r="J821" i="2" s="1"/>
  <c r="H822" i="2"/>
  <c r="J822" i="2" s="1"/>
  <c r="H823" i="2"/>
  <c r="J823" i="2" s="1"/>
  <c r="H824" i="2"/>
  <c r="J824" i="2" s="1"/>
  <c r="H1223" i="2"/>
  <c r="J1223" i="2" s="1"/>
  <c r="H826" i="2"/>
  <c r="J826" i="2" s="1"/>
  <c r="H1786" i="2"/>
  <c r="J1786" i="2" s="1"/>
  <c r="H828" i="2"/>
  <c r="J828" i="2" s="1"/>
  <c r="H829" i="2"/>
  <c r="J829" i="2" s="1"/>
  <c r="H830" i="2"/>
  <c r="J830" i="2" s="1"/>
  <c r="H1225" i="2"/>
  <c r="J1225" i="2" s="1"/>
  <c r="H832" i="2"/>
  <c r="J832" i="2" s="1"/>
  <c r="H833" i="2"/>
  <c r="J833" i="2" s="1"/>
  <c r="H834" i="2"/>
  <c r="J834" i="2" s="1"/>
  <c r="H1787" i="2"/>
  <c r="J1787" i="2" s="1"/>
  <c r="H836" i="2"/>
  <c r="J836" i="2" s="1"/>
  <c r="H837" i="2"/>
  <c r="J837" i="2" s="1"/>
  <c r="H838" i="2"/>
  <c r="J838" i="2" s="1"/>
  <c r="H1227" i="2"/>
  <c r="J1227" i="2" s="1"/>
  <c r="H163" i="2"/>
  <c r="J163" i="2" s="1"/>
  <c r="H167" i="2"/>
  <c r="J167" i="2" s="1"/>
  <c r="H842" i="2"/>
  <c r="J842" i="2" s="1"/>
  <c r="H843" i="2"/>
  <c r="J843" i="2" s="1"/>
  <c r="H844" i="2"/>
  <c r="J844" i="2" s="1"/>
  <c r="H845" i="2"/>
  <c r="J845" i="2" s="1"/>
  <c r="H846" i="2"/>
  <c r="J846" i="2" s="1"/>
  <c r="H847" i="2"/>
  <c r="J847" i="2" s="1"/>
  <c r="H848" i="2"/>
  <c r="J848" i="2" s="1"/>
  <c r="H849" i="2"/>
  <c r="J849" i="2" s="1"/>
  <c r="H850" i="2"/>
  <c r="J850" i="2" s="1"/>
  <c r="H851" i="2"/>
  <c r="J851" i="2" s="1"/>
  <c r="H852" i="2"/>
  <c r="J852" i="2" s="1"/>
  <c r="H853" i="2"/>
  <c r="J853" i="2" s="1"/>
  <c r="H854" i="2"/>
  <c r="J854" i="2" s="1"/>
  <c r="H855" i="2"/>
  <c r="J855" i="2" s="1"/>
  <c r="H856" i="2"/>
  <c r="J856" i="2" s="1"/>
  <c r="H857" i="2"/>
  <c r="J857" i="2" s="1"/>
  <c r="H858" i="2"/>
  <c r="J858" i="2" s="1"/>
  <c r="H859" i="2"/>
  <c r="J859" i="2" s="1"/>
  <c r="H168" i="2"/>
  <c r="J168" i="2" s="1"/>
  <c r="H861" i="2"/>
  <c r="J861" i="2" s="1"/>
  <c r="H862" i="2"/>
  <c r="J862" i="2" s="1"/>
  <c r="H1796" i="2"/>
  <c r="J1796" i="2" s="1"/>
  <c r="H661" i="2"/>
  <c r="J661" i="2" s="1"/>
  <c r="H865" i="2"/>
  <c r="J865" i="2" s="1"/>
  <c r="H866" i="2"/>
  <c r="J866" i="2" s="1"/>
  <c r="H664" i="2"/>
  <c r="J664" i="2" s="1"/>
  <c r="H173" i="2"/>
  <c r="J173" i="2" s="1"/>
  <c r="H869" i="2"/>
  <c r="J869" i="2" s="1"/>
  <c r="H870" i="2"/>
  <c r="J870" i="2" s="1"/>
  <c r="H1797" i="2"/>
  <c r="J1797" i="2" s="1"/>
  <c r="H872" i="2"/>
  <c r="J872" i="2" s="1"/>
  <c r="H873" i="2"/>
  <c r="J873" i="2" s="1"/>
  <c r="H874" i="2"/>
  <c r="J874" i="2" s="1"/>
  <c r="H1229" i="2"/>
  <c r="J1229" i="2" s="1"/>
  <c r="H876" i="2"/>
  <c r="J876" i="2" s="1"/>
  <c r="H670" i="2"/>
  <c r="J670" i="2" s="1"/>
  <c r="H878" i="2"/>
  <c r="J878" i="2" s="1"/>
  <c r="H879" i="2"/>
  <c r="J879" i="2" s="1"/>
  <c r="H880" i="2"/>
  <c r="J880" i="2" s="1"/>
  <c r="H881" i="2"/>
  <c r="J881" i="2" s="1"/>
  <c r="H882" i="2"/>
  <c r="J882" i="2" s="1"/>
  <c r="H883" i="2"/>
  <c r="J883" i="2" s="1"/>
  <c r="H1800" i="2"/>
  <c r="J1800" i="2" s="1"/>
  <c r="H672" i="2"/>
  <c r="J672" i="2" s="1"/>
  <c r="H886" i="2"/>
  <c r="J886" i="2" s="1"/>
  <c r="H887" i="2"/>
  <c r="J887" i="2" s="1"/>
  <c r="H1806" i="2"/>
  <c r="J1806" i="2" s="1"/>
  <c r="H889" i="2"/>
  <c r="J889" i="2" s="1"/>
  <c r="H890" i="2"/>
  <c r="J890" i="2" s="1"/>
  <c r="H891" i="2"/>
  <c r="J891" i="2" s="1"/>
  <c r="H1236" i="2"/>
  <c r="J1236" i="2" s="1"/>
  <c r="H893" i="2"/>
  <c r="J893" i="2" s="1"/>
  <c r="H894" i="2"/>
  <c r="J894" i="2" s="1"/>
  <c r="H895" i="2"/>
  <c r="J895" i="2" s="1"/>
  <c r="H896" i="2"/>
  <c r="J896" i="2" s="1"/>
  <c r="H1808" i="2"/>
  <c r="J1808" i="2" s="1"/>
  <c r="H898" i="2"/>
  <c r="J898" i="2" s="1"/>
  <c r="H899" i="2"/>
  <c r="J899" i="2" s="1"/>
  <c r="H175" i="2"/>
  <c r="J175" i="2" s="1"/>
  <c r="H1237" i="2"/>
  <c r="J1237" i="2" s="1"/>
  <c r="H902" i="2"/>
  <c r="J902" i="2" s="1"/>
  <c r="H903" i="2"/>
  <c r="J903" i="2" s="1"/>
  <c r="H904" i="2"/>
  <c r="J904" i="2" s="1"/>
  <c r="H1239" i="2"/>
  <c r="J1239" i="2" s="1"/>
  <c r="H674" i="2"/>
  <c r="J674" i="2" s="1"/>
  <c r="H907" i="2"/>
  <c r="J907" i="2" s="1"/>
  <c r="H176" i="2"/>
  <c r="J176" i="2" s="1"/>
  <c r="H178" i="2"/>
  <c r="J178" i="2" s="1"/>
  <c r="H910" i="2"/>
  <c r="J910" i="2" s="1"/>
  <c r="H1241" i="2"/>
  <c r="J1241" i="2" s="1"/>
  <c r="H912" i="2"/>
  <c r="J912" i="2" s="1"/>
  <c r="H913" i="2"/>
  <c r="J913" i="2" s="1"/>
  <c r="H914" i="2"/>
  <c r="J914" i="2" s="1"/>
  <c r="H915" i="2"/>
  <c r="J915" i="2" s="1"/>
  <c r="H916" i="2"/>
  <c r="J916" i="2" s="1"/>
  <c r="H917" i="2"/>
  <c r="J917" i="2" s="1"/>
  <c r="H918" i="2"/>
  <c r="J918" i="2" s="1"/>
  <c r="H919" i="2"/>
  <c r="J919" i="2" s="1"/>
  <c r="H680" i="2"/>
  <c r="J680" i="2" s="1"/>
  <c r="H921" i="2"/>
  <c r="J921" i="2" s="1"/>
  <c r="H922" i="2"/>
  <c r="J922" i="2" s="1"/>
  <c r="H923" i="2"/>
  <c r="J923" i="2" s="1"/>
  <c r="H924" i="2"/>
  <c r="J924" i="2" s="1"/>
  <c r="H1246" i="2"/>
  <c r="J1246" i="2" s="1"/>
  <c r="H926" i="2"/>
  <c r="J926" i="2" s="1"/>
  <c r="H1811" i="2"/>
  <c r="J1811" i="2" s="1"/>
  <c r="H928" i="2"/>
  <c r="J928" i="2" s="1"/>
  <c r="H929" i="2"/>
  <c r="J929" i="2" s="1"/>
  <c r="H1812" i="2"/>
  <c r="J1812" i="2" s="1"/>
  <c r="H931" i="2"/>
  <c r="J931" i="2" s="1"/>
  <c r="H1815" i="2"/>
  <c r="J1815" i="2" s="1"/>
  <c r="H684" i="2"/>
  <c r="J684" i="2" s="1"/>
  <c r="H1248" i="2"/>
  <c r="J1248" i="2" s="1"/>
  <c r="H687" i="2"/>
  <c r="J687" i="2" s="1"/>
  <c r="H936" i="2"/>
  <c r="J936" i="2" s="1"/>
  <c r="H937" i="2"/>
  <c r="J937" i="2" s="1"/>
  <c r="H938" i="2"/>
  <c r="J938" i="2" s="1"/>
  <c r="H939" i="2"/>
  <c r="J939" i="2" s="1"/>
  <c r="H940" i="2"/>
  <c r="J940" i="2" s="1"/>
  <c r="H688" i="2"/>
  <c r="J688" i="2" s="1"/>
  <c r="H942" i="2"/>
  <c r="J942" i="2" s="1"/>
  <c r="H943" i="2"/>
  <c r="J943" i="2" s="1"/>
  <c r="H944" i="2"/>
  <c r="J944" i="2" s="1"/>
  <c r="H945" i="2"/>
  <c r="J945" i="2" s="1"/>
  <c r="H946" i="2"/>
  <c r="J946" i="2" s="1"/>
  <c r="H947" i="2"/>
  <c r="J947" i="2" s="1"/>
  <c r="H184" i="2"/>
  <c r="J184" i="2" s="1"/>
  <c r="H949" i="2"/>
  <c r="J949" i="2" s="1"/>
  <c r="H950" i="2"/>
  <c r="J950" i="2" s="1"/>
  <c r="H951" i="2"/>
  <c r="J951" i="2" s="1"/>
  <c r="H185" i="2"/>
  <c r="J185" i="2" s="1"/>
  <c r="H953" i="2"/>
  <c r="J953" i="2" s="1"/>
  <c r="H954" i="2"/>
  <c r="J954" i="2" s="1"/>
  <c r="H955" i="2"/>
  <c r="J955" i="2" s="1"/>
  <c r="H956" i="2"/>
  <c r="J956" i="2" s="1"/>
  <c r="H957" i="2"/>
  <c r="J957" i="2" s="1"/>
  <c r="H690" i="2"/>
  <c r="J690" i="2" s="1"/>
  <c r="H959" i="2"/>
  <c r="J959" i="2" s="1"/>
  <c r="H1816" i="2"/>
  <c r="J1816" i="2" s="1"/>
  <c r="H961" i="2"/>
  <c r="J961" i="2" s="1"/>
  <c r="H962" i="2"/>
  <c r="J962" i="2" s="1"/>
  <c r="H963" i="2"/>
  <c r="J963" i="2" s="1"/>
  <c r="H964" i="2"/>
  <c r="J964" i="2" s="1"/>
  <c r="H965" i="2"/>
  <c r="J965" i="2" s="1"/>
  <c r="H966" i="2"/>
  <c r="J966" i="2" s="1"/>
  <c r="H967" i="2"/>
  <c r="J967" i="2" s="1"/>
  <c r="H1249" i="2"/>
  <c r="J1249" i="2" s="1"/>
  <c r="H1254" i="2"/>
  <c r="J1254" i="2" s="1"/>
  <c r="H970" i="2"/>
  <c r="J970" i="2" s="1"/>
  <c r="H971" i="2"/>
  <c r="J971" i="2" s="1"/>
  <c r="H972" i="2"/>
  <c r="J972" i="2" s="1"/>
  <c r="H973" i="2"/>
  <c r="J973" i="2" s="1"/>
  <c r="H974" i="2"/>
  <c r="J974" i="2" s="1"/>
  <c r="H975" i="2"/>
  <c r="J975" i="2" s="1"/>
  <c r="H976" i="2"/>
  <c r="J976" i="2" s="1"/>
  <c r="H1820" i="2"/>
  <c r="J1820" i="2" s="1"/>
  <c r="H978" i="2"/>
  <c r="J978" i="2" s="1"/>
  <c r="H1821" i="2"/>
  <c r="J1821" i="2" s="1"/>
  <c r="H691" i="2"/>
  <c r="J691" i="2" s="1"/>
  <c r="H1823" i="2"/>
  <c r="J1823" i="2" s="1"/>
  <c r="H1827" i="2"/>
  <c r="J1827" i="2" s="1"/>
  <c r="H983" i="2"/>
  <c r="J983" i="2" s="1"/>
  <c r="H984" i="2"/>
  <c r="J984" i="2" s="1"/>
  <c r="H695" i="2"/>
  <c r="J695" i="2" s="1"/>
  <c r="H986" i="2"/>
  <c r="J986" i="2" s="1"/>
  <c r="H987" i="2"/>
  <c r="J987" i="2" s="1"/>
  <c r="H988" i="2"/>
  <c r="J988" i="2" s="1"/>
  <c r="H187" i="2"/>
  <c r="J187" i="2" s="1"/>
  <c r="H990" i="2"/>
  <c r="J990" i="2" s="1"/>
  <c r="H991" i="2"/>
  <c r="J991" i="2" s="1"/>
  <c r="H992" i="2"/>
  <c r="J992" i="2" s="1"/>
  <c r="H993" i="2"/>
  <c r="J993" i="2" s="1"/>
  <c r="H994" i="2"/>
  <c r="J994" i="2" s="1"/>
  <c r="H189" i="2"/>
  <c r="J189" i="2" s="1"/>
  <c r="H996" i="2"/>
  <c r="J996" i="2" s="1"/>
  <c r="H190" i="2"/>
  <c r="J190" i="2" s="1"/>
  <c r="H998" i="2"/>
  <c r="J998" i="2" s="1"/>
  <c r="H999" i="2"/>
  <c r="J999" i="2" s="1"/>
  <c r="H1258" i="2"/>
  <c r="J1258" i="2" s="1"/>
  <c r="H1001" i="2"/>
  <c r="J1001" i="2" s="1"/>
  <c r="H1002" i="2"/>
  <c r="J1002" i="2" s="1"/>
  <c r="H697" i="2"/>
  <c r="J697" i="2" s="1"/>
  <c r="H194" i="2"/>
  <c r="J194" i="2" s="1"/>
  <c r="H1005" i="2"/>
  <c r="J1005" i="2" s="1"/>
  <c r="H704" i="2"/>
  <c r="J704" i="2" s="1"/>
  <c r="H1832" i="2"/>
  <c r="J1832" i="2" s="1"/>
  <c r="H1008" i="2"/>
  <c r="J1008" i="2" s="1"/>
  <c r="H1009" i="2"/>
  <c r="J1009" i="2" s="1"/>
  <c r="H706" i="2"/>
  <c r="J706" i="2" s="1"/>
  <c r="H1011" i="2"/>
  <c r="J1011" i="2" s="1"/>
  <c r="H1012" i="2"/>
  <c r="J1012" i="2" s="1"/>
  <c r="H1013" i="2"/>
  <c r="J1013" i="2" s="1"/>
  <c r="H1014" i="2"/>
  <c r="J1014" i="2" s="1"/>
  <c r="H1015" i="2"/>
  <c r="J1015" i="2" s="1"/>
  <c r="H1016" i="2"/>
  <c r="J1016" i="2" s="1"/>
  <c r="H1017" i="2"/>
  <c r="J1017" i="2" s="1"/>
  <c r="H709" i="2"/>
  <c r="J709" i="2" s="1"/>
  <c r="H1019" i="2"/>
  <c r="J1019" i="2" s="1"/>
  <c r="H1261" i="2"/>
  <c r="J1261" i="2" s="1"/>
  <c r="H1839" i="2"/>
  <c r="J1839" i="2" s="1"/>
  <c r="H1022" i="2"/>
  <c r="J1022" i="2" s="1"/>
  <c r="H1023" i="2"/>
  <c r="J1023" i="2" s="1"/>
  <c r="H1024" i="2"/>
  <c r="J1024" i="2" s="1"/>
  <c r="H1025" i="2"/>
  <c r="J1025" i="2" s="1"/>
  <c r="H1026" i="2"/>
  <c r="J1026" i="2" s="1"/>
  <c r="H1027" i="2"/>
  <c r="J1027" i="2" s="1"/>
  <c r="H714" i="2"/>
  <c r="J714" i="2" s="1"/>
  <c r="H1029" i="2"/>
  <c r="J1029" i="2" s="1"/>
  <c r="H198" i="2"/>
  <c r="J198" i="2" s="1"/>
  <c r="H1031" i="2"/>
  <c r="J1031" i="2" s="1"/>
  <c r="H1263" i="2"/>
  <c r="J1263" i="2" s="1"/>
  <c r="H1033" i="2"/>
  <c r="J1033" i="2" s="1"/>
  <c r="H1034" i="2"/>
  <c r="J1034" i="2" s="1"/>
  <c r="H1035" i="2"/>
  <c r="J1035" i="2" s="1"/>
  <c r="H1036" i="2"/>
  <c r="J1036" i="2" s="1"/>
  <c r="H1037" i="2"/>
  <c r="J1037" i="2" s="1"/>
  <c r="H1038" i="2"/>
  <c r="J1038" i="2" s="1"/>
  <c r="H1039" i="2"/>
  <c r="J1039" i="2" s="1"/>
  <c r="H722" i="2"/>
  <c r="J722" i="2" s="1"/>
  <c r="H1041" i="2"/>
  <c r="J1041" i="2" s="1"/>
  <c r="H1042" i="2"/>
  <c r="J1042" i="2" s="1"/>
  <c r="H1043" i="2"/>
  <c r="J1043" i="2" s="1"/>
  <c r="H1044" i="2"/>
  <c r="J1044" i="2" s="1"/>
  <c r="H203" i="2"/>
  <c r="J203" i="2" s="1"/>
  <c r="H1046" i="2"/>
  <c r="J1046" i="2" s="1"/>
  <c r="H1047" i="2"/>
  <c r="J1047" i="2" s="1"/>
  <c r="H1048" i="2"/>
  <c r="J1048" i="2" s="1"/>
  <c r="H1049" i="2"/>
  <c r="J1049" i="2" s="1"/>
  <c r="H723" i="2"/>
  <c r="J723" i="2" s="1"/>
  <c r="H1051" i="2"/>
  <c r="J1051" i="2" s="1"/>
  <c r="H1052" i="2"/>
  <c r="J1052" i="2" s="1"/>
  <c r="H1053" i="2"/>
  <c r="J1053" i="2" s="1"/>
  <c r="H1054" i="2"/>
  <c r="J1054" i="2" s="1"/>
  <c r="H1055" i="2"/>
  <c r="J1055" i="2" s="1"/>
  <c r="H1056" i="2"/>
  <c r="J1056" i="2" s="1"/>
  <c r="H1268" i="2"/>
  <c r="J1268" i="2" s="1"/>
  <c r="H1058" i="2"/>
  <c r="J1058" i="2" s="1"/>
  <c r="H1059" i="2"/>
  <c r="J1059" i="2" s="1"/>
  <c r="H1060" i="2"/>
  <c r="J1060" i="2" s="1"/>
  <c r="H1061" i="2"/>
  <c r="J1061" i="2" s="1"/>
  <c r="H1062" i="2"/>
  <c r="J1062" i="2" s="1"/>
  <c r="H724" i="2"/>
  <c r="J724" i="2" s="1"/>
  <c r="H1064" i="2"/>
  <c r="J1064" i="2" s="1"/>
  <c r="H1065" i="2"/>
  <c r="J1065" i="2" s="1"/>
  <c r="H1066" i="2"/>
  <c r="J1066" i="2" s="1"/>
  <c r="H1067" i="2"/>
  <c r="J1067" i="2" s="1"/>
  <c r="H1269" i="2"/>
  <c r="J1269" i="2" s="1"/>
  <c r="H1069" i="2"/>
  <c r="J1069" i="2" s="1"/>
  <c r="H1070" i="2"/>
  <c r="J1070" i="2" s="1"/>
  <c r="H1071" i="2"/>
  <c r="J1071" i="2" s="1"/>
  <c r="H1072" i="2"/>
  <c r="J1072" i="2" s="1"/>
  <c r="H1073" i="2"/>
  <c r="J1073" i="2" s="1"/>
  <c r="H1074" i="2"/>
  <c r="J1074" i="2" s="1"/>
  <c r="H1075" i="2"/>
  <c r="J1075" i="2" s="1"/>
  <c r="H1840" i="2"/>
  <c r="J1840" i="2" s="1"/>
  <c r="H1848" i="2"/>
  <c r="J1848" i="2" s="1"/>
  <c r="H1078" i="2"/>
  <c r="J1078" i="2" s="1"/>
  <c r="H1079" i="2"/>
  <c r="J1079" i="2" s="1"/>
  <c r="H1080" i="2"/>
  <c r="J1080" i="2" s="1"/>
  <c r="H1081" i="2"/>
  <c r="J1081" i="2" s="1"/>
  <c r="H1082" i="2"/>
  <c r="J1082" i="2" s="1"/>
  <c r="H1083" i="2"/>
  <c r="J1083" i="2" s="1"/>
  <c r="H1851" i="2"/>
  <c r="J1851" i="2" s="1"/>
  <c r="H1085" i="2"/>
  <c r="J1085" i="2" s="1"/>
  <c r="H1086" i="2"/>
  <c r="J1086" i="2" s="1"/>
  <c r="H1087" i="2"/>
  <c r="J1087" i="2" s="1"/>
  <c r="H1088" i="2"/>
  <c r="J1088" i="2" s="1"/>
  <c r="H1853" i="2"/>
  <c r="J1853" i="2" s="1"/>
  <c r="H1854" i="2"/>
  <c r="J1854" i="2" s="1"/>
  <c r="H1858" i="2"/>
  <c r="J1858" i="2" s="1"/>
  <c r="H1092" i="2"/>
  <c r="J1092" i="2" s="1"/>
  <c r="H1863" i="2"/>
  <c r="J1863" i="2" s="1"/>
  <c r="H1094" i="2"/>
  <c r="J1094" i="2" s="1"/>
  <c r="H1095" i="2"/>
  <c r="J1095" i="2" s="1"/>
  <c r="H1096" i="2"/>
  <c r="J1096" i="2" s="1"/>
  <c r="H1097" i="2"/>
  <c r="J1097" i="2" s="1"/>
  <c r="H1098" i="2"/>
  <c r="J1098" i="2" s="1"/>
  <c r="H1099" i="2"/>
  <c r="J1099" i="2" s="1"/>
  <c r="H1100" i="2"/>
  <c r="J1100" i="2" s="1"/>
  <c r="H1101" i="2"/>
  <c r="J1101" i="2" s="1"/>
  <c r="H732" i="2"/>
  <c r="J732" i="2" s="1"/>
  <c r="H1103" i="2"/>
  <c r="J1103" i="2" s="1"/>
  <c r="H1104" i="2"/>
  <c r="J1104" i="2" s="1"/>
  <c r="H1105" i="2"/>
  <c r="J1105" i="2" s="1"/>
  <c r="H219" i="2"/>
  <c r="J219" i="2" s="1"/>
  <c r="H736" i="2"/>
  <c r="J736" i="2" s="1"/>
  <c r="H1108" i="2"/>
  <c r="J1108" i="2" s="1"/>
  <c r="H223" i="2"/>
  <c r="J223" i="2" s="1"/>
  <c r="H1110" i="2"/>
  <c r="J1110" i="2" s="1"/>
  <c r="H1111" i="2"/>
  <c r="J1111" i="2" s="1"/>
  <c r="H1112" i="2"/>
  <c r="J1112" i="2" s="1"/>
  <c r="H1113" i="2"/>
  <c r="J1113" i="2" s="1"/>
  <c r="H1114" i="2"/>
  <c r="J1114" i="2" s="1"/>
  <c r="H1864" i="2"/>
  <c r="J1864" i="2" s="1"/>
  <c r="H1116" i="2"/>
  <c r="J1116" i="2" s="1"/>
  <c r="H1117" i="2"/>
  <c r="J1117" i="2" s="1"/>
  <c r="H1118" i="2"/>
  <c r="J1118" i="2" s="1"/>
  <c r="H1119" i="2"/>
  <c r="J1119" i="2" s="1"/>
  <c r="H1120" i="2"/>
  <c r="J1120" i="2" s="1"/>
  <c r="H1121" i="2"/>
  <c r="J1121" i="2" s="1"/>
  <c r="H1122" i="2"/>
  <c r="J1122" i="2" s="1"/>
  <c r="H1123" i="2"/>
  <c r="J1123" i="2" s="1"/>
  <c r="H1124" i="2"/>
  <c r="J1124" i="2" s="1"/>
  <c r="H224" i="2"/>
  <c r="J224" i="2" s="1"/>
  <c r="H1126" i="2"/>
  <c r="J1126" i="2" s="1"/>
  <c r="H1127" i="2"/>
  <c r="J1127" i="2" s="1"/>
  <c r="H739" i="2"/>
  <c r="J739" i="2" s="1"/>
  <c r="H1129" i="2"/>
  <c r="J1129" i="2" s="1"/>
  <c r="H1130" i="2"/>
  <c r="J1130" i="2" s="1"/>
  <c r="H1131" i="2"/>
  <c r="J1131" i="2" s="1"/>
  <c r="H1132" i="2"/>
  <c r="J1132" i="2" s="1"/>
  <c r="H1133" i="2"/>
  <c r="J1133" i="2" s="1"/>
  <c r="H1134" i="2"/>
  <c r="J1134" i="2" s="1"/>
  <c r="H1865" i="2"/>
  <c r="J1865" i="2" s="1"/>
  <c r="H1136" i="2"/>
  <c r="J1136" i="2" s="1"/>
  <c r="H1869" i="2"/>
  <c r="J1869" i="2" s="1"/>
  <c r="H751" i="2"/>
  <c r="J751" i="2" s="1"/>
  <c r="H1139" i="2"/>
  <c r="J1139" i="2" s="1"/>
  <c r="H752" i="2"/>
  <c r="J752" i="2" s="1"/>
  <c r="H753" i="2"/>
  <c r="J753" i="2" s="1"/>
  <c r="H1275" i="2"/>
  <c r="J1275" i="2" s="1"/>
  <c r="H756" i="2"/>
  <c r="J756" i="2" s="1"/>
  <c r="H1144" i="2"/>
  <c r="J1144" i="2" s="1"/>
  <c r="H758" i="2"/>
  <c r="J758" i="2" s="1"/>
  <c r="H1146" i="2"/>
  <c r="J1146" i="2" s="1"/>
  <c r="H1874" i="2"/>
  <c r="J1874" i="2" s="1"/>
  <c r="H1875" i="2"/>
  <c r="J1875" i="2" s="1"/>
  <c r="H226" i="2"/>
  <c r="J226" i="2" s="1"/>
  <c r="H1150" i="2"/>
  <c r="J1150" i="2" s="1"/>
  <c r="H1876" i="2"/>
  <c r="J1876" i="2" s="1"/>
  <c r="H1877" i="2"/>
  <c r="J1877" i="2" s="1"/>
  <c r="H759" i="2"/>
  <c r="J759" i="2" s="1"/>
  <c r="H1154" i="2"/>
  <c r="J1154" i="2" s="1"/>
  <c r="H1155" i="2"/>
  <c r="J1155" i="2" s="1"/>
  <c r="H1277" i="2"/>
  <c r="J1277" i="2" s="1"/>
  <c r="H1157" i="2"/>
  <c r="J1157" i="2" s="1"/>
  <c r="H1158" i="2"/>
  <c r="J1158" i="2" s="1"/>
  <c r="H1159" i="2"/>
  <c r="J1159" i="2" s="1"/>
  <c r="H1160" i="2"/>
  <c r="J1160" i="2" s="1"/>
  <c r="H1161" i="2"/>
  <c r="J1161" i="2" s="1"/>
  <c r="H1162" i="2"/>
  <c r="J1162" i="2" s="1"/>
  <c r="H1163" i="2"/>
  <c r="J1163" i="2" s="1"/>
  <c r="H1164" i="2"/>
  <c r="J1164" i="2" s="1"/>
  <c r="H1165" i="2"/>
  <c r="J1165" i="2" s="1"/>
  <c r="H1166" i="2"/>
  <c r="J1166" i="2" s="1"/>
  <c r="H1167" i="2"/>
  <c r="J1167" i="2" s="1"/>
  <c r="H1168" i="2"/>
  <c r="J1168" i="2" s="1"/>
  <c r="H760" i="2"/>
  <c r="J760" i="2" s="1"/>
  <c r="H762" i="2"/>
  <c r="J762" i="2" s="1"/>
  <c r="H1171" i="2"/>
  <c r="J1171" i="2" s="1"/>
  <c r="H1172" i="2"/>
  <c r="J1172" i="2" s="1"/>
  <c r="H1173" i="2"/>
  <c r="J1173" i="2" s="1"/>
  <c r="H229" i="2"/>
  <c r="J229" i="2" s="1"/>
  <c r="H1175" i="2"/>
  <c r="J1175" i="2" s="1"/>
  <c r="H235" i="2"/>
  <c r="J235" i="2" s="1"/>
  <c r="H767" i="2"/>
  <c r="J767" i="2" s="1"/>
  <c r="H1178" i="2"/>
  <c r="J1178" i="2" s="1"/>
  <c r="H1179" i="2"/>
  <c r="J1179" i="2" s="1"/>
  <c r="H1180" i="2"/>
  <c r="J1180" i="2" s="1"/>
  <c r="H1181" i="2"/>
  <c r="J1181" i="2" s="1"/>
  <c r="H1182" i="2"/>
  <c r="J1182" i="2" s="1"/>
  <c r="H236" i="2"/>
  <c r="J236" i="2" s="1"/>
  <c r="H1184" i="2"/>
  <c r="J1184" i="2" s="1"/>
  <c r="H1878" i="2"/>
  <c r="J1878" i="2" s="1"/>
  <c r="H1879" i="2"/>
  <c r="J1879" i="2" s="1"/>
  <c r="H768" i="2"/>
  <c r="J768" i="2" s="1"/>
  <c r="H771" i="2"/>
  <c r="J771" i="2" s="1"/>
  <c r="H1189" i="2"/>
  <c r="J1189" i="2" s="1"/>
  <c r="H773" i="2"/>
  <c r="J773" i="2" s="1"/>
  <c r="H1191" i="2"/>
  <c r="J1191" i="2" s="1"/>
  <c r="H1192" i="2"/>
  <c r="J1192" i="2" s="1"/>
  <c r="H1883" i="2"/>
  <c r="J1883" i="2" s="1"/>
  <c r="H1194" i="2"/>
  <c r="J1194" i="2" s="1"/>
  <c r="H1888" i="2"/>
  <c r="J1888" i="2" s="1"/>
  <c r="H244" i="2"/>
  <c r="J244" i="2" s="1"/>
  <c r="H1197" i="2"/>
  <c r="J1197" i="2" s="1"/>
  <c r="H1198" i="2"/>
  <c r="J1198" i="2" s="1"/>
  <c r="H1199" i="2"/>
  <c r="J1199" i="2" s="1"/>
  <c r="H247" i="2"/>
  <c r="J247" i="2" s="1"/>
  <c r="H249" i="2"/>
  <c r="J249" i="2" s="1"/>
  <c r="H777" i="2"/>
  <c r="J777" i="2" s="1"/>
  <c r="H1203" i="2"/>
  <c r="J1203" i="2" s="1"/>
  <c r="H250" i="2"/>
  <c r="J250" i="2" s="1"/>
  <c r="H1205" i="2"/>
  <c r="J1205" i="2" s="1"/>
  <c r="H1206" i="2"/>
  <c r="J1206" i="2" s="1"/>
  <c r="H254" i="2"/>
  <c r="J254" i="2" s="1"/>
  <c r="H1208" i="2"/>
  <c r="J1208" i="2" s="1"/>
  <c r="H1209" i="2"/>
  <c r="J1209" i="2" s="1"/>
  <c r="H1210" i="2"/>
  <c r="J1210" i="2" s="1"/>
  <c r="H1211" i="2"/>
  <c r="J1211" i="2" s="1"/>
  <c r="H1212" i="2"/>
  <c r="J1212" i="2" s="1"/>
  <c r="H1213" i="2"/>
  <c r="J1213" i="2" s="1"/>
  <c r="H1214" i="2"/>
  <c r="J1214" i="2" s="1"/>
  <c r="H1215" i="2"/>
  <c r="J1215" i="2" s="1"/>
  <c r="H257" i="2"/>
  <c r="J257" i="2" s="1"/>
  <c r="H1217" i="2"/>
  <c r="J1217" i="2" s="1"/>
  <c r="H259" i="2"/>
  <c r="J259" i="2" s="1"/>
  <c r="H1219" i="2"/>
  <c r="J1219" i="2" s="1"/>
  <c r="H1220" i="2"/>
  <c r="J1220" i="2" s="1"/>
  <c r="H1221" i="2"/>
  <c r="J1221" i="2" s="1"/>
  <c r="H1222" i="2"/>
  <c r="J1222" i="2" s="1"/>
  <c r="H266" i="2"/>
  <c r="J266" i="2" s="1"/>
  <c r="H1224" i="2"/>
  <c r="J1224" i="2" s="1"/>
  <c r="H271" i="2"/>
  <c r="J271" i="2" s="1"/>
  <c r="H1226" i="2"/>
  <c r="J1226" i="2" s="1"/>
  <c r="H1906" i="2"/>
  <c r="J1906" i="2" s="1"/>
  <c r="H1228" i="2"/>
  <c r="J1228" i="2" s="1"/>
  <c r="H275" i="2"/>
  <c r="J275" i="2" s="1"/>
  <c r="H1230" i="2"/>
  <c r="J1230" i="2" s="1"/>
  <c r="H1231" i="2"/>
  <c r="J1231" i="2" s="1"/>
  <c r="H1232" i="2"/>
  <c r="J1232" i="2" s="1"/>
  <c r="H1233" i="2"/>
  <c r="J1233" i="2" s="1"/>
  <c r="H1234" i="2"/>
  <c r="J1234" i="2" s="1"/>
  <c r="H1235" i="2"/>
  <c r="J1235" i="2" s="1"/>
  <c r="H1281" i="2"/>
  <c r="J1281" i="2" s="1"/>
  <c r="H1282" i="2"/>
  <c r="J1282" i="2" s="1"/>
  <c r="H1238" i="2"/>
  <c r="J1238" i="2" s="1"/>
  <c r="H1293" i="2"/>
  <c r="J1293" i="2" s="1"/>
  <c r="H1240" i="2"/>
  <c r="J1240" i="2" s="1"/>
  <c r="H1907" i="2"/>
  <c r="J1907" i="2" s="1"/>
  <c r="H1242" i="2"/>
  <c r="J1242" i="2" s="1"/>
  <c r="H1243" i="2"/>
  <c r="J1243" i="2" s="1"/>
  <c r="H1244" i="2"/>
  <c r="J1244" i="2" s="1"/>
  <c r="H1245" i="2"/>
  <c r="J1245" i="2" s="1"/>
  <c r="H1296" i="2"/>
  <c r="J1296" i="2" s="1"/>
  <c r="H1247" i="2"/>
  <c r="J1247" i="2" s="1"/>
  <c r="H279" i="2"/>
  <c r="J279" i="2" s="1"/>
  <c r="H1298" i="2"/>
  <c r="J1298" i="2" s="1"/>
  <c r="H1250" i="2"/>
  <c r="J1250" i="2" s="1"/>
  <c r="H1251" i="2"/>
  <c r="J1251" i="2" s="1"/>
  <c r="H1252" i="2"/>
  <c r="J1252" i="2" s="1"/>
  <c r="H1253" i="2"/>
  <c r="J1253" i="2" s="1"/>
  <c r="H781" i="2"/>
  <c r="J781" i="2" s="1"/>
  <c r="H1255" i="2"/>
  <c r="J1255" i="2" s="1"/>
  <c r="H1256" i="2"/>
  <c r="J1256" i="2" s="1"/>
  <c r="H1257" i="2"/>
  <c r="J1257" i="2" s="1"/>
  <c r="H1915" i="2"/>
  <c r="J1915" i="2" s="1"/>
  <c r="H1259" i="2"/>
  <c r="J1259" i="2" s="1"/>
  <c r="H1260" i="2"/>
  <c r="J1260" i="2" s="1"/>
  <c r="H784" i="2"/>
  <c r="J784" i="2" s="1"/>
  <c r="H1262" i="2"/>
  <c r="J1262" i="2" s="1"/>
  <c r="H785" i="2"/>
  <c r="J785" i="2" s="1"/>
  <c r="H1264" i="2"/>
  <c r="J1264" i="2" s="1"/>
  <c r="H1265" i="2"/>
  <c r="J1265" i="2" s="1"/>
  <c r="H1266" i="2"/>
  <c r="J1266" i="2" s="1"/>
  <c r="H1267" i="2"/>
  <c r="J1267" i="2" s="1"/>
  <c r="H283" i="2"/>
  <c r="J283" i="2" s="1"/>
  <c r="H284" i="2"/>
  <c r="J284" i="2" s="1"/>
  <c r="H1270" i="2"/>
  <c r="J1270" i="2" s="1"/>
  <c r="H1271" i="2"/>
  <c r="J1271" i="2" s="1"/>
  <c r="H1272" i="2"/>
  <c r="J1272" i="2" s="1"/>
  <c r="H1273" i="2"/>
  <c r="J1273" i="2" s="1"/>
  <c r="H1274" i="2"/>
  <c r="J1274" i="2" s="1"/>
  <c r="H1916" i="2"/>
  <c r="J1916" i="2" s="1"/>
  <c r="H1276" i="2"/>
  <c r="J1276" i="2" s="1"/>
  <c r="H1300" i="2"/>
  <c r="J1300" i="2" s="1"/>
  <c r="H1278" i="2"/>
  <c r="J1278" i="2" s="1"/>
  <c r="H1279" i="2"/>
  <c r="J1279" i="2" s="1"/>
  <c r="H1280" i="2"/>
  <c r="J1280" i="2" s="1"/>
  <c r="H1301" i="2"/>
  <c r="J1301" i="2" s="1"/>
  <c r="H787" i="2"/>
  <c r="J787" i="2" s="1"/>
  <c r="H1283" i="2"/>
  <c r="J1283" i="2" s="1"/>
  <c r="H1284" i="2"/>
  <c r="J1284" i="2" s="1"/>
  <c r="H1285" i="2"/>
  <c r="J1285" i="2" s="1"/>
  <c r="H1286" i="2"/>
  <c r="J1286" i="2" s="1"/>
  <c r="H1287" i="2"/>
  <c r="J1287" i="2" s="1"/>
  <c r="H1288" i="2"/>
  <c r="J1288" i="2" s="1"/>
  <c r="H1289" i="2"/>
  <c r="J1289" i="2" s="1"/>
  <c r="H1290" i="2"/>
  <c r="J1290" i="2" s="1"/>
  <c r="H1291" i="2"/>
  <c r="J1291" i="2" s="1"/>
  <c r="H1292" i="2"/>
  <c r="J1292" i="2" s="1"/>
  <c r="H788" i="2"/>
  <c r="J788" i="2" s="1"/>
  <c r="H1294" i="2"/>
  <c r="J1294" i="2" s="1"/>
  <c r="H1295" i="2"/>
  <c r="J1295" i="2" s="1"/>
  <c r="H789" i="2"/>
  <c r="J789" i="2" s="1"/>
  <c r="H1297" i="2"/>
  <c r="J1297" i="2" s="1"/>
  <c r="H287" i="2"/>
  <c r="J287" i="2" s="1"/>
  <c r="H1299" i="2"/>
  <c r="J1299" i="2" s="1"/>
  <c r="H292" i="2"/>
  <c r="J292" i="2" s="1"/>
  <c r="H792" i="2"/>
  <c r="J792" i="2" s="1"/>
  <c r="H1302" i="2"/>
  <c r="J1302" i="2" s="1"/>
  <c r="H1303" i="2"/>
  <c r="J1303" i="2" s="1"/>
  <c r="H1304" i="2"/>
  <c r="J1304" i="2" s="1"/>
  <c r="H1305" i="2"/>
  <c r="J1305" i="2" s="1"/>
  <c r="H1306" i="2"/>
  <c r="J1306" i="2" s="1"/>
  <c r="H1307" i="2"/>
  <c r="J1307" i="2" s="1"/>
  <c r="H1308" i="2"/>
  <c r="J1308" i="2" s="1"/>
  <c r="H1309" i="2"/>
  <c r="J1309" i="2" s="1"/>
  <c r="H1310" i="2"/>
  <c r="J1310" i="2" s="1"/>
  <c r="H1311" i="2"/>
  <c r="J1311" i="2" s="1"/>
  <c r="H1312" i="2"/>
  <c r="J1312" i="2" s="1"/>
  <c r="H793" i="2"/>
  <c r="J793" i="2" s="1"/>
  <c r="H1918" i="2"/>
  <c r="J1918" i="2" s="1"/>
  <c r="H1315" i="2"/>
  <c r="J1315" i="2" s="1"/>
  <c r="H1316" i="2"/>
  <c r="J1316" i="2" s="1"/>
  <c r="H1317" i="2"/>
  <c r="J1317" i="2" s="1"/>
  <c r="H1318" i="2"/>
  <c r="J1318" i="2" s="1"/>
  <c r="H1319" i="2"/>
  <c r="J1319" i="2" s="1"/>
  <c r="H1313" i="2"/>
  <c r="J1313" i="2" s="1"/>
  <c r="H1321" i="2"/>
  <c r="J1321" i="2" s="1"/>
  <c r="H1314" i="2"/>
  <c r="J1314" i="2" s="1"/>
  <c r="H1323" i="2"/>
  <c r="J1323" i="2" s="1"/>
  <c r="H1324" i="2"/>
  <c r="J1324" i="2" s="1"/>
  <c r="H1325" i="2"/>
  <c r="J1325" i="2" s="1"/>
  <c r="H1326" i="2"/>
  <c r="J1326" i="2" s="1"/>
  <c r="H1327" i="2"/>
  <c r="J1327" i="2" s="1"/>
  <c r="H1328" i="2"/>
  <c r="J1328" i="2" s="1"/>
  <c r="H1329" i="2"/>
  <c r="J1329" i="2" s="1"/>
  <c r="H1330" i="2"/>
  <c r="J1330" i="2" s="1"/>
  <c r="H1331" i="2"/>
  <c r="J1331" i="2" s="1"/>
  <c r="H1332" i="2"/>
  <c r="J1332" i="2" s="1"/>
  <c r="H1333" i="2"/>
  <c r="J1333" i="2" s="1"/>
  <c r="H1334" i="2"/>
  <c r="J1334" i="2" s="1"/>
  <c r="H1335" i="2"/>
  <c r="J1335" i="2" s="1"/>
  <c r="H1336" i="2"/>
  <c r="J1336" i="2" s="1"/>
  <c r="H1337" i="2"/>
  <c r="J1337" i="2" s="1"/>
  <c r="H1338" i="2"/>
  <c r="J1338" i="2" s="1"/>
  <c r="H1339" i="2"/>
  <c r="J1339" i="2" s="1"/>
  <c r="H1340" i="2"/>
  <c r="J1340" i="2" s="1"/>
  <c r="H1922" i="2"/>
  <c r="J1922" i="2" s="1"/>
  <c r="H1342" i="2"/>
  <c r="J1342" i="2" s="1"/>
  <c r="H1343" i="2"/>
  <c r="J1343" i="2" s="1"/>
  <c r="H1344" i="2"/>
  <c r="J1344" i="2" s="1"/>
  <c r="H1345" i="2"/>
  <c r="J1345" i="2" s="1"/>
  <c r="H1346" i="2"/>
  <c r="J1346" i="2" s="1"/>
  <c r="H1925" i="2"/>
  <c r="J1925" i="2" s="1"/>
  <c r="H1928" i="2"/>
  <c r="J1928" i="2" s="1"/>
  <c r="H1349" i="2"/>
  <c r="J1349" i="2" s="1"/>
  <c r="H1350" i="2"/>
  <c r="J1350" i="2" s="1"/>
  <c r="H1351" i="2"/>
  <c r="J1351" i="2" s="1"/>
  <c r="H1320" i="2"/>
  <c r="J1320" i="2" s="1"/>
  <c r="H1353" i="2"/>
  <c r="J1353" i="2" s="1"/>
  <c r="H1354" i="2"/>
  <c r="J1354" i="2" s="1"/>
  <c r="H1355" i="2"/>
  <c r="J1355" i="2" s="1"/>
  <c r="H1356" i="2"/>
  <c r="J1356" i="2" s="1"/>
  <c r="H1357" i="2"/>
  <c r="J1357" i="2" s="1"/>
  <c r="H1358" i="2"/>
  <c r="J1358" i="2" s="1"/>
  <c r="H1359" i="2"/>
  <c r="J1359" i="2" s="1"/>
  <c r="H1360" i="2"/>
  <c r="J1360" i="2" s="1"/>
  <c r="H1361" i="2"/>
  <c r="J1361" i="2" s="1"/>
  <c r="H1362" i="2"/>
  <c r="J1362" i="2" s="1"/>
  <c r="H1363" i="2"/>
  <c r="J1363" i="2" s="1"/>
  <c r="H1364" i="2"/>
  <c r="J1364" i="2" s="1"/>
  <c r="H1322" i="2"/>
  <c r="J1322" i="2" s="1"/>
  <c r="H1366" i="2"/>
  <c r="J1366" i="2" s="1"/>
  <c r="H1367" i="2"/>
  <c r="J1367" i="2" s="1"/>
  <c r="H795" i="2"/>
  <c r="J795" i="2" s="1"/>
  <c r="H1369" i="2"/>
  <c r="J1369" i="2" s="1"/>
  <c r="H1370" i="2"/>
  <c r="J1370" i="2" s="1"/>
  <c r="H1371" i="2"/>
  <c r="J1371" i="2" s="1"/>
  <c r="H1372" i="2"/>
  <c r="J1372" i="2" s="1"/>
  <c r="H1373" i="2"/>
  <c r="J1373" i="2" s="1"/>
  <c r="H1374" i="2"/>
  <c r="J1374" i="2" s="1"/>
  <c r="H1375" i="2"/>
  <c r="J1375" i="2" s="1"/>
  <c r="H1376" i="2"/>
  <c r="J1376" i="2" s="1"/>
  <c r="H1931" i="2"/>
  <c r="J1931" i="2" s="1"/>
  <c r="H1378" i="2"/>
  <c r="J1378" i="2" s="1"/>
  <c r="H1379" i="2"/>
  <c r="J1379" i="2" s="1"/>
  <c r="H1380" i="2"/>
  <c r="J1380" i="2" s="1"/>
  <c r="H293" i="2"/>
  <c r="J293" i="2" s="1"/>
  <c r="H1382" i="2"/>
  <c r="J1382" i="2" s="1"/>
  <c r="H1383" i="2"/>
  <c r="J1383" i="2" s="1"/>
  <c r="H294" i="2"/>
  <c r="J294" i="2" s="1"/>
  <c r="H1385" i="2"/>
  <c r="J1385" i="2" s="1"/>
  <c r="H1386" i="2"/>
  <c r="J1386" i="2" s="1"/>
  <c r="H1341" i="2"/>
  <c r="J1341" i="2" s="1"/>
  <c r="H796" i="2"/>
  <c r="J796" i="2" s="1"/>
  <c r="H1389" i="2"/>
  <c r="J1389" i="2" s="1"/>
  <c r="H1390" i="2"/>
  <c r="J1390" i="2" s="1"/>
  <c r="H1942" i="2"/>
  <c r="J1942" i="2" s="1"/>
  <c r="H1392" i="2"/>
  <c r="J1392" i="2" s="1"/>
  <c r="H1347" i="2"/>
  <c r="J1347" i="2" s="1"/>
  <c r="H1394" i="2"/>
  <c r="J1394" i="2" s="1"/>
  <c r="H1395" i="2"/>
  <c r="J1395" i="2" s="1"/>
  <c r="H1396" i="2"/>
  <c r="J1396" i="2" s="1"/>
  <c r="H1397" i="2"/>
  <c r="J1397" i="2" s="1"/>
  <c r="H1398" i="2"/>
  <c r="J1398" i="2" s="1"/>
  <c r="H798" i="2"/>
  <c r="J798" i="2" s="1"/>
  <c r="H297" i="2"/>
  <c r="J297" i="2" s="1"/>
  <c r="H1348" i="2"/>
  <c r="J1348" i="2" s="1"/>
  <c r="H1944" i="2"/>
  <c r="J1944" i="2" s="1"/>
  <c r="H1403" i="2"/>
  <c r="J1403" i="2" s="1"/>
  <c r="H1404" i="2"/>
  <c r="J1404" i="2" s="1"/>
  <c r="H1945" i="2"/>
  <c r="J1945" i="2" s="1"/>
  <c r="H1954" i="2"/>
  <c r="J1954" i="2" s="1"/>
  <c r="H1407" i="2"/>
  <c r="J1407" i="2" s="1"/>
  <c r="H1957" i="2"/>
  <c r="J1957" i="2" s="1"/>
  <c r="H1409" i="2"/>
  <c r="J1409" i="2" s="1"/>
  <c r="H303" i="2"/>
  <c r="J303" i="2" s="1"/>
  <c r="H1352" i="2"/>
  <c r="J1352" i="2" s="1"/>
  <c r="H1964" i="2"/>
  <c r="J1964" i="2" s="1"/>
  <c r="H1413" i="2"/>
  <c r="J1413" i="2" s="1"/>
  <c r="H1365" i="2"/>
  <c r="J1365" i="2" s="1"/>
  <c r="H1415" i="2"/>
  <c r="J1415" i="2" s="1"/>
  <c r="H1416" i="2"/>
  <c r="J1416" i="2" s="1"/>
  <c r="H1417" i="2"/>
  <c r="J1417" i="2" s="1"/>
  <c r="H1418" i="2"/>
  <c r="J1418" i="2" s="1"/>
  <c r="H1419" i="2"/>
  <c r="J1419" i="2" s="1"/>
  <c r="H800" i="2"/>
  <c r="J800" i="2" s="1"/>
  <c r="H1421" i="2"/>
  <c r="J1421" i="2" s="1"/>
  <c r="H1422" i="2"/>
  <c r="J1422" i="2" s="1"/>
  <c r="H1423" i="2"/>
  <c r="J1423" i="2" s="1"/>
  <c r="H1424" i="2"/>
  <c r="J1424" i="2" s="1"/>
  <c r="H1368" i="2"/>
  <c r="J1368" i="2" s="1"/>
  <c r="H1970" i="2"/>
  <c r="J1970" i="2" s="1"/>
  <c r="H1427" i="2"/>
  <c r="J1427" i="2" s="1"/>
  <c r="H1974" i="2"/>
  <c r="J1974" i="2" s="1"/>
  <c r="H1429" i="2"/>
  <c r="J1429" i="2" s="1"/>
  <c r="H1430" i="2"/>
  <c r="J1430" i="2" s="1"/>
  <c r="H803" i="2"/>
  <c r="J803" i="2" s="1"/>
  <c r="H1432" i="2"/>
  <c r="J1432" i="2" s="1"/>
  <c r="H1433" i="2"/>
  <c r="J1433" i="2" s="1"/>
  <c r="H1434" i="2"/>
  <c r="J1434" i="2" s="1"/>
  <c r="H1435" i="2"/>
  <c r="J1435" i="2" s="1"/>
  <c r="H1436" i="2"/>
  <c r="J1436" i="2" s="1"/>
  <c r="H1437" i="2"/>
  <c r="J1437" i="2" s="1"/>
  <c r="H1438" i="2"/>
  <c r="J1438" i="2" s="1"/>
  <c r="H1439" i="2"/>
  <c r="J1439" i="2" s="1"/>
  <c r="H1440" i="2"/>
  <c r="J1440" i="2" s="1"/>
  <c r="H1441" i="2"/>
  <c r="J1441" i="2" s="1"/>
  <c r="H1442" i="2"/>
  <c r="J1442" i="2" s="1"/>
  <c r="H1443" i="2"/>
  <c r="J1443" i="2" s="1"/>
  <c r="H1444" i="2"/>
  <c r="J1444" i="2" s="1"/>
  <c r="H1445" i="2"/>
  <c r="J1445" i="2" s="1"/>
  <c r="H1978" i="2"/>
  <c r="J1978" i="2" s="1"/>
  <c r="H1447" i="2"/>
  <c r="J1447" i="2" s="1"/>
  <c r="H1448" i="2"/>
  <c r="J1448" i="2" s="1"/>
  <c r="H1449" i="2"/>
  <c r="J1449" i="2" s="1"/>
  <c r="H1450" i="2"/>
  <c r="J1450" i="2" s="1"/>
  <c r="H1451" i="2"/>
  <c r="J1451" i="2" s="1"/>
  <c r="H1452" i="2"/>
  <c r="J1452" i="2" s="1"/>
  <c r="H1453" i="2"/>
  <c r="J1453" i="2" s="1"/>
  <c r="H1454" i="2"/>
  <c r="J1454" i="2" s="1"/>
  <c r="H1455" i="2"/>
  <c r="J1455" i="2" s="1"/>
  <c r="H1456" i="2"/>
  <c r="J1456" i="2" s="1"/>
  <c r="H1457" i="2"/>
  <c r="J1457" i="2" s="1"/>
  <c r="H1458" i="2"/>
  <c r="J1458" i="2" s="1"/>
  <c r="H1377" i="2"/>
  <c r="J1377" i="2" s="1"/>
  <c r="H1460" i="2"/>
  <c r="J1460" i="2" s="1"/>
  <c r="H1461" i="2"/>
  <c r="J1461" i="2" s="1"/>
  <c r="H1462" i="2"/>
  <c r="J1462" i="2" s="1"/>
  <c r="H804" i="2"/>
  <c r="J804" i="2" s="1"/>
  <c r="H1464" i="2"/>
  <c r="J1464" i="2" s="1"/>
  <c r="H1465" i="2"/>
  <c r="J1465" i="2" s="1"/>
  <c r="H308" i="2"/>
  <c r="J308" i="2" s="1"/>
  <c r="H1467" i="2"/>
  <c r="J1467" i="2" s="1"/>
  <c r="H1988" i="2"/>
  <c r="J1988" i="2" s="1"/>
  <c r="H1989" i="2"/>
  <c r="J1989" i="2" s="1"/>
  <c r="H1470" i="2"/>
  <c r="J1470" i="2" s="1"/>
  <c r="H1471" i="2"/>
  <c r="J1471" i="2" s="1"/>
  <c r="H1472" i="2"/>
  <c r="J1472" i="2" s="1"/>
  <c r="H1473" i="2"/>
  <c r="J1473" i="2" s="1"/>
  <c r="H1474" i="2"/>
  <c r="J1474" i="2" s="1"/>
  <c r="H1475" i="2"/>
  <c r="J1475" i="2" s="1"/>
  <c r="H1381" i="2"/>
  <c r="J1381" i="2" s="1"/>
  <c r="H1990" i="2"/>
  <c r="J1990" i="2" s="1"/>
  <c r="H1478" i="2"/>
  <c r="J1478" i="2" s="1"/>
  <c r="H1479" i="2"/>
  <c r="J1479" i="2" s="1"/>
  <c r="H1480" i="2"/>
  <c r="J1480" i="2" s="1"/>
  <c r="H1481" i="2"/>
  <c r="J1481" i="2" s="1"/>
  <c r="H1482" i="2"/>
  <c r="J1482" i="2" s="1"/>
  <c r="H1483" i="2"/>
  <c r="J1483" i="2" s="1"/>
  <c r="H309" i="2"/>
  <c r="J309" i="2" s="1"/>
  <c r="H1485" i="2"/>
  <c r="J1485" i="2" s="1"/>
  <c r="H1486" i="2"/>
  <c r="J1486" i="2" s="1"/>
  <c r="H1487" i="2"/>
  <c r="J1487" i="2" s="1"/>
  <c r="H1488" i="2"/>
  <c r="J1488" i="2" s="1"/>
  <c r="H1489" i="2"/>
  <c r="J1489" i="2" s="1"/>
  <c r="H312" i="2"/>
  <c r="J312" i="2" s="1"/>
  <c r="H1384" i="2"/>
  <c r="J1384" i="2" s="1"/>
  <c r="H1492" i="2"/>
  <c r="J1492" i="2" s="1"/>
  <c r="H816" i="2"/>
  <c r="J816" i="2" s="1"/>
  <c r="H825" i="2"/>
  <c r="J825" i="2" s="1"/>
  <c r="H1495" i="2"/>
  <c r="J1495" i="2" s="1"/>
  <c r="H1387" i="2"/>
  <c r="J1387" i="2" s="1"/>
  <c r="H827" i="2"/>
  <c r="J827" i="2" s="1"/>
  <c r="H1994" i="2"/>
  <c r="J1994" i="2" s="1"/>
  <c r="H831" i="2"/>
  <c r="J831" i="2" s="1"/>
  <c r="H1500" i="2"/>
  <c r="J1500" i="2" s="1"/>
  <c r="H1388" i="2"/>
  <c r="J1388" i="2" s="1"/>
  <c r="H1502" i="2"/>
  <c r="J1502" i="2" s="1"/>
  <c r="H1503" i="2"/>
  <c r="J1503" i="2" s="1"/>
  <c r="H1996" i="2"/>
  <c r="J1996" i="2" s="1"/>
  <c r="H1391" i="2"/>
  <c r="J1391" i="2" s="1"/>
  <c r="H1506" i="2"/>
  <c r="J1506" i="2" s="1"/>
  <c r="H1507" i="2"/>
  <c r="J1507" i="2" s="1"/>
  <c r="H1508" i="2"/>
  <c r="J1508" i="2" s="1"/>
  <c r="H1509" i="2"/>
  <c r="J1509" i="2" s="1"/>
  <c r="H1510" i="2"/>
  <c r="J1510" i="2" s="1"/>
  <c r="H1511" i="2"/>
  <c r="J1511" i="2" s="1"/>
  <c r="H1512" i="2"/>
  <c r="J1512" i="2" s="1"/>
  <c r="H1513" i="2"/>
  <c r="J1513" i="2" s="1"/>
  <c r="H1393" i="2"/>
  <c r="J1393" i="2" s="1"/>
  <c r="H1515" i="2"/>
  <c r="J1515" i="2" s="1"/>
  <c r="H1399" i="2"/>
  <c r="J1399" i="2" s="1"/>
  <c r="H1400" i="2"/>
  <c r="J1400" i="2" s="1"/>
  <c r="H1518" i="2"/>
  <c r="J1518" i="2" s="1"/>
  <c r="H1519" i="2"/>
  <c r="J1519" i="2" s="1"/>
  <c r="H1520" i="2"/>
  <c r="J1520" i="2" s="1"/>
  <c r="H1521" i="2"/>
  <c r="J1521" i="2" s="1"/>
  <c r="H1522" i="2"/>
  <c r="J1522" i="2" s="1"/>
  <c r="H1523" i="2"/>
  <c r="J1523" i="2" s="1"/>
  <c r="H1524" i="2"/>
  <c r="J1524" i="2" s="1"/>
  <c r="H1525" i="2"/>
  <c r="J1525" i="2" s="1"/>
  <c r="H1526" i="2"/>
  <c r="J1526" i="2" s="1"/>
  <c r="H835" i="2"/>
  <c r="J835" i="2" s="1"/>
  <c r="H1528" i="2"/>
  <c r="J1528" i="2" s="1"/>
  <c r="H1529" i="2"/>
  <c r="J1529" i="2" s="1"/>
  <c r="H1530" i="2"/>
  <c r="J1530" i="2" s="1"/>
  <c r="H313" i="2"/>
  <c r="J313" i="2" s="1"/>
  <c r="H1532" i="2"/>
  <c r="J1532" i="2" s="1"/>
  <c r="H1533" i="2"/>
  <c r="J1533" i="2" s="1"/>
  <c r="H1534" i="2"/>
  <c r="J1534" i="2" s="1"/>
  <c r="H1401" i="2"/>
  <c r="J1401" i="2" s="1"/>
  <c r="H1536" i="2"/>
  <c r="J1536" i="2" s="1"/>
  <c r="H1537" i="2"/>
  <c r="J1537" i="2" s="1"/>
  <c r="H1538" i="2"/>
  <c r="J1538" i="2" s="1"/>
  <c r="H839" i="2"/>
  <c r="J839" i="2" s="1"/>
  <c r="H1540" i="2"/>
  <c r="J1540" i="2" s="1"/>
  <c r="H1541" i="2"/>
  <c r="J1541" i="2" s="1"/>
  <c r="H840" i="2"/>
  <c r="J840" i="2" s="1"/>
  <c r="H316" i="2"/>
  <c r="J316" i="2" s="1"/>
  <c r="H1544" i="2"/>
  <c r="J1544" i="2" s="1"/>
  <c r="H1545" i="2"/>
  <c r="J1545" i="2" s="1"/>
  <c r="H1546" i="2"/>
  <c r="J1546" i="2" s="1"/>
  <c r="H841" i="2"/>
  <c r="J841" i="2" s="1"/>
  <c r="H1548" i="2"/>
  <c r="J1548" i="2" s="1"/>
  <c r="H1549" i="2"/>
  <c r="J1549" i="2" s="1"/>
  <c r="H1550" i="2"/>
  <c r="J1550" i="2" s="1"/>
  <c r="H1551" i="2"/>
  <c r="J1551" i="2" s="1"/>
  <c r="H1552" i="2"/>
  <c r="J1552" i="2" s="1"/>
  <c r="H1402" i="2"/>
  <c r="J1402" i="2" s="1"/>
  <c r="H1554" i="2"/>
  <c r="J1554" i="2" s="1"/>
  <c r="H860" i="2"/>
  <c r="J860" i="2" s="1"/>
  <c r="H1556" i="2"/>
  <c r="J1556" i="2" s="1"/>
  <c r="H323" i="2"/>
  <c r="J323" i="2" s="1"/>
  <c r="H1558" i="2"/>
  <c r="J1558" i="2" s="1"/>
  <c r="H1559" i="2"/>
  <c r="J1559" i="2" s="1"/>
  <c r="H1560" i="2"/>
  <c r="J1560" i="2" s="1"/>
  <c r="H863" i="2"/>
  <c r="J863" i="2" s="1"/>
  <c r="H1562" i="2"/>
  <c r="J1562" i="2" s="1"/>
  <c r="H864" i="2"/>
  <c r="J864" i="2" s="1"/>
  <c r="H1564" i="2"/>
  <c r="J1564" i="2" s="1"/>
  <c r="H1405" i="2"/>
  <c r="J1405" i="2" s="1"/>
  <c r="H1566" i="2"/>
  <c r="J1566" i="2" s="1"/>
  <c r="H1567" i="2"/>
  <c r="J1567" i="2" s="1"/>
  <c r="H1568" i="2"/>
  <c r="J1568" i="2" s="1"/>
  <c r="H867" i="2"/>
  <c r="J867" i="2" s="1"/>
  <c r="H1570" i="2"/>
  <c r="J1570" i="2" s="1"/>
  <c r="H1571" i="2"/>
  <c r="J1571" i="2" s="1"/>
  <c r="H1572" i="2"/>
  <c r="J1572" i="2" s="1"/>
  <c r="H1573" i="2"/>
  <c r="J1573" i="2" s="1"/>
  <c r="H1574" i="2"/>
  <c r="J1574" i="2" s="1"/>
  <c r="H1575" i="2"/>
  <c r="J1575" i="2" s="1"/>
  <c r="H1576" i="2"/>
  <c r="J1576" i="2" s="1"/>
  <c r="H1577" i="2"/>
  <c r="J1577" i="2" s="1"/>
  <c r="H1578" i="2"/>
  <c r="J1578" i="2" s="1"/>
  <c r="H1579" i="2"/>
  <c r="J1579" i="2" s="1"/>
  <c r="H325" i="2"/>
  <c r="J325" i="2" s="1"/>
  <c r="H1581" i="2"/>
  <c r="J1581" i="2" s="1"/>
  <c r="H1582" i="2"/>
  <c r="J1582" i="2" s="1"/>
  <c r="H1583" i="2"/>
  <c r="J1583" i="2" s="1"/>
  <c r="H330" i="2"/>
  <c r="J330" i="2" s="1"/>
  <c r="H1406" i="2"/>
  <c r="J1406" i="2" s="1"/>
  <c r="H336" i="2"/>
  <c r="J336" i="2" s="1"/>
  <c r="H1587" i="2"/>
  <c r="J1587" i="2" s="1"/>
  <c r="H1588" i="2"/>
  <c r="J1588" i="2" s="1"/>
  <c r="H1589" i="2"/>
  <c r="J1589" i="2" s="1"/>
  <c r="H1590" i="2"/>
  <c r="J1590" i="2" s="1"/>
  <c r="H1591" i="2"/>
  <c r="J1591" i="2" s="1"/>
  <c r="H1592" i="2"/>
  <c r="J1592" i="2" s="1"/>
  <c r="H1408" i="2"/>
  <c r="J1408" i="2" s="1"/>
  <c r="H1410" i="2"/>
  <c r="J1410" i="2" s="1"/>
  <c r="H1595" i="2"/>
  <c r="J1595" i="2" s="1"/>
  <c r="H1596" i="2"/>
  <c r="J1596" i="2" s="1"/>
  <c r="H1597" i="2"/>
  <c r="J1597" i="2" s="1"/>
  <c r="H1598" i="2"/>
  <c r="J1598" i="2" s="1"/>
  <c r="H1599" i="2"/>
  <c r="J1599" i="2" s="1"/>
  <c r="H1600" i="2"/>
  <c r="J1600" i="2" s="1"/>
  <c r="H2011" i="2"/>
  <c r="J2011" i="2" s="1"/>
  <c r="H1602" i="2"/>
  <c r="J1602" i="2" s="1"/>
  <c r="H1603" i="2"/>
  <c r="J1603" i="2" s="1"/>
  <c r="H1604" i="2"/>
  <c r="J1604" i="2" s="1"/>
  <c r="H1605" i="2"/>
  <c r="J1605" i="2" s="1"/>
  <c r="H341" i="2"/>
  <c r="J341" i="2" s="1"/>
  <c r="H868" i="2"/>
  <c r="J868" i="2" s="1"/>
  <c r="H1608" i="2"/>
  <c r="J1608" i="2" s="1"/>
  <c r="H1609" i="2"/>
  <c r="J1609" i="2" s="1"/>
  <c r="H1610" i="2"/>
  <c r="J1610" i="2" s="1"/>
  <c r="H1411" i="2"/>
  <c r="J1411" i="2" s="1"/>
  <c r="H1412" i="2"/>
  <c r="J1412" i="2" s="1"/>
  <c r="H1613" i="2"/>
  <c r="J1613" i="2" s="1"/>
  <c r="H345" i="2"/>
  <c r="J345" i="2" s="1"/>
  <c r="H346" i="2"/>
  <c r="J346" i="2" s="1"/>
  <c r="H1616" i="2"/>
  <c r="J1616" i="2" s="1"/>
  <c r="H1414" i="2"/>
  <c r="J1414" i="2" s="1"/>
  <c r="H1618" i="2"/>
  <c r="J1618" i="2" s="1"/>
  <c r="H1619" i="2"/>
  <c r="J1619" i="2" s="1"/>
  <c r="H1620" i="2"/>
  <c r="J1620" i="2" s="1"/>
  <c r="H1621" i="2"/>
  <c r="J1621" i="2" s="1"/>
  <c r="H1420" i="2"/>
  <c r="J1420" i="2" s="1"/>
  <c r="H1623" i="2"/>
  <c r="J1623" i="2" s="1"/>
  <c r="H1624" i="2"/>
  <c r="J1624" i="2" s="1"/>
  <c r="H871" i="2"/>
  <c r="J871" i="2" s="1"/>
  <c r="H2017" i="2"/>
  <c r="J2017" i="2" s="1"/>
  <c r="H1627" i="2"/>
  <c r="J1627" i="2" s="1"/>
  <c r="H875" i="2"/>
  <c r="J875" i="2" s="1"/>
  <c r="H1629" i="2"/>
  <c r="J1629" i="2" s="1"/>
  <c r="H1630" i="2"/>
  <c r="J1630" i="2" s="1"/>
  <c r="H1631" i="2"/>
  <c r="J1631" i="2" s="1"/>
  <c r="H1425" i="2"/>
  <c r="J1425" i="2" s="1"/>
  <c r="H349" i="2"/>
  <c r="J349" i="2" s="1"/>
  <c r="H877" i="2"/>
  <c r="J877" i="2" s="1"/>
  <c r="H1635" i="2"/>
  <c r="J1635" i="2" s="1"/>
  <c r="H1636" i="2"/>
  <c r="J1636" i="2" s="1"/>
  <c r="H1637" i="2"/>
  <c r="J1637" i="2" s="1"/>
  <c r="H2018" i="2"/>
  <c r="J2018" i="2" s="1"/>
  <c r="H1639" i="2"/>
  <c r="J1639" i="2" s="1"/>
  <c r="H1640" i="2"/>
  <c r="J1640" i="2" s="1"/>
  <c r="H1641" i="2"/>
  <c r="J1641" i="2" s="1"/>
  <c r="H1642" i="2"/>
  <c r="J1642" i="2" s="1"/>
  <c r="H1643" i="2"/>
  <c r="J1643" i="2" s="1"/>
  <c r="H1644" i="2"/>
  <c r="J1644" i="2" s="1"/>
  <c r="H350" i="2"/>
  <c r="J350" i="2" s="1"/>
  <c r="H1646" i="2"/>
  <c r="J1646" i="2" s="1"/>
  <c r="H1647" i="2"/>
  <c r="J1647" i="2" s="1"/>
  <c r="H2019" i="2"/>
  <c r="J2019" i="2" s="1"/>
  <c r="H884" i="2"/>
  <c r="J884" i="2" s="1"/>
  <c r="H1650" i="2"/>
  <c r="J1650" i="2" s="1"/>
  <c r="H1651" i="2"/>
  <c r="J1651" i="2" s="1"/>
  <c r="H1652" i="2"/>
  <c r="J1652" i="2" s="1"/>
  <c r="H1426" i="2"/>
  <c r="J1426" i="2" s="1"/>
  <c r="H2023" i="2"/>
  <c r="J2023" i="2" s="1"/>
  <c r="H1655" i="2"/>
  <c r="J1655" i="2" s="1"/>
  <c r="H2026" i="2"/>
  <c r="J2026" i="2" s="1"/>
  <c r="H1657" i="2"/>
  <c r="J1657" i="2" s="1"/>
  <c r="H885" i="2"/>
  <c r="J885" i="2" s="1"/>
  <c r="H1659" i="2"/>
  <c r="J1659" i="2" s="1"/>
  <c r="H1660" i="2"/>
  <c r="J1660" i="2" s="1"/>
  <c r="H1661" i="2"/>
  <c r="J1661" i="2" s="1"/>
  <c r="H1662" i="2"/>
  <c r="J1662" i="2" s="1"/>
  <c r="H1663" i="2"/>
  <c r="J1663" i="2" s="1"/>
  <c r="H1664" i="2"/>
  <c r="J1664" i="2" s="1"/>
  <c r="H1665" i="2"/>
  <c r="J1665" i="2" s="1"/>
  <c r="H351" i="2"/>
  <c r="J351" i="2" s="1"/>
  <c r="H1667" i="2"/>
  <c r="J1667" i="2" s="1"/>
  <c r="H2027" i="2"/>
  <c r="J2027" i="2" s="1"/>
  <c r="H1669" i="2"/>
  <c r="J1669" i="2" s="1"/>
  <c r="H1670" i="2"/>
  <c r="J1670" i="2" s="1"/>
  <c r="H2033" i="2"/>
  <c r="J2033" i="2" s="1"/>
  <c r="H355" i="2"/>
  <c r="J355" i="2" s="1"/>
  <c r="H1673" i="2"/>
  <c r="J1673" i="2" s="1"/>
  <c r="H1674" i="2"/>
  <c r="J1674" i="2" s="1"/>
  <c r="H1675" i="2"/>
  <c r="J1675" i="2" s="1"/>
  <c r="H1676" i="2"/>
  <c r="J1676" i="2" s="1"/>
  <c r="H1677" i="2"/>
  <c r="J1677" i="2" s="1"/>
  <c r="H1678" i="2"/>
  <c r="J1678" i="2" s="1"/>
  <c r="H1428" i="2"/>
  <c r="J1428" i="2" s="1"/>
  <c r="H1680" i="2"/>
  <c r="J1680" i="2" s="1"/>
  <c r="H1681" i="2"/>
  <c r="J1681" i="2" s="1"/>
  <c r="H1682" i="2"/>
  <c r="J1682" i="2" s="1"/>
  <c r="H1683" i="2"/>
  <c r="J1683" i="2" s="1"/>
  <c r="H1684" i="2"/>
  <c r="J1684" i="2" s="1"/>
  <c r="H1685" i="2"/>
  <c r="J1685" i="2" s="1"/>
  <c r="H1686" i="2"/>
  <c r="J1686" i="2" s="1"/>
  <c r="H1431" i="2"/>
  <c r="J1431" i="2" s="1"/>
  <c r="H1446" i="2"/>
  <c r="J1446" i="2" s="1"/>
  <c r="H1689" i="2"/>
  <c r="J1689" i="2" s="1"/>
  <c r="H1690" i="2"/>
  <c r="J1690" i="2" s="1"/>
  <c r="H2036" i="2"/>
  <c r="J2036" i="2" s="1"/>
  <c r="H1692" i="2"/>
  <c r="J1692" i="2" s="1"/>
  <c r="H1693" i="2"/>
  <c r="J1693" i="2" s="1"/>
  <c r="H1694" i="2"/>
  <c r="J1694" i="2" s="1"/>
  <c r="H1695" i="2"/>
  <c r="J1695" i="2" s="1"/>
  <c r="H1696" i="2"/>
  <c r="J1696" i="2" s="1"/>
  <c r="H1459" i="2"/>
  <c r="J1459" i="2" s="1"/>
  <c r="H1698" i="2"/>
  <c r="J1698" i="2" s="1"/>
  <c r="H1463" i="2"/>
  <c r="J1463" i="2" s="1"/>
  <c r="H1700" i="2"/>
  <c r="J1700" i="2" s="1"/>
  <c r="H1466" i="2"/>
  <c r="J1466" i="2" s="1"/>
  <c r="H1468" i="2"/>
  <c r="J1468" i="2" s="1"/>
  <c r="H1703" i="2"/>
  <c r="J1703" i="2" s="1"/>
  <c r="H888" i="2"/>
  <c r="J888" i="2" s="1"/>
  <c r="H1705" i="2"/>
  <c r="J1705" i="2" s="1"/>
  <c r="H1706" i="2"/>
  <c r="J1706" i="2" s="1"/>
  <c r="H1469" i="2"/>
  <c r="J1469" i="2" s="1"/>
  <c r="H1708" i="2"/>
  <c r="J1708" i="2" s="1"/>
  <c r="H1709" i="2"/>
  <c r="J1709" i="2" s="1"/>
  <c r="H2039" i="2"/>
  <c r="J2039" i="2" s="1"/>
  <c r="H1711" i="2"/>
  <c r="J1711" i="2" s="1"/>
  <c r="H2040" i="2"/>
  <c r="J2040" i="2" s="1"/>
  <c r="H1713" i="2"/>
  <c r="J1713" i="2" s="1"/>
  <c r="H892" i="2"/>
  <c r="J892" i="2" s="1"/>
  <c r="H363" i="2"/>
  <c r="J363" i="2" s="1"/>
  <c r="H1476" i="2"/>
  <c r="J1476" i="2" s="1"/>
  <c r="H1477" i="2"/>
  <c r="J1477" i="2" s="1"/>
  <c r="H1718" i="2"/>
  <c r="J1718" i="2" s="1"/>
  <c r="H1719" i="2"/>
  <c r="J1719" i="2" s="1"/>
  <c r="H897" i="2"/>
  <c r="J897" i="2" s="1"/>
  <c r="H1721" i="2"/>
  <c r="J1721" i="2" s="1"/>
  <c r="H1722" i="2"/>
  <c r="J1722" i="2" s="1"/>
  <c r="H2043" i="2"/>
  <c r="J2043" i="2" s="1"/>
  <c r="H1484" i="2"/>
  <c r="J1484" i="2" s="1"/>
  <c r="H1725" i="2"/>
  <c r="J1725" i="2" s="1"/>
  <c r="H1726" i="2"/>
  <c r="J1726" i="2" s="1"/>
  <c r="H1727" i="2"/>
  <c r="J1727" i="2" s="1"/>
  <c r="H1728" i="2"/>
  <c r="J1728" i="2" s="1"/>
  <c r="H1729" i="2"/>
  <c r="J1729" i="2" s="1"/>
  <c r="H1730" i="2"/>
  <c r="J1730" i="2" s="1"/>
  <c r="H2044" i="2"/>
  <c r="J2044" i="2" s="1"/>
  <c r="H1732" i="2"/>
  <c r="J1732" i="2" s="1"/>
  <c r="H1733" i="2"/>
  <c r="J1733" i="2" s="1"/>
  <c r="H1734" i="2"/>
  <c r="J1734" i="2" s="1"/>
  <c r="H1735" i="2"/>
  <c r="J1735" i="2" s="1"/>
  <c r="H366" i="2"/>
  <c r="J366" i="2" s="1"/>
  <c r="H367" i="2"/>
  <c r="J367" i="2" s="1"/>
  <c r="H1738" i="2"/>
  <c r="J1738" i="2" s="1"/>
  <c r="H1739" i="2"/>
  <c r="J1739" i="2" s="1"/>
  <c r="H1740" i="2"/>
  <c r="J1740" i="2" s="1"/>
  <c r="H1741" i="2"/>
  <c r="J1741" i="2" s="1"/>
  <c r="H1742" i="2"/>
  <c r="J1742" i="2" s="1"/>
  <c r="H1490" i="2"/>
  <c r="J1490" i="2" s="1"/>
  <c r="H1744" i="2"/>
  <c r="J1744" i="2" s="1"/>
  <c r="H1745" i="2"/>
  <c r="J1745" i="2" s="1"/>
  <c r="H1746" i="2"/>
  <c r="J1746" i="2" s="1"/>
  <c r="H1747" i="2"/>
  <c r="J1747" i="2" s="1"/>
  <c r="H2046" i="2"/>
  <c r="J2046" i="2" s="1"/>
  <c r="H1491" i="2"/>
  <c r="J1491" i="2" s="1"/>
  <c r="H1750" i="2"/>
  <c r="J1750" i="2" s="1"/>
  <c r="H1751" i="2"/>
  <c r="J1751" i="2" s="1"/>
  <c r="H380" i="2"/>
  <c r="J380" i="2" s="1"/>
  <c r="H1753" i="2"/>
  <c r="J1753" i="2" s="1"/>
  <c r="H1493" i="2"/>
  <c r="J1493" i="2" s="1"/>
  <c r="H1755" i="2"/>
  <c r="J1755" i="2" s="1"/>
  <c r="H1494" i="2"/>
  <c r="J1494" i="2" s="1"/>
  <c r="H1757" i="2"/>
  <c r="J1757" i="2" s="1"/>
  <c r="H1758" i="2"/>
  <c r="J1758" i="2" s="1"/>
  <c r="H1759" i="2"/>
  <c r="J1759" i="2" s="1"/>
  <c r="H1760" i="2"/>
  <c r="J1760" i="2" s="1"/>
  <c r="H1761" i="2"/>
  <c r="J1761" i="2" s="1"/>
  <c r="H1762" i="2"/>
  <c r="J1762" i="2" s="1"/>
  <c r="H1763" i="2"/>
  <c r="J1763" i="2" s="1"/>
  <c r="H386" i="2"/>
  <c r="J386" i="2" s="1"/>
  <c r="H1765" i="2"/>
  <c r="J1765" i="2" s="1"/>
  <c r="H1766" i="2"/>
  <c r="J1766" i="2" s="1"/>
  <c r="H1767" i="2"/>
  <c r="J1767" i="2" s="1"/>
  <c r="H1768" i="2"/>
  <c r="J1768" i="2" s="1"/>
  <c r="H1769" i="2"/>
  <c r="J1769" i="2" s="1"/>
  <c r="H1770" i="2"/>
  <c r="J1770" i="2" s="1"/>
  <c r="H900" i="2"/>
  <c r="J900" i="2" s="1"/>
  <c r="H387" i="2"/>
  <c r="J387" i="2" s="1"/>
  <c r="H390" i="2"/>
  <c r="J390" i="2" s="1"/>
  <c r="H1774" i="2"/>
  <c r="J1774" i="2" s="1"/>
  <c r="H901" i="2"/>
  <c r="J901" i="2" s="1"/>
  <c r="H1776" i="2"/>
  <c r="J1776" i="2" s="1"/>
  <c r="H1777" i="2"/>
  <c r="J1777" i="2" s="1"/>
  <c r="H1778" i="2"/>
  <c r="J1778" i="2" s="1"/>
  <c r="H1779" i="2"/>
  <c r="J1779" i="2" s="1"/>
  <c r="H1780" i="2"/>
  <c r="J1780" i="2" s="1"/>
  <c r="H1781" i="2"/>
  <c r="J1781" i="2" s="1"/>
  <c r="H1782" i="2"/>
  <c r="J1782" i="2" s="1"/>
  <c r="H1496" i="2"/>
  <c r="J1496" i="2" s="1"/>
  <c r="H1784" i="2"/>
  <c r="J1784" i="2" s="1"/>
  <c r="H2048" i="2"/>
  <c r="J2048" i="2" s="1"/>
  <c r="H1497" i="2"/>
  <c r="J1497" i="2" s="1"/>
  <c r="H2051" i="2"/>
  <c r="J2051" i="2" s="1"/>
  <c r="H1788" i="2"/>
  <c r="J1788" i="2" s="1"/>
  <c r="H1789" i="2"/>
  <c r="J1789" i="2" s="1"/>
  <c r="H1790" i="2"/>
  <c r="J1790" i="2" s="1"/>
  <c r="H1791" i="2"/>
  <c r="J1791" i="2" s="1"/>
  <c r="H1792" i="2"/>
  <c r="J1792" i="2" s="1"/>
  <c r="H1793" i="2"/>
  <c r="J1793" i="2" s="1"/>
  <c r="H1794" i="2"/>
  <c r="J1794" i="2" s="1"/>
  <c r="H1795" i="2"/>
  <c r="J1795" i="2" s="1"/>
  <c r="H905" i="2"/>
  <c r="J905" i="2" s="1"/>
  <c r="H391" i="2"/>
  <c r="J391" i="2" s="1"/>
  <c r="H1798" i="2"/>
  <c r="J1798" i="2" s="1"/>
  <c r="H1799" i="2"/>
  <c r="J1799" i="2" s="1"/>
  <c r="H392" i="2"/>
  <c r="J392" i="2" s="1"/>
  <c r="H1801" i="2"/>
  <c r="J1801" i="2" s="1"/>
  <c r="H1802" i="2"/>
  <c r="J1802" i="2" s="1"/>
  <c r="H1803" i="2"/>
  <c r="J1803" i="2" s="1"/>
  <c r="H1804" i="2"/>
  <c r="J1804" i="2" s="1"/>
  <c r="H1805" i="2"/>
  <c r="J1805" i="2" s="1"/>
  <c r="H1498" i="2"/>
  <c r="J1498" i="2" s="1"/>
  <c r="H1807" i="2"/>
  <c r="J1807" i="2" s="1"/>
  <c r="H906" i="2"/>
  <c r="J906" i="2" s="1"/>
  <c r="H1809" i="2"/>
  <c r="J1809" i="2" s="1"/>
  <c r="H1810" i="2"/>
  <c r="J1810" i="2" s="1"/>
  <c r="H1499" i="2"/>
  <c r="J1499" i="2" s="1"/>
  <c r="H908" i="2"/>
  <c r="J908" i="2" s="1"/>
  <c r="H1813" i="2"/>
  <c r="J1813" i="2" s="1"/>
  <c r="H1814" i="2"/>
  <c r="J1814" i="2" s="1"/>
  <c r="H1501" i="2"/>
  <c r="J1501" i="2" s="1"/>
  <c r="H909" i="2"/>
  <c r="J909" i="2" s="1"/>
  <c r="H1817" i="2"/>
  <c r="J1817" i="2" s="1"/>
  <c r="H1818" i="2"/>
  <c r="J1818" i="2" s="1"/>
  <c r="H1819" i="2"/>
  <c r="J1819" i="2" s="1"/>
  <c r="H911" i="2"/>
  <c r="J911" i="2" s="1"/>
  <c r="H920" i="2"/>
  <c r="J920" i="2" s="1"/>
  <c r="H1822" i="2"/>
  <c r="J1822" i="2" s="1"/>
  <c r="H1504" i="2"/>
  <c r="J1504" i="2" s="1"/>
  <c r="H1824" i="2"/>
  <c r="J1824" i="2" s="1"/>
  <c r="H1825" i="2"/>
  <c r="J1825" i="2" s="1"/>
  <c r="H1826" i="2"/>
  <c r="J1826" i="2" s="1"/>
  <c r="H397" i="2"/>
  <c r="J397" i="2" s="1"/>
  <c r="H1828" i="2"/>
  <c r="J1828" i="2" s="1"/>
  <c r="H1829" i="2"/>
  <c r="J1829" i="2" s="1"/>
  <c r="H1830" i="2"/>
  <c r="J1830" i="2" s="1"/>
  <c r="H1831" i="2"/>
  <c r="J1831" i="2" s="1"/>
  <c r="H925" i="2"/>
  <c r="J925" i="2" s="1"/>
  <c r="H1833" i="2"/>
  <c r="J1833" i="2" s="1"/>
  <c r="H1834" i="2"/>
  <c r="J1834" i="2" s="1"/>
  <c r="H1835" i="2"/>
  <c r="J1835" i="2" s="1"/>
  <c r="H1836" i="2"/>
  <c r="J1836" i="2" s="1"/>
  <c r="H1837" i="2"/>
  <c r="J1837" i="2" s="1"/>
  <c r="H1838" i="2"/>
  <c r="J1838" i="2" s="1"/>
  <c r="H2055" i="2"/>
  <c r="J2055" i="2" s="1"/>
  <c r="H1505" i="2"/>
  <c r="J1505" i="2" s="1"/>
  <c r="H1841" i="2"/>
  <c r="J1841" i="2" s="1"/>
  <c r="H1842" i="2"/>
  <c r="J1842" i="2" s="1"/>
  <c r="H1843" i="2"/>
  <c r="J1843" i="2" s="1"/>
  <c r="H1844" i="2"/>
  <c r="J1844" i="2" s="1"/>
  <c r="H1845" i="2"/>
  <c r="J1845" i="2" s="1"/>
  <c r="H1846" i="2"/>
  <c r="J1846" i="2" s="1"/>
  <c r="H1847" i="2"/>
  <c r="J1847" i="2" s="1"/>
  <c r="H927" i="2"/>
  <c r="J927" i="2" s="1"/>
  <c r="H1849" i="2"/>
  <c r="J1849" i="2" s="1"/>
  <c r="H1850" i="2"/>
  <c r="J1850" i="2" s="1"/>
  <c r="H398" i="2"/>
  <c r="J398" i="2" s="1"/>
  <c r="H1852" i="2"/>
  <c r="J1852" i="2" s="1"/>
  <c r="H400" i="2"/>
  <c r="J400" i="2" s="1"/>
  <c r="H930" i="2"/>
  <c r="J930" i="2" s="1"/>
  <c r="H1855" i="2"/>
  <c r="J1855" i="2" s="1"/>
  <c r="H1856" i="2"/>
  <c r="J1856" i="2" s="1"/>
  <c r="H1857" i="2"/>
  <c r="J1857" i="2" s="1"/>
  <c r="H2058" i="2"/>
  <c r="J2058" i="2" s="1"/>
  <c r="H1859" i="2"/>
  <c r="J1859" i="2" s="1"/>
  <c r="H1860" i="2"/>
  <c r="J1860" i="2" s="1"/>
  <c r="H1861" i="2"/>
  <c r="J1861" i="2" s="1"/>
  <c r="H1862" i="2"/>
  <c r="J1862" i="2" s="1"/>
  <c r="H1514" i="2"/>
  <c r="J1514" i="2" s="1"/>
  <c r="H932" i="2"/>
  <c r="J932" i="2" s="1"/>
  <c r="H933" i="2"/>
  <c r="J933" i="2" s="1"/>
  <c r="H1866" i="2"/>
  <c r="J1866" i="2" s="1"/>
  <c r="H1867" i="2"/>
  <c r="J1867" i="2" s="1"/>
  <c r="H1868" i="2"/>
  <c r="J1868" i="2" s="1"/>
  <c r="H402" i="2"/>
  <c r="J402" i="2" s="1"/>
  <c r="H1870" i="2"/>
  <c r="J1870" i="2" s="1"/>
  <c r="H1871" i="2"/>
  <c r="J1871" i="2" s="1"/>
  <c r="H1872" i="2"/>
  <c r="J1872" i="2" s="1"/>
  <c r="H1873" i="2"/>
  <c r="J1873" i="2" s="1"/>
  <c r="H404" i="2"/>
  <c r="J404" i="2" s="1"/>
  <c r="H2059" i="2"/>
  <c r="J2059" i="2" s="1"/>
  <c r="H1516" i="2"/>
  <c r="J1516" i="2" s="1"/>
  <c r="H407" i="2"/>
  <c r="J407" i="2" s="1"/>
  <c r="H934" i="2"/>
  <c r="J934" i="2" s="1"/>
  <c r="H1517" i="2"/>
  <c r="J1517" i="2" s="1"/>
  <c r="H1880" i="2"/>
  <c r="J1880" i="2" s="1"/>
  <c r="H1881" i="2"/>
  <c r="J1881" i="2" s="1"/>
  <c r="H1882" i="2"/>
  <c r="J1882" i="2" s="1"/>
  <c r="H935" i="2"/>
  <c r="J935" i="2" s="1"/>
  <c r="H1884" i="2"/>
  <c r="J1884" i="2" s="1"/>
  <c r="H1885" i="2"/>
  <c r="J1885" i="2" s="1"/>
  <c r="H1886" i="2"/>
  <c r="J1886" i="2" s="1"/>
  <c r="H1887" i="2"/>
  <c r="J1887" i="2" s="1"/>
  <c r="H2060" i="2"/>
  <c r="J2060" i="2" s="1"/>
  <c r="H1889" i="2"/>
  <c r="J1889" i="2" s="1"/>
  <c r="H1890" i="2"/>
  <c r="J1890" i="2" s="1"/>
  <c r="H1891" i="2"/>
  <c r="J1891" i="2" s="1"/>
  <c r="H1892" i="2"/>
  <c r="J1892" i="2" s="1"/>
  <c r="H1893" i="2"/>
  <c r="J1893" i="2" s="1"/>
  <c r="H1894" i="2"/>
  <c r="J1894" i="2" s="1"/>
  <c r="H1895" i="2"/>
  <c r="J1895" i="2" s="1"/>
  <c r="H1896" i="2"/>
  <c r="J1896" i="2" s="1"/>
  <c r="H1897" i="2"/>
  <c r="J1897" i="2" s="1"/>
  <c r="H1898" i="2"/>
  <c r="J1898" i="2" s="1"/>
  <c r="H1899" i="2"/>
  <c r="J1899" i="2" s="1"/>
  <c r="H1900" i="2"/>
  <c r="J1900" i="2" s="1"/>
  <c r="H1901" i="2"/>
  <c r="J1901" i="2" s="1"/>
  <c r="H1902" i="2"/>
  <c r="J1902" i="2" s="1"/>
  <c r="H1903" i="2"/>
  <c r="J1903" i="2" s="1"/>
  <c r="H1904" i="2"/>
  <c r="J1904" i="2" s="1"/>
  <c r="H1905" i="2"/>
  <c r="J1905" i="2" s="1"/>
  <c r="H408" i="2"/>
  <c r="J408" i="2" s="1"/>
  <c r="H420" i="2"/>
  <c r="J420" i="2" s="1"/>
  <c r="H1908" i="2"/>
  <c r="J1908" i="2" s="1"/>
  <c r="H1909" i="2"/>
  <c r="J1909" i="2" s="1"/>
  <c r="H1910" i="2"/>
  <c r="J1910" i="2" s="1"/>
  <c r="H1911" i="2"/>
  <c r="J1911" i="2" s="1"/>
  <c r="H1912" i="2"/>
  <c r="J1912" i="2" s="1"/>
  <c r="H1913" i="2"/>
  <c r="J1913" i="2" s="1"/>
  <c r="H1914" i="2"/>
  <c r="J1914" i="2" s="1"/>
  <c r="H422" i="2"/>
  <c r="J422" i="2" s="1"/>
  <c r="H2061" i="2"/>
  <c r="J2061" i="2" s="1"/>
  <c r="H1917" i="2"/>
  <c r="J1917" i="2" s="1"/>
  <c r="H2063" i="2"/>
  <c r="J2063" i="2" s="1"/>
  <c r="H1919" i="2"/>
  <c r="J1919" i="2" s="1"/>
  <c r="H1920" i="2"/>
  <c r="J1920" i="2" s="1"/>
  <c r="H1921" i="2"/>
  <c r="J1921" i="2" s="1"/>
  <c r="H941" i="2"/>
  <c r="J941" i="2" s="1"/>
  <c r="H1923" i="2"/>
  <c r="J1923" i="2" s="1"/>
  <c r="H1924" i="2"/>
  <c r="J1924" i="2" s="1"/>
  <c r="H2064" i="2"/>
  <c r="J2064" i="2" s="1"/>
  <c r="H1926" i="2"/>
  <c r="J1926" i="2" s="1"/>
  <c r="H1927" i="2"/>
  <c r="J1927" i="2" s="1"/>
  <c r="H1527" i="2"/>
  <c r="J1527" i="2" s="1"/>
  <c r="H1929" i="2"/>
  <c r="J1929" i="2" s="1"/>
  <c r="H1930" i="2"/>
  <c r="J1930" i="2" s="1"/>
  <c r="H423" i="2"/>
  <c r="J423" i="2" s="1"/>
  <c r="H1932" i="2"/>
  <c r="J1932" i="2" s="1"/>
  <c r="H1933" i="2"/>
  <c r="J1933" i="2" s="1"/>
  <c r="H1934" i="2"/>
  <c r="J1934" i="2" s="1"/>
  <c r="H1935" i="2"/>
  <c r="J1935" i="2" s="1"/>
  <c r="H1936" i="2"/>
  <c r="J1936" i="2" s="1"/>
  <c r="H1937" i="2"/>
  <c r="J1937" i="2" s="1"/>
  <c r="H1938" i="2"/>
  <c r="J1938" i="2" s="1"/>
  <c r="H1939" i="2"/>
  <c r="J1939" i="2" s="1"/>
  <c r="H1940" i="2"/>
  <c r="J1940" i="2" s="1"/>
  <c r="H1941" i="2"/>
  <c r="J1941" i="2" s="1"/>
  <c r="H948" i="2"/>
  <c r="J948" i="2" s="1"/>
  <c r="H1943" i="2"/>
  <c r="J1943" i="2" s="1"/>
  <c r="H952" i="2"/>
  <c r="J952" i="2" s="1"/>
  <c r="H1531" i="2"/>
  <c r="J1531" i="2" s="1"/>
  <c r="H1946" i="2"/>
  <c r="J1946" i="2" s="1"/>
  <c r="H1947" i="2"/>
  <c r="J1947" i="2" s="1"/>
  <c r="H1948" i="2"/>
  <c r="J1948" i="2" s="1"/>
  <c r="H1949" i="2"/>
  <c r="J1949" i="2" s="1"/>
  <c r="H1950" i="2"/>
  <c r="J1950" i="2" s="1"/>
  <c r="H1951" i="2"/>
  <c r="J1951" i="2" s="1"/>
  <c r="H1952" i="2"/>
  <c r="J1952" i="2" s="1"/>
  <c r="H1953" i="2"/>
  <c r="J1953" i="2" s="1"/>
  <c r="H2069" i="2"/>
  <c r="J2069" i="2" s="1"/>
  <c r="H1955" i="2"/>
  <c r="J1955" i="2" s="1"/>
  <c r="H1956" i="2"/>
  <c r="J1956" i="2" s="1"/>
  <c r="H2073" i="2"/>
  <c r="J2073" i="2" s="1"/>
  <c r="H1958" i="2"/>
  <c r="J1958" i="2" s="1"/>
  <c r="H1959" i="2"/>
  <c r="J1959" i="2" s="1"/>
  <c r="H1960" i="2"/>
  <c r="J1960" i="2" s="1"/>
  <c r="H1961" i="2"/>
  <c r="J1961" i="2" s="1"/>
  <c r="H1962" i="2"/>
  <c r="J1962" i="2" s="1"/>
  <c r="H1963" i="2"/>
  <c r="J1963" i="2" s="1"/>
  <c r="H428" i="2"/>
  <c r="J428" i="2" s="1"/>
  <c r="H1965" i="2"/>
  <c r="J1965" i="2" s="1"/>
  <c r="H1966" i="2"/>
  <c r="J1966" i="2" s="1"/>
  <c r="H1967" i="2"/>
  <c r="J1967" i="2" s="1"/>
  <c r="H1968" i="2"/>
  <c r="J1968" i="2" s="1"/>
  <c r="H1969" i="2"/>
  <c r="J1969" i="2" s="1"/>
  <c r="H441" i="2"/>
  <c r="J441" i="2" s="1"/>
  <c r="H1971" i="2"/>
  <c r="J1971" i="2" s="1"/>
  <c r="H1972" i="2"/>
  <c r="J1972" i="2" s="1"/>
  <c r="H1973" i="2"/>
  <c r="J1973" i="2" s="1"/>
  <c r="H958" i="2"/>
  <c r="J958" i="2" s="1"/>
  <c r="H1975" i="2"/>
  <c r="J1975" i="2" s="1"/>
  <c r="H1976" i="2"/>
  <c r="J1976" i="2" s="1"/>
  <c r="H1977" i="2"/>
  <c r="J1977" i="2" s="1"/>
  <c r="H960" i="2"/>
  <c r="J960" i="2" s="1"/>
  <c r="H1979" i="2"/>
  <c r="J1979" i="2" s="1"/>
  <c r="H1980" i="2"/>
  <c r="J1980" i="2" s="1"/>
  <c r="H1981" i="2"/>
  <c r="J1981" i="2" s="1"/>
  <c r="H1982" i="2"/>
  <c r="J1982" i="2" s="1"/>
  <c r="H1983" i="2"/>
  <c r="J1983" i="2" s="1"/>
  <c r="H1984" i="2"/>
  <c r="J1984" i="2" s="1"/>
  <c r="H1985" i="2"/>
  <c r="J1985" i="2" s="1"/>
  <c r="H1986" i="2"/>
  <c r="J1986" i="2" s="1"/>
  <c r="H1987" i="2"/>
  <c r="J1987" i="2" s="1"/>
  <c r="H442" i="2"/>
  <c r="J442" i="2" s="1"/>
  <c r="H1535" i="2"/>
  <c r="J1535" i="2" s="1"/>
  <c r="H449" i="2"/>
  <c r="J449" i="2" s="1"/>
  <c r="H1991" i="2"/>
  <c r="J1991" i="2" s="1"/>
  <c r="H1992" i="2"/>
  <c r="J1992" i="2" s="1"/>
  <c r="H1993" i="2"/>
  <c r="J1993" i="2" s="1"/>
  <c r="H1539" i="2"/>
  <c r="J1539" i="2" s="1"/>
  <c r="H1995" i="2"/>
  <c r="J1995" i="2" s="1"/>
  <c r="H1542" i="2"/>
  <c r="J1542" i="2" s="1"/>
  <c r="H1997" i="2"/>
  <c r="J1997" i="2" s="1"/>
  <c r="H1998" i="2"/>
  <c r="J1998" i="2" s="1"/>
  <c r="H1999" i="2"/>
  <c r="J1999" i="2" s="1"/>
  <c r="H2000" i="2"/>
  <c r="J2000" i="2" s="1"/>
  <c r="H2001" i="2"/>
  <c r="J2001" i="2" s="1"/>
  <c r="H2002" i="2"/>
  <c r="J2002" i="2" s="1"/>
  <c r="H2003" i="2"/>
  <c r="J2003" i="2" s="1"/>
  <c r="H2004" i="2"/>
  <c r="J2004" i="2" s="1"/>
  <c r="H2005" i="2"/>
  <c r="J2005" i="2" s="1"/>
  <c r="H2006" i="2"/>
  <c r="J2006" i="2" s="1"/>
  <c r="H2007" i="2"/>
  <c r="J2007" i="2" s="1"/>
  <c r="H2008" i="2"/>
  <c r="J2008" i="2" s="1"/>
  <c r="H2009" i="2"/>
  <c r="J2009" i="2" s="1"/>
  <c r="H2010" i="2"/>
  <c r="J2010" i="2" s="1"/>
  <c r="H968" i="2"/>
  <c r="J968" i="2" s="1"/>
  <c r="H2012" i="2"/>
  <c r="J2012" i="2" s="1"/>
  <c r="H2013" i="2"/>
  <c r="J2013" i="2" s="1"/>
  <c r="H2014" i="2"/>
  <c r="J2014" i="2" s="1"/>
  <c r="H2015" i="2"/>
  <c r="J2015" i="2" s="1"/>
  <c r="H2016" i="2"/>
  <c r="J2016" i="2" s="1"/>
  <c r="H1543" i="2"/>
  <c r="J1543" i="2" s="1"/>
  <c r="H1547" i="2"/>
  <c r="J1547" i="2" s="1"/>
  <c r="H969" i="2"/>
  <c r="J969" i="2" s="1"/>
  <c r="H2020" i="2"/>
  <c r="J2020" i="2" s="1"/>
  <c r="H2021" i="2"/>
  <c r="J2021" i="2" s="1"/>
  <c r="H2022" i="2"/>
  <c r="J2022" i="2" s="1"/>
  <c r="H977" i="2"/>
  <c r="J977" i="2" s="1"/>
  <c r="H2024" i="2"/>
  <c r="J2024" i="2" s="1"/>
  <c r="H2025" i="2"/>
  <c r="J2025" i="2" s="1"/>
  <c r="H2076" i="2"/>
  <c r="J2076" i="2" s="1"/>
  <c r="H979" i="2"/>
  <c r="J979" i="2" s="1"/>
  <c r="H2028" i="2"/>
  <c r="J2028" i="2" s="1"/>
  <c r="H2029" i="2"/>
  <c r="J2029" i="2" s="1"/>
  <c r="H2030" i="2"/>
  <c r="J2030" i="2" s="1"/>
  <c r="H2031" i="2"/>
  <c r="J2031" i="2" s="1"/>
  <c r="H2032" i="2"/>
  <c r="J2032" i="2" s="1"/>
  <c r="H1553" i="2"/>
  <c r="J1553" i="2" s="1"/>
  <c r="H2034" i="2"/>
  <c r="J2034" i="2" s="1"/>
  <c r="H2035" i="2"/>
  <c r="J2035" i="2" s="1"/>
  <c r="H1555" i="2"/>
  <c r="J1555" i="2" s="1"/>
  <c r="H2037" i="2"/>
  <c r="J2037" i="2" s="1"/>
  <c r="H2038" i="2"/>
  <c r="J2038" i="2" s="1"/>
  <c r="H2083" i="2"/>
  <c r="J2083" i="2" s="1"/>
  <c r="H455" i="2"/>
  <c r="J455" i="2" s="1"/>
  <c r="H2041" i="2"/>
  <c r="J2041" i="2" s="1"/>
  <c r="H2042" i="2"/>
  <c r="J2042" i="2" s="1"/>
  <c r="H456" i="2"/>
  <c r="J456" i="2" s="1"/>
  <c r="H2093" i="2"/>
  <c r="J2093" i="2" s="1"/>
  <c r="H2045" i="2"/>
  <c r="J2045" i="2" s="1"/>
  <c r="H1557" i="2"/>
  <c r="J1557" i="2" s="1"/>
  <c r="H2047" i="2"/>
  <c r="J2047" i="2" s="1"/>
  <c r="H463" i="2"/>
  <c r="J463" i="2" s="1"/>
  <c r="H2049" i="2"/>
  <c r="J2049" i="2" s="1"/>
  <c r="H2050" i="2"/>
  <c r="J2050" i="2" s="1"/>
  <c r="H1561" i="2"/>
  <c r="J1561" i="2" s="1"/>
  <c r="H2052" i="2"/>
  <c r="J2052" i="2" s="1"/>
  <c r="H2053" i="2"/>
  <c r="J2053" i="2" s="1"/>
  <c r="H2054" i="2"/>
  <c r="J2054" i="2" s="1"/>
  <c r="H467" i="2"/>
  <c r="J467" i="2" s="1"/>
  <c r="H2056" i="2"/>
  <c r="J2056" i="2" s="1"/>
  <c r="H2057" i="2"/>
  <c r="J2057" i="2" s="1"/>
  <c r="H980" i="2"/>
  <c r="J980" i="2" s="1"/>
  <c r="H1563" i="2"/>
  <c r="J1563" i="2" s="1"/>
  <c r="H2094" i="2"/>
  <c r="J2094" i="2" s="1"/>
  <c r="H981" i="2"/>
  <c r="J981" i="2" s="1"/>
  <c r="H2062" i="2"/>
  <c r="J2062" i="2" s="1"/>
  <c r="H1565" i="2"/>
  <c r="J1565" i="2" s="1"/>
  <c r="H2098" i="2"/>
  <c r="J2098" i="2" s="1"/>
  <c r="H2065" i="2"/>
  <c r="J2065" i="2" s="1"/>
  <c r="H2066" i="2"/>
  <c r="J2066" i="2" s="1"/>
  <c r="H2067" i="2"/>
  <c r="J2067" i="2" s="1"/>
  <c r="H2068" i="2"/>
  <c r="J2068" i="2" s="1"/>
  <c r="H982" i="2"/>
  <c r="J982" i="2" s="1"/>
  <c r="H2070" i="2"/>
  <c r="J2070" i="2" s="1"/>
  <c r="H2071" i="2"/>
  <c r="J2071" i="2" s="1"/>
  <c r="H2072" i="2"/>
  <c r="J2072" i="2" s="1"/>
  <c r="H2099" i="2"/>
  <c r="J2099" i="2" s="1"/>
  <c r="H2074" i="2"/>
  <c r="J2074" i="2" s="1"/>
  <c r="H2075" i="2"/>
  <c r="J2075" i="2" s="1"/>
  <c r="H2112" i="2"/>
  <c r="J2112" i="2" s="1"/>
  <c r="H2077" i="2"/>
  <c r="J2077" i="2" s="1"/>
  <c r="H2078" i="2"/>
  <c r="J2078" i="2" s="1"/>
  <c r="H2079" i="2"/>
  <c r="J2079" i="2" s="1"/>
  <c r="H2080" i="2"/>
  <c r="J2080" i="2" s="1"/>
  <c r="H2081" i="2"/>
  <c r="J2081" i="2" s="1"/>
  <c r="H2082" i="2"/>
  <c r="J2082" i="2" s="1"/>
  <c r="H1569" i="2"/>
  <c r="J1569" i="2" s="1"/>
  <c r="H2084" i="2"/>
  <c r="J2084" i="2" s="1"/>
  <c r="H2085" i="2"/>
  <c r="J2085" i="2" s="1"/>
  <c r="H2086" i="2"/>
  <c r="J2086" i="2" s="1"/>
  <c r="H2087" i="2"/>
  <c r="J2087" i="2" s="1"/>
  <c r="H2088" i="2"/>
  <c r="J2088" i="2" s="1"/>
  <c r="H2089" i="2"/>
  <c r="J2089" i="2" s="1"/>
  <c r="H2090" i="2"/>
  <c r="J2090" i="2" s="1"/>
  <c r="H2091" i="2"/>
  <c r="J2091" i="2" s="1"/>
  <c r="H2092" i="2"/>
  <c r="J2092" i="2" s="1"/>
  <c r="H469" i="2"/>
  <c r="J469" i="2" s="1"/>
  <c r="H985" i="2"/>
  <c r="J985" i="2" s="1"/>
  <c r="H2095" i="2"/>
  <c r="J2095" i="2" s="1"/>
  <c r="H2096" i="2"/>
  <c r="J2096" i="2" s="1"/>
  <c r="H2097" i="2"/>
  <c r="J2097" i="2" s="1"/>
  <c r="H1580" i="2"/>
  <c r="J1580" i="2" s="1"/>
  <c r="H477" i="2"/>
  <c r="J477" i="2" s="1"/>
  <c r="H2100" i="2"/>
  <c r="J2100" i="2" s="1"/>
  <c r="H2101" i="2"/>
  <c r="J2101" i="2" s="1"/>
  <c r="H2102" i="2"/>
  <c r="J2102" i="2" s="1"/>
  <c r="H2103" i="2"/>
  <c r="J2103" i="2" s="1"/>
  <c r="H2104" i="2"/>
  <c r="J2104" i="2" s="1"/>
  <c r="H2105" i="2"/>
  <c r="J2105" i="2" s="1"/>
  <c r="H2106" i="2"/>
  <c r="J2106" i="2" s="1"/>
  <c r="H2107" i="2"/>
  <c r="J2107" i="2" s="1"/>
  <c r="H2108" i="2"/>
  <c r="J2108" i="2" s="1"/>
  <c r="H2109" i="2"/>
  <c r="J2109" i="2" s="1"/>
  <c r="H2110" i="2"/>
  <c r="J2110" i="2" s="1"/>
  <c r="H2111" i="2"/>
  <c r="J2111" i="2" s="1"/>
  <c r="H1584" i="2"/>
  <c r="J1584" i="2" s="1"/>
  <c r="H2113" i="2"/>
  <c r="J2113" i="2" s="1"/>
  <c r="H2114" i="2"/>
  <c r="J2114" i="2" s="1"/>
  <c r="H2115" i="2"/>
  <c r="J2115" i="2" s="1"/>
  <c r="H2116" i="2"/>
  <c r="J2116" i="2" s="1"/>
  <c r="H2117" i="2"/>
  <c r="J2117" i="2" s="1"/>
  <c r="H2118" i="2"/>
  <c r="J2118" i="2" s="1"/>
  <c r="H2" i="2"/>
  <c r="J2" i="2" s="1"/>
  <c r="G3" i="2"/>
  <c r="I3" i="2" s="1"/>
  <c r="G4" i="2"/>
  <c r="I4" i="2" s="1"/>
  <c r="G5" i="2"/>
  <c r="I5" i="2" s="1"/>
  <c r="G989" i="2"/>
  <c r="I989" i="2" s="1"/>
  <c r="G7" i="2"/>
  <c r="I7" i="2" s="1"/>
  <c r="G9" i="2"/>
  <c r="I9" i="2" s="1"/>
  <c r="G6" i="2"/>
  <c r="I6" i="2" s="1"/>
  <c r="G10" i="2"/>
  <c r="I10" i="2" s="1"/>
  <c r="G12" i="2"/>
  <c r="I12" i="2" s="1"/>
  <c r="G13" i="2"/>
  <c r="I13" i="2" s="1"/>
  <c r="G995" i="2"/>
  <c r="I995" i="2" s="1"/>
  <c r="G15" i="2"/>
  <c r="I15" i="2" s="1"/>
  <c r="G16" i="2"/>
  <c r="I16" i="2" s="1"/>
  <c r="G17" i="2"/>
  <c r="I17" i="2" s="1"/>
  <c r="G18" i="2"/>
  <c r="I18" i="2" s="1"/>
  <c r="G19" i="2"/>
  <c r="I19" i="2" s="1"/>
  <c r="G20" i="2"/>
  <c r="I20" i="2" s="1"/>
  <c r="G11" i="2"/>
  <c r="I11" i="2" s="1"/>
  <c r="G22" i="2"/>
  <c r="I22" i="2" s="1"/>
  <c r="G480" i="2"/>
  <c r="I480" i="2" s="1"/>
  <c r="G24" i="2"/>
  <c r="I24" i="2" s="1"/>
  <c r="G14" i="2"/>
  <c r="I14" i="2" s="1"/>
  <c r="G482" i="2"/>
  <c r="I482" i="2" s="1"/>
  <c r="G27" i="2"/>
  <c r="I27" i="2" s="1"/>
  <c r="G483" i="2"/>
  <c r="I483" i="2" s="1"/>
  <c r="G997" i="2"/>
  <c r="I997" i="2" s="1"/>
  <c r="G30" i="2"/>
  <c r="I30" i="2" s="1"/>
  <c r="G31" i="2"/>
  <c r="I31" i="2" s="1"/>
  <c r="G32" i="2"/>
  <c r="I32" i="2" s="1"/>
  <c r="G33" i="2"/>
  <c r="I33" i="2" s="1"/>
  <c r="G34" i="2"/>
  <c r="I34" i="2" s="1"/>
  <c r="G488" i="2"/>
  <c r="I488" i="2" s="1"/>
  <c r="G21" i="2"/>
  <c r="I21" i="2" s="1"/>
  <c r="G37" i="2"/>
  <c r="I37" i="2" s="1"/>
  <c r="G38" i="2"/>
  <c r="I38" i="2" s="1"/>
  <c r="G39" i="2"/>
  <c r="I39" i="2" s="1"/>
  <c r="G491" i="2"/>
  <c r="I491" i="2" s="1"/>
  <c r="G41" i="2"/>
  <c r="I41" i="2" s="1"/>
  <c r="G42" i="2"/>
  <c r="I42" i="2" s="1"/>
  <c r="G1585" i="2"/>
  <c r="I1585" i="2" s="1"/>
  <c r="G44" i="2"/>
  <c r="I44" i="2" s="1"/>
  <c r="G492" i="2"/>
  <c r="I492" i="2" s="1"/>
  <c r="G1586" i="2"/>
  <c r="I1586" i="2" s="1"/>
  <c r="G47" i="2"/>
  <c r="I47" i="2" s="1"/>
  <c r="G23" i="2"/>
  <c r="I23" i="2" s="1"/>
  <c r="G49" i="2"/>
  <c r="I49" i="2" s="1"/>
  <c r="G50" i="2"/>
  <c r="I50" i="2" s="1"/>
  <c r="G51" i="2"/>
  <c r="I51" i="2" s="1"/>
  <c r="G52" i="2"/>
  <c r="I52" i="2" s="1"/>
  <c r="G53" i="2"/>
  <c r="I53" i="2" s="1"/>
  <c r="G54" i="2"/>
  <c r="I54" i="2" s="1"/>
  <c r="G25" i="2"/>
  <c r="I25" i="2" s="1"/>
  <c r="G56" i="2"/>
  <c r="I56" i="2" s="1"/>
  <c r="G57" i="2"/>
  <c r="I57" i="2" s="1"/>
  <c r="G26" i="2"/>
  <c r="I26" i="2" s="1"/>
  <c r="G59" i="2"/>
  <c r="I59" i="2" s="1"/>
  <c r="G60" i="2"/>
  <c r="I60" i="2" s="1"/>
  <c r="G61" i="2"/>
  <c r="I61" i="2" s="1"/>
  <c r="G499" i="2"/>
  <c r="I499" i="2" s="1"/>
  <c r="G63" i="2"/>
  <c r="I63" i="2" s="1"/>
  <c r="G1000" i="2"/>
  <c r="I1000" i="2" s="1"/>
  <c r="G1003" i="2"/>
  <c r="I1003" i="2" s="1"/>
  <c r="G66" i="2"/>
  <c r="I66" i="2" s="1"/>
  <c r="G1593" i="2"/>
  <c r="I1593" i="2" s="1"/>
  <c r="G68" i="2"/>
  <c r="I68" i="2" s="1"/>
  <c r="G69" i="2"/>
  <c r="I69" i="2" s="1"/>
  <c r="G70" i="2"/>
  <c r="I70" i="2" s="1"/>
  <c r="G71" i="2"/>
  <c r="I71" i="2" s="1"/>
  <c r="G28" i="2"/>
  <c r="I28" i="2" s="1"/>
  <c r="G1594" i="2"/>
  <c r="I1594" i="2" s="1"/>
  <c r="G74" i="2"/>
  <c r="I74" i="2" s="1"/>
  <c r="G1004" i="2"/>
  <c r="I1004" i="2" s="1"/>
  <c r="G1601" i="2"/>
  <c r="I1601" i="2" s="1"/>
  <c r="G77" i="2"/>
  <c r="I77" i="2" s="1"/>
  <c r="G78" i="2"/>
  <c r="I78" i="2" s="1"/>
  <c r="G79" i="2"/>
  <c r="I79" i="2" s="1"/>
  <c r="G501" i="2"/>
  <c r="I501" i="2" s="1"/>
  <c r="G81" i="2"/>
  <c r="I81" i="2" s="1"/>
  <c r="G507" i="2"/>
  <c r="I507" i="2" s="1"/>
  <c r="G511" i="2"/>
  <c r="I511" i="2" s="1"/>
  <c r="G84" i="2"/>
  <c r="I84" i="2" s="1"/>
  <c r="G85" i="2"/>
  <c r="I85" i="2" s="1"/>
  <c r="G86" i="2"/>
  <c r="I86" i="2" s="1"/>
  <c r="G87" i="2"/>
  <c r="I87" i="2" s="1"/>
  <c r="G88" i="2"/>
  <c r="I88" i="2" s="1"/>
  <c r="G29" i="2"/>
  <c r="I29" i="2" s="1"/>
  <c r="G90" i="2"/>
  <c r="I90" i="2" s="1"/>
  <c r="G1606" i="2"/>
  <c r="I1606" i="2" s="1"/>
  <c r="G1607" i="2"/>
  <c r="I1607" i="2" s="1"/>
  <c r="G93" i="2"/>
  <c r="I93" i="2" s="1"/>
  <c r="G1611" i="2"/>
  <c r="I1611" i="2" s="1"/>
  <c r="G95" i="2"/>
  <c r="I95" i="2" s="1"/>
  <c r="G96" i="2"/>
  <c r="I96" i="2" s="1"/>
  <c r="G97" i="2"/>
  <c r="I97" i="2" s="1"/>
  <c r="G98" i="2"/>
  <c r="I98" i="2" s="1"/>
  <c r="G99" i="2"/>
  <c r="I99" i="2" s="1"/>
  <c r="G100" i="2"/>
  <c r="I100" i="2" s="1"/>
  <c r="G101" i="2"/>
  <c r="I101" i="2" s="1"/>
  <c r="G102" i="2"/>
  <c r="I102" i="2" s="1"/>
  <c r="G103" i="2"/>
  <c r="I103" i="2" s="1"/>
  <c r="G35" i="2"/>
  <c r="I35" i="2" s="1"/>
  <c r="G1006" i="2"/>
  <c r="I1006" i="2" s="1"/>
  <c r="G106" i="2"/>
  <c r="I106" i="2" s="1"/>
  <c r="G107" i="2"/>
  <c r="I107" i="2" s="1"/>
  <c r="G36" i="2"/>
  <c r="I36" i="2" s="1"/>
  <c r="G1007" i="2"/>
  <c r="I1007" i="2" s="1"/>
  <c r="G110" i="2"/>
  <c r="I110" i="2" s="1"/>
  <c r="G111" i="2"/>
  <c r="I111" i="2" s="1"/>
  <c r="G112" i="2"/>
  <c r="I112" i="2" s="1"/>
  <c r="G1010" i="2"/>
  <c r="I1010" i="2" s="1"/>
  <c r="G114" i="2"/>
  <c r="I114" i="2" s="1"/>
  <c r="G1018" i="2"/>
  <c r="I1018" i="2" s="1"/>
  <c r="G1020" i="2"/>
  <c r="I1020" i="2" s="1"/>
  <c r="G117" i="2"/>
  <c r="I117" i="2" s="1"/>
  <c r="G40" i="2"/>
  <c r="I40" i="2" s="1"/>
  <c r="G119" i="2"/>
  <c r="I119" i="2" s="1"/>
  <c r="G1021" i="2"/>
  <c r="I1021" i="2" s="1"/>
  <c r="G121" i="2"/>
  <c r="I121" i="2" s="1"/>
  <c r="G122" i="2"/>
  <c r="I122" i="2" s="1"/>
  <c r="G123" i="2"/>
  <c r="I123" i="2" s="1"/>
  <c r="G1612" i="2"/>
  <c r="I1612" i="2" s="1"/>
  <c r="G125" i="2"/>
  <c r="I125" i="2" s="1"/>
  <c r="G1028" i="2"/>
  <c r="I1028" i="2" s="1"/>
  <c r="G1030" i="2"/>
  <c r="I1030" i="2" s="1"/>
  <c r="G1032" i="2"/>
  <c r="I1032" i="2" s="1"/>
  <c r="G129" i="2"/>
  <c r="I129" i="2" s="1"/>
  <c r="G1040" i="2"/>
  <c r="I1040" i="2" s="1"/>
  <c r="G131" i="2"/>
  <c r="I131" i="2" s="1"/>
  <c r="G516" i="2"/>
  <c r="I516" i="2" s="1"/>
  <c r="G133" i="2"/>
  <c r="I133" i="2" s="1"/>
  <c r="G134" i="2"/>
  <c r="I134" i="2" s="1"/>
  <c r="G135" i="2"/>
  <c r="I135" i="2" s="1"/>
  <c r="G136" i="2"/>
  <c r="I136" i="2" s="1"/>
  <c r="G137" i="2"/>
  <c r="I137" i="2" s="1"/>
  <c r="G138" i="2"/>
  <c r="I138" i="2" s="1"/>
  <c r="G139" i="2"/>
  <c r="I139" i="2" s="1"/>
  <c r="G140" i="2"/>
  <c r="I140" i="2" s="1"/>
  <c r="G141" i="2"/>
  <c r="I141" i="2" s="1"/>
  <c r="G517" i="2"/>
  <c r="I517" i="2" s="1"/>
  <c r="G143" i="2"/>
  <c r="I143" i="2" s="1"/>
  <c r="G144" i="2"/>
  <c r="I144" i="2" s="1"/>
  <c r="G145" i="2"/>
  <c r="I145" i="2" s="1"/>
  <c r="G146" i="2"/>
  <c r="I146" i="2" s="1"/>
  <c r="G147" i="2"/>
  <c r="I147" i="2" s="1"/>
  <c r="G1614" i="2"/>
  <c r="I1614" i="2" s="1"/>
  <c r="G149" i="2"/>
  <c r="I149" i="2" s="1"/>
  <c r="G150" i="2"/>
  <c r="I150" i="2" s="1"/>
  <c r="G151" i="2"/>
  <c r="I151" i="2" s="1"/>
  <c r="G152" i="2"/>
  <c r="I152" i="2" s="1"/>
  <c r="G1045" i="2"/>
  <c r="I1045" i="2" s="1"/>
  <c r="G43" i="2"/>
  <c r="I43" i="2" s="1"/>
  <c r="G155" i="2"/>
  <c r="I155" i="2" s="1"/>
  <c r="G522" i="2"/>
  <c r="I522" i="2" s="1"/>
  <c r="G157" i="2"/>
  <c r="I157" i="2" s="1"/>
  <c r="G158" i="2"/>
  <c r="I158" i="2" s="1"/>
  <c r="G524" i="2"/>
  <c r="I524" i="2" s="1"/>
  <c r="G160" i="2"/>
  <c r="I160" i="2" s="1"/>
  <c r="G161" i="2"/>
  <c r="I161" i="2" s="1"/>
  <c r="G1050" i="2"/>
  <c r="I1050" i="2" s="1"/>
  <c r="G45" i="2"/>
  <c r="I45" i="2" s="1"/>
  <c r="G164" i="2"/>
  <c r="I164" i="2" s="1"/>
  <c r="G165" i="2"/>
  <c r="I165" i="2" s="1"/>
  <c r="G166" i="2"/>
  <c r="I166" i="2" s="1"/>
  <c r="G1057" i="2"/>
  <c r="I1057" i="2" s="1"/>
  <c r="G1063" i="2"/>
  <c r="I1063" i="2" s="1"/>
  <c r="G169" i="2"/>
  <c r="I169" i="2" s="1"/>
  <c r="G170" i="2"/>
  <c r="I170" i="2" s="1"/>
  <c r="G171" i="2"/>
  <c r="I171" i="2" s="1"/>
  <c r="G172" i="2"/>
  <c r="I172" i="2" s="1"/>
  <c r="G46" i="2"/>
  <c r="I46" i="2" s="1"/>
  <c r="G174" i="2"/>
  <c r="I174" i="2" s="1"/>
  <c r="G48" i="2"/>
  <c r="I48" i="2" s="1"/>
  <c r="G528" i="2"/>
  <c r="I528" i="2" s="1"/>
  <c r="G177" i="2"/>
  <c r="I177" i="2" s="1"/>
  <c r="G1068" i="2"/>
  <c r="I1068" i="2" s="1"/>
  <c r="G179" i="2"/>
  <c r="I179" i="2" s="1"/>
  <c r="G180" i="2"/>
  <c r="I180" i="2" s="1"/>
  <c r="G181" i="2"/>
  <c r="I181" i="2" s="1"/>
  <c r="G182" i="2"/>
  <c r="I182" i="2" s="1"/>
  <c r="G183" i="2"/>
  <c r="I183" i="2" s="1"/>
  <c r="G1615" i="2"/>
  <c r="I1615" i="2" s="1"/>
  <c r="G530" i="2"/>
  <c r="I530" i="2" s="1"/>
  <c r="G186" i="2"/>
  <c r="I186" i="2" s="1"/>
  <c r="G533" i="2"/>
  <c r="I533" i="2" s="1"/>
  <c r="G188" i="2"/>
  <c r="I188" i="2" s="1"/>
  <c r="G1076" i="2"/>
  <c r="I1076" i="2" s="1"/>
  <c r="G55" i="2"/>
  <c r="I55" i="2" s="1"/>
  <c r="G191" i="2"/>
  <c r="I191" i="2" s="1"/>
  <c r="G192" i="2"/>
  <c r="I192" i="2" s="1"/>
  <c r="G193" i="2"/>
  <c r="I193" i="2" s="1"/>
  <c r="G1617" i="2"/>
  <c r="I1617" i="2" s="1"/>
  <c r="G195" i="2"/>
  <c r="I195" i="2" s="1"/>
  <c r="G196" i="2"/>
  <c r="I196" i="2" s="1"/>
  <c r="G197" i="2"/>
  <c r="I197" i="2" s="1"/>
  <c r="G58" i="2"/>
  <c r="I58" i="2" s="1"/>
  <c r="G199" i="2"/>
  <c r="I199" i="2" s="1"/>
  <c r="G200" i="2"/>
  <c r="I200" i="2" s="1"/>
  <c r="G201" i="2"/>
  <c r="I201" i="2" s="1"/>
  <c r="G202" i="2"/>
  <c r="I202" i="2" s="1"/>
  <c r="G62" i="2"/>
  <c r="I62" i="2" s="1"/>
  <c r="G204" i="2"/>
  <c r="I204" i="2" s="1"/>
  <c r="G205" i="2"/>
  <c r="I205" i="2" s="1"/>
  <c r="G206" i="2"/>
  <c r="I206" i="2" s="1"/>
  <c r="G207" i="2"/>
  <c r="I207" i="2" s="1"/>
  <c r="G208" i="2"/>
  <c r="I208" i="2" s="1"/>
  <c r="G209" i="2"/>
  <c r="I209" i="2" s="1"/>
  <c r="G210" i="2"/>
  <c r="I210" i="2" s="1"/>
  <c r="G211" i="2"/>
  <c r="I211" i="2" s="1"/>
  <c r="G212" i="2"/>
  <c r="I212" i="2" s="1"/>
  <c r="G213" i="2"/>
  <c r="I213" i="2" s="1"/>
  <c r="G214" i="2"/>
  <c r="I214" i="2" s="1"/>
  <c r="G215" i="2"/>
  <c r="I215" i="2" s="1"/>
  <c r="G216" i="2"/>
  <c r="I216" i="2" s="1"/>
  <c r="G217" i="2"/>
  <c r="I217" i="2" s="1"/>
  <c r="G218" i="2"/>
  <c r="I218" i="2" s="1"/>
  <c r="G64" i="2"/>
  <c r="I64" i="2" s="1"/>
  <c r="G220" i="2"/>
  <c r="I220" i="2" s="1"/>
  <c r="G221" i="2"/>
  <c r="I221" i="2" s="1"/>
  <c r="G222" i="2"/>
  <c r="I222" i="2" s="1"/>
  <c r="G535" i="2"/>
  <c r="I535" i="2" s="1"/>
  <c r="G1077" i="2"/>
  <c r="I1077" i="2" s="1"/>
  <c r="G225" i="2"/>
  <c r="I225" i="2" s="1"/>
  <c r="G539" i="2"/>
  <c r="I539" i="2" s="1"/>
  <c r="G227" i="2"/>
  <c r="I227" i="2" s="1"/>
  <c r="G228" i="2"/>
  <c r="I228" i="2" s="1"/>
  <c r="G65" i="2"/>
  <c r="I65" i="2" s="1"/>
  <c r="G230" i="2"/>
  <c r="I230" i="2" s="1"/>
  <c r="G231" i="2"/>
  <c r="I231" i="2" s="1"/>
  <c r="G232" i="2"/>
  <c r="I232" i="2" s="1"/>
  <c r="G233" i="2"/>
  <c r="I233" i="2" s="1"/>
  <c r="G234" i="2"/>
  <c r="I234" i="2" s="1"/>
  <c r="G1084" i="2"/>
  <c r="I1084" i="2" s="1"/>
  <c r="G1089" i="2"/>
  <c r="I1089" i="2" s="1"/>
  <c r="G237" i="2"/>
  <c r="I237" i="2" s="1"/>
  <c r="G238" i="2"/>
  <c r="I238" i="2" s="1"/>
  <c r="G239" i="2"/>
  <c r="I239" i="2" s="1"/>
  <c r="G240" i="2"/>
  <c r="I240" i="2" s="1"/>
  <c r="G241" i="2"/>
  <c r="I241" i="2" s="1"/>
  <c r="G242" i="2"/>
  <c r="I242" i="2" s="1"/>
  <c r="G243" i="2"/>
  <c r="I243" i="2" s="1"/>
  <c r="G540" i="2"/>
  <c r="I540" i="2" s="1"/>
  <c r="G245" i="2"/>
  <c r="I245" i="2" s="1"/>
  <c r="G246" i="2"/>
  <c r="I246" i="2" s="1"/>
  <c r="G1090" i="2"/>
  <c r="I1090" i="2" s="1"/>
  <c r="G248" i="2"/>
  <c r="I248" i="2" s="1"/>
  <c r="G548" i="2"/>
  <c r="I548" i="2" s="1"/>
  <c r="G1091" i="2"/>
  <c r="I1091" i="2" s="1"/>
  <c r="G251" i="2"/>
  <c r="I251" i="2" s="1"/>
  <c r="G252" i="2"/>
  <c r="I252" i="2" s="1"/>
  <c r="G253" i="2"/>
  <c r="I253" i="2" s="1"/>
  <c r="G1622" i="2"/>
  <c r="I1622" i="2" s="1"/>
  <c r="G255" i="2"/>
  <c r="I255" i="2" s="1"/>
  <c r="G256" i="2"/>
  <c r="I256" i="2" s="1"/>
  <c r="G1625" i="2"/>
  <c r="I1625" i="2" s="1"/>
  <c r="G258" i="2"/>
  <c r="I258" i="2" s="1"/>
  <c r="G67" i="2"/>
  <c r="I67" i="2" s="1"/>
  <c r="G260" i="2"/>
  <c r="I260" i="2" s="1"/>
  <c r="G261" i="2"/>
  <c r="I261" i="2" s="1"/>
  <c r="G262" i="2"/>
  <c r="I262" i="2" s="1"/>
  <c r="G263" i="2"/>
  <c r="I263" i="2" s="1"/>
  <c r="G264" i="2"/>
  <c r="I264" i="2" s="1"/>
  <c r="G265" i="2"/>
  <c r="I265" i="2" s="1"/>
  <c r="G551" i="2"/>
  <c r="I551" i="2" s="1"/>
  <c r="G267" i="2"/>
  <c r="I267" i="2" s="1"/>
  <c r="G268" i="2"/>
  <c r="I268" i="2" s="1"/>
  <c r="G269" i="2"/>
  <c r="I269" i="2" s="1"/>
  <c r="G270" i="2"/>
  <c r="I270" i="2" s="1"/>
  <c r="G1626" i="2"/>
  <c r="I1626" i="2" s="1"/>
  <c r="G272" i="2"/>
  <c r="I272" i="2" s="1"/>
  <c r="G273" i="2"/>
  <c r="I273" i="2" s="1"/>
  <c r="G274" i="2"/>
  <c r="I274" i="2" s="1"/>
  <c r="G1628" i="2"/>
  <c r="I1628" i="2" s="1"/>
  <c r="G276" i="2"/>
  <c r="I276" i="2" s="1"/>
  <c r="G277" i="2"/>
  <c r="I277" i="2" s="1"/>
  <c r="G278" i="2"/>
  <c r="I278" i="2" s="1"/>
  <c r="G1093" i="2"/>
  <c r="I1093" i="2" s="1"/>
  <c r="G280" i="2"/>
  <c r="I280" i="2" s="1"/>
  <c r="G281" i="2"/>
  <c r="I281" i="2" s="1"/>
  <c r="G282" i="2"/>
  <c r="I282" i="2" s="1"/>
  <c r="G1632" i="2"/>
  <c r="I1632" i="2" s="1"/>
  <c r="G72" i="2"/>
  <c r="I72" i="2" s="1"/>
  <c r="G285" i="2"/>
  <c r="I285" i="2" s="1"/>
  <c r="G286" i="2"/>
  <c r="I286" i="2" s="1"/>
  <c r="G1633" i="2"/>
  <c r="I1633" i="2" s="1"/>
  <c r="G288" i="2"/>
  <c r="I288" i="2" s="1"/>
  <c r="G289" i="2"/>
  <c r="I289" i="2" s="1"/>
  <c r="G290" i="2"/>
  <c r="I290" i="2" s="1"/>
  <c r="G291" i="2"/>
  <c r="I291" i="2" s="1"/>
  <c r="G556" i="2"/>
  <c r="I556" i="2" s="1"/>
  <c r="G1634" i="2"/>
  <c r="I1634" i="2" s="1"/>
  <c r="G1102" i="2"/>
  <c r="I1102" i="2" s="1"/>
  <c r="G295" i="2"/>
  <c r="I295" i="2" s="1"/>
  <c r="G296" i="2"/>
  <c r="I296" i="2" s="1"/>
  <c r="G73" i="2"/>
  <c r="I73" i="2" s="1"/>
  <c r="G298" i="2"/>
  <c r="I298" i="2" s="1"/>
  <c r="G299" i="2"/>
  <c r="I299" i="2" s="1"/>
  <c r="G300" i="2"/>
  <c r="I300" i="2" s="1"/>
  <c r="G301" i="2"/>
  <c r="I301" i="2" s="1"/>
  <c r="G302" i="2"/>
  <c r="I302" i="2" s="1"/>
  <c r="G75" i="2"/>
  <c r="I75" i="2" s="1"/>
  <c r="G304" i="2"/>
  <c r="I304" i="2" s="1"/>
  <c r="G305" i="2"/>
  <c r="I305" i="2" s="1"/>
  <c r="G306" i="2"/>
  <c r="I306" i="2" s="1"/>
  <c r="G307" i="2"/>
  <c r="I307" i="2" s="1"/>
  <c r="G558" i="2"/>
  <c r="I558" i="2" s="1"/>
  <c r="G1638" i="2"/>
  <c r="I1638" i="2" s="1"/>
  <c r="G310" i="2"/>
  <c r="I310" i="2" s="1"/>
  <c r="G311" i="2"/>
  <c r="I311" i="2" s="1"/>
  <c r="G1645" i="2"/>
  <c r="I1645" i="2" s="1"/>
  <c r="G76" i="2"/>
  <c r="I76" i="2" s="1"/>
  <c r="G314" i="2"/>
  <c r="I314" i="2" s="1"/>
  <c r="G315" i="2"/>
  <c r="I315" i="2" s="1"/>
  <c r="G80" i="2"/>
  <c r="I80" i="2" s="1"/>
  <c r="G317" i="2"/>
  <c r="I317" i="2" s="1"/>
  <c r="G318" i="2"/>
  <c r="I318" i="2" s="1"/>
  <c r="G319" i="2"/>
  <c r="I319" i="2" s="1"/>
  <c r="G320" i="2"/>
  <c r="I320" i="2" s="1"/>
  <c r="G321" i="2"/>
  <c r="I321" i="2" s="1"/>
  <c r="G322" i="2"/>
  <c r="I322" i="2" s="1"/>
  <c r="G560" i="2"/>
  <c r="I560" i="2" s="1"/>
  <c r="G324" i="2"/>
  <c r="I324" i="2" s="1"/>
  <c r="G1106" i="2"/>
  <c r="I1106" i="2" s="1"/>
  <c r="G326" i="2"/>
  <c r="I326" i="2" s="1"/>
  <c r="G327" i="2"/>
  <c r="I327" i="2" s="1"/>
  <c r="G328" i="2"/>
  <c r="I328" i="2" s="1"/>
  <c r="G329" i="2"/>
  <c r="I329" i="2" s="1"/>
  <c r="G1648" i="2"/>
  <c r="I1648" i="2" s="1"/>
  <c r="G331" i="2"/>
  <c r="I331" i="2" s="1"/>
  <c r="G332" i="2"/>
  <c r="I332" i="2" s="1"/>
  <c r="G333" i="2"/>
  <c r="I333" i="2" s="1"/>
  <c r="G334" i="2"/>
  <c r="I334" i="2" s="1"/>
  <c r="G335" i="2"/>
  <c r="I335" i="2" s="1"/>
  <c r="G82" i="2"/>
  <c r="I82" i="2" s="1"/>
  <c r="G337" i="2"/>
  <c r="I337" i="2" s="1"/>
  <c r="G338" i="2"/>
  <c r="I338" i="2" s="1"/>
  <c r="G339" i="2"/>
  <c r="I339" i="2" s="1"/>
  <c r="G340" i="2"/>
  <c r="I340" i="2" s="1"/>
  <c r="G1649" i="2"/>
  <c r="I1649" i="2" s="1"/>
  <c r="G342" i="2"/>
  <c r="I342" i="2" s="1"/>
  <c r="G343" i="2"/>
  <c r="I343" i="2" s="1"/>
  <c r="G344" i="2"/>
  <c r="I344" i="2" s="1"/>
  <c r="G1653" i="2"/>
  <c r="I1653" i="2" s="1"/>
  <c r="G1654" i="2"/>
  <c r="I1654" i="2" s="1"/>
  <c r="G347" i="2"/>
  <c r="I347" i="2" s="1"/>
  <c r="G348" i="2"/>
  <c r="I348" i="2" s="1"/>
  <c r="G561" i="2"/>
  <c r="I561" i="2" s="1"/>
  <c r="G1107" i="2"/>
  <c r="I1107" i="2" s="1"/>
  <c r="G562" i="2"/>
  <c r="I562" i="2" s="1"/>
  <c r="G352" i="2"/>
  <c r="I352" i="2" s="1"/>
  <c r="G353" i="2"/>
  <c r="I353" i="2" s="1"/>
  <c r="G354" i="2"/>
  <c r="I354" i="2" s="1"/>
  <c r="G1656" i="2"/>
  <c r="I1656" i="2" s="1"/>
  <c r="G356" i="2"/>
  <c r="I356" i="2" s="1"/>
  <c r="G357" i="2"/>
  <c r="I357" i="2" s="1"/>
  <c r="G358" i="2"/>
  <c r="I358" i="2" s="1"/>
  <c r="G359" i="2"/>
  <c r="I359" i="2" s="1"/>
  <c r="G360" i="2"/>
  <c r="I360" i="2" s="1"/>
  <c r="G361" i="2"/>
  <c r="I361" i="2" s="1"/>
  <c r="G362" i="2"/>
  <c r="I362" i="2" s="1"/>
  <c r="G567" i="2"/>
  <c r="I567" i="2" s="1"/>
  <c r="G364" i="2"/>
  <c r="I364" i="2" s="1"/>
  <c r="G365" i="2"/>
  <c r="I365" i="2" s="1"/>
  <c r="G1658" i="2"/>
  <c r="I1658" i="2" s="1"/>
  <c r="G1666" i="2"/>
  <c r="I1666" i="2" s="1"/>
  <c r="G368" i="2"/>
  <c r="I368" i="2" s="1"/>
  <c r="G369" i="2"/>
  <c r="I369" i="2" s="1"/>
  <c r="G370" i="2"/>
  <c r="I370" i="2" s="1"/>
  <c r="G371" i="2"/>
  <c r="I371" i="2" s="1"/>
  <c r="G372" i="2"/>
  <c r="I372" i="2" s="1"/>
  <c r="G373" i="2"/>
  <c r="I373" i="2" s="1"/>
  <c r="G374" i="2"/>
  <c r="I374" i="2" s="1"/>
  <c r="G375" i="2"/>
  <c r="I375" i="2" s="1"/>
  <c r="G376" i="2"/>
  <c r="I376" i="2" s="1"/>
  <c r="G377" i="2"/>
  <c r="I377" i="2" s="1"/>
  <c r="G378" i="2"/>
  <c r="I378" i="2" s="1"/>
  <c r="G379" i="2"/>
  <c r="I379" i="2" s="1"/>
  <c r="G1668" i="2"/>
  <c r="I1668" i="2" s="1"/>
  <c r="G381" i="2"/>
  <c r="I381" i="2" s="1"/>
  <c r="G382" i="2"/>
  <c r="I382" i="2" s="1"/>
  <c r="G383" i="2"/>
  <c r="I383" i="2" s="1"/>
  <c r="G384" i="2"/>
  <c r="I384" i="2" s="1"/>
  <c r="G385" i="2"/>
  <c r="I385" i="2" s="1"/>
  <c r="G83" i="2"/>
  <c r="I83" i="2" s="1"/>
  <c r="G1109" i="2"/>
  <c r="I1109" i="2" s="1"/>
  <c r="G388" i="2"/>
  <c r="I388" i="2" s="1"/>
  <c r="G389" i="2"/>
  <c r="I389" i="2" s="1"/>
  <c r="G89" i="2"/>
  <c r="I89" i="2" s="1"/>
  <c r="G91" i="2"/>
  <c r="I91" i="2" s="1"/>
  <c r="G1115" i="2"/>
  <c r="I1115" i="2" s="1"/>
  <c r="G393" i="2"/>
  <c r="I393" i="2" s="1"/>
  <c r="G394" i="2"/>
  <c r="I394" i="2" s="1"/>
  <c r="G395" i="2"/>
  <c r="I395" i="2" s="1"/>
  <c r="G396" i="2"/>
  <c r="I396" i="2" s="1"/>
  <c r="G573" i="2"/>
  <c r="I573" i="2" s="1"/>
  <c r="G1125" i="2"/>
  <c r="I1125" i="2" s="1"/>
  <c r="G399" i="2"/>
  <c r="I399" i="2" s="1"/>
  <c r="G580" i="2"/>
  <c r="I580" i="2" s="1"/>
  <c r="G401" i="2"/>
  <c r="I401" i="2" s="1"/>
  <c r="G1671" i="2"/>
  <c r="I1671" i="2" s="1"/>
  <c r="G403" i="2"/>
  <c r="I403" i="2" s="1"/>
  <c r="G92" i="2"/>
  <c r="I92" i="2" s="1"/>
  <c r="G405" i="2"/>
  <c r="I405" i="2" s="1"/>
  <c r="G406" i="2"/>
  <c r="I406" i="2" s="1"/>
  <c r="G587" i="2"/>
  <c r="I587" i="2" s="1"/>
  <c r="G94" i="2"/>
  <c r="I94" i="2" s="1"/>
  <c r="G409" i="2"/>
  <c r="I409" i="2" s="1"/>
  <c r="G410" i="2"/>
  <c r="I410" i="2" s="1"/>
  <c r="G411" i="2"/>
  <c r="I411" i="2" s="1"/>
  <c r="G412" i="2"/>
  <c r="I412" i="2" s="1"/>
  <c r="G413" i="2"/>
  <c r="I413" i="2" s="1"/>
  <c r="G414" i="2"/>
  <c r="I414" i="2" s="1"/>
  <c r="G415" i="2"/>
  <c r="I415" i="2" s="1"/>
  <c r="G416" i="2"/>
  <c r="I416" i="2" s="1"/>
  <c r="G417" i="2"/>
  <c r="I417" i="2" s="1"/>
  <c r="G418" i="2"/>
  <c r="I418" i="2" s="1"/>
  <c r="G419" i="2"/>
  <c r="I419" i="2" s="1"/>
  <c r="G1672" i="2"/>
  <c r="I1672" i="2" s="1"/>
  <c r="G421" i="2"/>
  <c r="I421" i="2" s="1"/>
  <c r="G1679" i="2"/>
  <c r="I1679" i="2" s="1"/>
  <c r="G589" i="2"/>
  <c r="I589" i="2" s="1"/>
  <c r="G424" i="2"/>
  <c r="I424" i="2" s="1"/>
  <c r="G425" i="2"/>
  <c r="I425" i="2" s="1"/>
  <c r="G426" i="2"/>
  <c r="I426" i="2" s="1"/>
  <c r="G427" i="2"/>
  <c r="I427" i="2" s="1"/>
  <c r="G1687" i="2"/>
  <c r="I1687" i="2" s="1"/>
  <c r="G429" i="2"/>
  <c r="I429" i="2" s="1"/>
  <c r="G430" i="2"/>
  <c r="I430" i="2" s="1"/>
  <c r="G431" i="2"/>
  <c r="I431" i="2" s="1"/>
  <c r="G432" i="2"/>
  <c r="I432" i="2" s="1"/>
  <c r="G433" i="2"/>
  <c r="I433" i="2" s="1"/>
  <c r="G434" i="2"/>
  <c r="I434" i="2" s="1"/>
  <c r="G435" i="2"/>
  <c r="I435" i="2" s="1"/>
  <c r="G436" i="2"/>
  <c r="I436" i="2" s="1"/>
  <c r="G437" i="2"/>
  <c r="I437" i="2" s="1"/>
  <c r="G438" i="2"/>
  <c r="I438" i="2" s="1"/>
  <c r="G439" i="2"/>
  <c r="I439" i="2" s="1"/>
  <c r="G440" i="2"/>
  <c r="I440" i="2" s="1"/>
  <c r="G1128" i="2"/>
  <c r="I1128" i="2" s="1"/>
  <c r="G1135" i="2"/>
  <c r="I1135" i="2" s="1"/>
  <c r="G443" i="2"/>
  <c r="I443" i="2" s="1"/>
  <c r="G444" i="2"/>
  <c r="I444" i="2" s="1"/>
  <c r="G445" i="2"/>
  <c r="I445" i="2" s="1"/>
  <c r="G446" i="2"/>
  <c r="I446" i="2" s="1"/>
  <c r="G447" i="2"/>
  <c r="I447" i="2" s="1"/>
  <c r="G448" i="2"/>
  <c r="I448" i="2" s="1"/>
  <c r="G592" i="2"/>
  <c r="I592" i="2" s="1"/>
  <c r="G450" i="2"/>
  <c r="I450" i="2" s="1"/>
  <c r="G451" i="2"/>
  <c r="I451" i="2" s="1"/>
  <c r="G452" i="2"/>
  <c r="I452" i="2" s="1"/>
  <c r="G453" i="2"/>
  <c r="I453" i="2" s="1"/>
  <c r="G454" i="2"/>
  <c r="I454" i="2" s="1"/>
  <c r="G1688" i="2"/>
  <c r="I1688" i="2" s="1"/>
  <c r="G596" i="2"/>
  <c r="I596" i="2" s="1"/>
  <c r="G457" i="2"/>
  <c r="I457" i="2" s="1"/>
  <c r="G458" i="2"/>
  <c r="I458" i="2" s="1"/>
  <c r="G459" i="2"/>
  <c r="I459" i="2" s="1"/>
  <c r="G460" i="2"/>
  <c r="I460" i="2" s="1"/>
  <c r="G461" i="2"/>
  <c r="I461" i="2" s="1"/>
  <c r="G462" i="2"/>
  <c r="I462" i="2" s="1"/>
  <c r="G1691" i="2"/>
  <c r="I1691" i="2" s="1"/>
  <c r="G464" i="2"/>
  <c r="I464" i="2" s="1"/>
  <c r="G465" i="2"/>
  <c r="I465" i="2" s="1"/>
  <c r="G466" i="2"/>
  <c r="I466" i="2" s="1"/>
  <c r="G1137" i="2"/>
  <c r="I1137" i="2" s="1"/>
  <c r="G468" i="2"/>
  <c r="I468" i="2" s="1"/>
  <c r="G1138" i="2"/>
  <c r="I1138" i="2" s="1"/>
  <c r="G470" i="2"/>
  <c r="I470" i="2" s="1"/>
  <c r="G471" i="2"/>
  <c r="I471" i="2" s="1"/>
  <c r="G472" i="2"/>
  <c r="I472" i="2" s="1"/>
  <c r="G473" i="2"/>
  <c r="I473" i="2" s="1"/>
  <c r="G474" i="2"/>
  <c r="I474" i="2" s="1"/>
  <c r="G475" i="2"/>
  <c r="I475" i="2" s="1"/>
  <c r="G476" i="2"/>
  <c r="I476" i="2" s="1"/>
  <c r="G104" i="2"/>
  <c r="I104" i="2" s="1"/>
  <c r="G478" i="2"/>
  <c r="I478" i="2" s="1"/>
  <c r="G479" i="2"/>
  <c r="I479" i="2" s="1"/>
  <c r="G1697" i="2"/>
  <c r="I1697" i="2" s="1"/>
  <c r="G481" i="2"/>
  <c r="I481" i="2" s="1"/>
  <c r="G105" i="2"/>
  <c r="I105" i="2" s="1"/>
  <c r="G1140" i="2"/>
  <c r="I1140" i="2" s="1"/>
  <c r="G484" i="2"/>
  <c r="I484" i="2" s="1"/>
  <c r="G485" i="2"/>
  <c r="I485" i="2" s="1"/>
  <c r="G486" i="2"/>
  <c r="I486" i="2" s="1"/>
  <c r="G487" i="2"/>
  <c r="I487" i="2" s="1"/>
  <c r="G1141" i="2"/>
  <c r="I1141" i="2" s="1"/>
  <c r="G489" i="2"/>
  <c r="I489" i="2" s="1"/>
  <c r="G490" i="2"/>
  <c r="I490" i="2" s="1"/>
  <c r="G1699" i="2"/>
  <c r="I1699" i="2" s="1"/>
  <c r="G1701" i="2"/>
  <c r="I1701" i="2" s="1"/>
  <c r="G493" i="2"/>
  <c r="I493" i="2" s="1"/>
  <c r="G494" i="2"/>
  <c r="I494" i="2" s="1"/>
  <c r="G495" i="2"/>
  <c r="I495" i="2" s="1"/>
  <c r="G496" i="2"/>
  <c r="I496" i="2" s="1"/>
  <c r="G497" i="2"/>
  <c r="I497" i="2" s="1"/>
  <c r="G498" i="2"/>
  <c r="I498" i="2" s="1"/>
  <c r="G1702" i="2"/>
  <c r="I1702" i="2" s="1"/>
  <c r="G500" i="2"/>
  <c r="I500" i="2" s="1"/>
  <c r="G1142" i="2"/>
  <c r="I1142" i="2" s="1"/>
  <c r="G502" i="2"/>
  <c r="I502" i="2" s="1"/>
  <c r="G503" i="2"/>
  <c r="I503" i="2" s="1"/>
  <c r="G504" i="2"/>
  <c r="I504" i="2" s="1"/>
  <c r="G505" i="2"/>
  <c r="I505" i="2" s="1"/>
  <c r="G506" i="2"/>
  <c r="I506" i="2" s="1"/>
  <c r="G1704" i="2"/>
  <c r="I1704" i="2" s="1"/>
  <c r="G508" i="2"/>
  <c r="I508" i="2" s="1"/>
  <c r="G509" i="2"/>
  <c r="I509" i="2" s="1"/>
  <c r="G510" i="2"/>
  <c r="I510" i="2" s="1"/>
  <c r="G600" i="2"/>
  <c r="I600" i="2" s="1"/>
  <c r="G512" i="2"/>
  <c r="I512" i="2" s="1"/>
  <c r="G513" i="2"/>
  <c r="I513" i="2" s="1"/>
  <c r="G514" i="2"/>
  <c r="I514" i="2" s="1"/>
  <c r="G515" i="2"/>
  <c r="I515" i="2" s="1"/>
  <c r="G1707" i="2"/>
  <c r="I1707" i="2" s="1"/>
  <c r="G108" i="2"/>
  <c r="I108" i="2" s="1"/>
  <c r="G518" i="2"/>
  <c r="I518" i="2" s="1"/>
  <c r="G519" i="2"/>
  <c r="I519" i="2" s="1"/>
  <c r="G520" i="2"/>
  <c r="I520" i="2" s="1"/>
  <c r="G521" i="2"/>
  <c r="I521" i="2" s="1"/>
  <c r="G1143" i="2"/>
  <c r="I1143" i="2" s="1"/>
  <c r="G523" i="2"/>
  <c r="I523" i="2" s="1"/>
  <c r="G1145" i="2"/>
  <c r="I1145" i="2" s="1"/>
  <c r="G525" i="2"/>
  <c r="I525" i="2" s="1"/>
  <c r="G526" i="2"/>
  <c r="I526" i="2" s="1"/>
  <c r="G527" i="2"/>
  <c r="I527" i="2" s="1"/>
  <c r="G1147" i="2"/>
  <c r="I1147" i="2" s="1"/>
  <c r="G529" i="2"/>
  <c r="I529" i="2" s="1"/>
  <c r="G1148" i="2"/>
  <c r="I1148" i="2" s="1"/>
  <c r="G531" i="2"/>
  <c r="I531" i="2" s="1"/>
  <c r="G532" i="2"/>
  <c r="I532" i="2" s="1"/>
  <c r="G109" i="2"/>
  <c r="I109" i="2" s="1"/>
  <c r="G534" i="2"/>
  <c r="I534" i="2" s="1"/>
  <c r="G603" i="2"/>
  <c r="I603" i="2" s="1"/>
  <c r="G536" i="2"/>
  <c r="I536" i="2" s="1"/>
  <c r="G537" i="2"/>
  <c r="I537" i="2" s="1"/>
  <c r="G538" i="2"/>
  <c r="I538" i="2" s="1"/>
  <c r="G1710" i="2"/>
  <c r="I1710" i="2" s="1"/>
  <c r="G113" i="2"/>
  <c r="I113" i="2" s="1"/>
  <c r="G541" i="2"/>
  <c r="I541" i="2" s="1"/>
  <c r="G542" i="2"/>
  <c r="I542" i="2" s="1"/>
  <c r="G543" i="2"/>
  <c r="I543" i="2" s="1"/>
  <c r="G544" i="2"/>
  <c r="I544" i="2" s="1"/>
  <c r="G545" i="2"/>
  <c r="I545" i="2" s="1"/>
  <c r="G546" i="2"/>
  <c r="I546" i="2" s="1"/>
  <c r="G547" i="2"/>
  <c r="I547" i="2" s="1"/>
  <c r="G1149" i="2"/>
  <c r="I1149" i="2" s="1"/>
  <c r="G549" i="2"/>
  <c r="I549" i="2" s="1"/>
  <c r="G550" i="2"/>
  <c r="I550" i="2" s="1"/>
  <c r="G606" i="2"/>
  <c r="I606" i="2" s="1"/>
  <c r="G552" i="2"/>
  <c r="I552" i="2" s="1"/>
  <c r="G553" i="2"/>
  <c r="I553" i="2" s="1"/>
  <c r="G554" i="2"/>
  <c r="I554" i="2" s="1"/>
  <c r="G555" i="2"/>
  <c r="I555" i="2" s="1"/>
  <c r="G1712" i="2"/>
  <c r="I1712" i="2" s="1"/>
  <c r="G557" i="2"/>
  <c r="I557" i="2" s="1"/>
  <c r="G607" i="2"/>
  <c r="I607" i="2" s="1"/>
  <c r="G559" i="2"/>
  <c r="I559" i="2" s="1"/>
  <c r="G1714" i="2"/>
  <c r="I1714" i="2" s="1"/>
  <c r="G1151" i="2"/>
  <c r="I1151" i="2" s="1"/>
  <c r="G1152" i="2"/>
  <c r="I1152" i="2" s="1"/>
  <c r="G563" i="2"/>
  <c r="I563" i="2" s="1"/>
  <c r="G564" i="2"/>
  <c r="I564" i="2" s="1"/>
  <c r="G565" i="2"/>
  <c r="I565" i="2" s="1"/>
  <c r="G566" i="2"/>
  <c r="I566" i="2" s="1"/>
  <c r="G1153" i="2"/>
  <c r="I1153" i="2" s="1"/>
  <c r="G568" i="2"/>
  <c r="I568" i="2" s="1"/>
  <c r="G569" i="2"/>
  <c r="I569" i="2" s="1"/>
  <c r="G570" i="2"/>
  <c r="I570" i="2" s="1"/>
  <c r="G571" i="2"/>
  <c r="I571" i="2" s="1"/>
  <c r="G572" i="2"/>
  <c r="I572" i="2" s="1"/>
  <c r="G611" i="2"/>
  <c r="I611" i="2" s="1"/>
  <c r="G574" i="2"/>
  <c r="I574" i="2" s="1"/>
  <c r="G575" i="2"/>
  <c r="I575" i="2" s="1"/>
  <c r="G576" i="2"/>
  <c r="I576" i="2" s="1"/>
  <c r="G577" i="2"/>
  <c r="I577" i="2" s="1"/>
  <c r="G578" i="2"/>
  <c r="I578" i="2" s="1"/>
  <c r="G579" i="2"/>
  <c r="I579" i="2" s="1"/>
  <c r="G1715" i="2"/>
  <c r="I1715" i="2" s="1"/>
  <c r="G581" i="2"/>
  <c r="I581" i="2" s="1"/>
  <c r="G582" i="2"/>
  <c r="I582" i="2" s="1"/>
  <c r="G583" i="2"/>
  <c r="I583" i="2" s="1"/>
  <c r="G584" i="2"/>
  <c r="I584" i="2" s="1"/>
  <c r="G585" i="2"/>
  <c r="I585" i="2" s="1"/>
  <c r="G586" i="2"/>
  <c r="I586" i="2" s="1"/>
  <c r="G115" i="2"/>
  <c r="I115" i="2" s="1"/>
  <c r="G588" i="2"/>
  <c r="I588" i="2" s="1"/>
  <c r="G116" i="2"/>
  <c r="I116" i="2" s="1"/>
  <c r="G590" i="2"/>
  <c r="I590" i="2" s="1"/>
  <c r="G591" i="2"/>
  <c r="I591" i="2" s="1"/>
  <c r="G615" i="2"/>
  <c r="I615" i="2" s="1"/>
  <c r="G593" i="2"/>
  <c r="I593" i="2" s="1"/>
  <c r="G594" i="2"/>
  <c r="I594" i="2" s="1"/>
  <c r="G595" i="2"/>
  <c r="I595" i="2" s="1"/>
  <c r="G118" i="2"/>
  <c r="I118" i="2" s="1"/>
  <c r="G597" i="2"/>
  <c r="I597" i="2" s="1"/>
  <c r="G598" i="2"/>
  <c r="I598" i="2" s="1"/>
  <c r="G599" i="2"/>
  <c r="I599" i="2" s="1"/>
  <c r="G120" i="2"/>
  <c r="I120" i="2" s="1"/>
  <c r="G601" i="2"/>
  <c r="I601" i="2" s="1"/>
  <c r="G602" i="2"/>
  <c r="I602" i="2" s="1"/>
  <c r="G124" i="2"/>
  <c r="I124" i="2" s="1"/>
  <c r="G604" i="2"/>
  <c r="I604" i="2" s="1"/>
  <c r="G605" i="2"/>
  <c r="I605" i="2" s="1"/>
  <c r="G1156" i="2"/>
  <c r="I1156" i="2" s="1"/>
  <c r="G1716" i="2"/>
  <c r="I1716" i="2" s="1"/>
  <c r="G608" i="2"/>
  <c r="I608" i="2" s="1"/>
  <c r="G609" i="2"/>
  <c r="I609" i="2" s="1"/>
  <c r="G610" i="2"/>
  <c r="I610" i="2" s="1"/>
  <c r="G1717" i="2"/>
  <c r="I1717" i="2" s="1"/>
  <c r="G612" i="2"/>
  <c r="I612" i="2" s="1"/>
  <c r="G613" i="2"/>
  <c r="I613" i="2" s="1"/>
  <c r="G614" i="2"/>
  <c r="I614" i="2" s="1"/>
  <c r="G126" i="2"/>
  <c r="I126" i="2" s="1"/>
  <c r="G616" i="2"/>
  <c r="I616" i="2" s="1"/>
  <c r="G617" i="2"/>
  <c r="I617" i="2" s="1"/>
  <c r="G618" i="2"/>
  <c r="I618" i="2" s="1"/>
  <c r="G619" i="2"/>
  <c r="I619" i="2" s="1"/>
  <c r="G620" i="2"/>
  <c r="I620" i="2" s="1"/>
  <c r="G1169" i="2"/>
  <c r="I1169" i="2" s="1"/>
  <c r="G622" i="2"/>
  <c r="I622" i="2" s="1"/>
  <c r="G623" i="2"/>
  <c r="I623" i="2" s="1"/>
  <c r="G624" i="2"/>
  <c r="I624" i="2" s="1"/>
  <c r="G625" i="2"/>
  <c r="I625" i="2" s="1"/>
  <c r="G626" i="2"/>
  <c r="I626" i="2" s="1"/>
  <c r="G627" i="2"/>
  <c r="I627" i="2" s="1"/>
  <c r="G628" i="2"/>
  <c r="I628" i="2" s="1"/>
  <c r="G1170" i="2"/>
  <c r="I1170" i="2" s="1"/>
  <c r="G630" i="2"/>
  <c r="I630" i="2" s="1"/>
  <c r="G631" i="2"/>
  <c r="I631" i="2" s="1"/>
  <c r="G632" i="2"/>
  <c r="I632" i="2" s="1"/>
  <c r="G633" i="2"/>
  <c r="I633" i="2" s="1"/>
  <c r="G634" i="2"/>
  <c r="I634" i="2" s="1"/>
  <c r="G635" i="2"/>
  <c r="I635" i="2" s="1"/>
  <c r="G636" i="2"/>
  <c r="I636" i="2" s="1"/>
  <c r="G637" i="2"/>
  <c r="I637" i="2" s="1"/>
  <c r="G1720" i="2"/>
  <c r="I1720" i="2" s="1"/>
  <c r="G639" i="2"/>
  <c r="I639" i="2" s="1"/>
  <c r="G640" i="2"/>
  <c r="I640" i="2" s="1"/>
  <c r="G1174" i="2"/>
  <c r="I1174" i="2" s="1"/>
  <c r="G642" i="2"/>
  <c r="I642" i="2" s="1"/>
  <c r="G643" i="2"/>
  <c r="I643" i="2" s="1"/>
  <c r="G127" i="2"/>
  <c r="I127" i="2" s="1"/>
  <c r="G645" i="2"/>
  <c r="I645" i="2" s="1"/>
  <c r="G1723" i="2"/>
  <c r="I1723" i="2" s="1"/>
  <c r="G647" i="2"/>
  <c r="I647" i="2" s="1"/>
  <c r="G648" i="2"/>
  <c r="I648" i="2" s="1"/>
  <c r="G649" i="2"/>
  <c r="I649" i="2" s="1"/>
  <c r="G650" i="2"/>
  <c r="I650" i="2" s="1"/>
  <c r="G651" i="2"/>
  <c r="I651" i="2" s="1"/>
  <c r="G1724" i="2"/>
  <c r="I1724" i="2" s="1"/>
  <c r="G621" i="2"/>
  <c r="I621" i="2" s="1"/>
  <c r="G654" i="2"/>
  <c r="I654" i="2" s="1"/>
  <c r="G655" i="2"/>
  <c r="I655" i="2" s="1"/>
  <c r="G656" i="2"/>
  <c r="I656" i="2" s="1"/>
  <c r="G1176" i="2"/>
  <c r="I1176" i="2" s="1"/>
  <c r="G1177" i="2"/>
  <c r="I1177" i="2" s="1"/>
  <c r="G128" i="2"/>
  <c r="I128" i="2" s="1"/>
  <c r="G1731" i="2"/>
  <c r="I1731" i="2" s="1"/>
  <c r="G130" i="2"/>
  <c r="I130" i="2" s="1"/>
  <c r="G662" i="2"/>
  <c r="I662" i="2" s="1"/>
  <c r="G663" i="2"/>
  <c r="I663" i="2" s="1"/>
  <c r="G629" i="2"/>
  <c r="I629" i="2" s="1"/>
  <c r="G665" i="2"/>
  <c r="I665" i="2" s="1"/>
  <c r="G666" i="2"/>
  <c r="I666" i="2" s="1"/>
  <c r="G667" i="2"/>
  <c r="I667" i="2" s="1"/>
  <c r="G668" i="2"/>
  <c r="I668" i="2" s="1"/>
  <c r="G669" i="2"/>
  <c r="I669" i="2" s="1"/>
  <c r="G638" i="2"/>
  <c r="I638" i="2" s="1"/>
  <c r="G671" i="2"/>
  <c r="I671" i="2" s="1"/>
  <c r="G641" i="2"/>
  <c r="I641" i="2" s="1"/>
  <c r="G673" i="2"/>
  <c r="I673" i="2" s="1"/>
  <c r="G1736" i="2"/>
  <c r="I1736" i="2" s="1"/>
  <c r="G675" i="2"/>
  <c r="I675" i="2" s="1"/>
  <c r="G676" i="2"/>
  <c r="I676" i="2" s="1"/>
  <c r="G677" i="2"/>
  <c r="I677" i="2" s="1"/>
  <c r="G678" i="2"/>
  <c r="I678" i="2" s="1"/>
  <c r="G679" i="2"/>
  <c r="I679" i="2" s="1"/>
  <c r="G1737" i="2"/>
  <c r="I1737" i="2" s="1"/>
  <c r="G681" i="2"/>
  <c r="I681" i="2" s="1"/>
  <c r="G682" i="2"/>
  <c r="I682" i="2" s="1"/>
  <c r="G683" i="2"/>
  <c r="I683" i="2" s="1"/>
  <c r="G1743" i="2"/>
  <c r="I1743" i="2" s="1"/>
  <c r="G685" i="2"/>
  <c r="I685" i="2" s="1"/>
  <c r="G686" i="2"/>
  <c r="I686" i="2" s="1"/>
  <c r="G1183" i="2"/>
  <c r="I1183" i="2" s="1"/>
  <c r="G1185" i="2"/>
  <c r="I1185" i="2" s="1"/>
  <c r="G689" i="2"/>
  <c r="I689" i="2" s="1"/>
  <c r="G132" i="2"/>
  <c r="I132" i="2" s="1"/>
  <c r="G1186" i="2"/>
  <c r="I1186" i="2" s="1"/>
  <c r="G692" i="2"/>
  <c r="I692" i="2" s="1"/>
  <c r="G693" i="2"/>
  <c r="I693" i="2" s="1"/>
  <c r="G694" i="2"/>
  <c r="I694" i="2" s="1"/>
  <c r="G1748" i="2"/>
  <c r="I1748" i="2" s="1"/>
  <c r="G696" i="2"/>
  <c r="I696" i="2" s="1"/>
  <c r="G1187" i="2"/>
  <c r="I1187" i="2" s="1"/>
  <c r="G698" i="2"/>
  <c r="I698" i="2" s="1"/>
  <c r="G699" i="2"/>
  <c r="I699" i="2" s="1"/>
  <c r="G700" i="2"/>
  <c r="I700" i="2" s="1"/>
  <c r="G701" i="2"/>
  <c r="I701" i="2" s="1"/>
  <c r="G702" i="2"/>
  <c r="I702" i="2" s="1"/>
  <c r="G703" i="2"/>
  <c r="I703" i="2" s="1"/>
  <c r="G1188" i="2"/>
  <c r="I1188" i="2" s="1"/>
  <c r="G705" i="2"/>
  <c r="I705" i="2" s="1"/>
  <c r="G142" i="2"/>
  <c r="I142" i="2" s="1"/>
  <c r="G707" i="2"/>
  <c r="I707" i="2" s="1"/>
  <c r="G708" i="2"/>
  <c r="I708" i="2" s="1"/>
  <c r="G1190" i="2"/>
  <c r="I1190" i="2" s="1"/>
  <c r="G710" i="2"/>
  <c r="I710" i="2" s="1"/>
  <c r="G711" i="2"/>
  <c r="I711" i="2" s="1"/>
  <c r="G712" i="2"/>
  <c r="I712" i="2" s="1"/>
  <c r="G713" i="2"/>
  <c r="I713" i="2" s="1"/>
  <c r="G148" i="2"/>
  <c r="I148" i="2" s="1"/>
  <c r="G715" i="2"/>
  <c r="I715" i="2" s="1"/>
  <c r="G716" i="2"/>
  <c r="I716" i="2" s="1"/>
  <c r="G717" i="2"/>
  <c r="I717" i="2" s="1"/>
  <c r="G718" i="2"/>
  <c r="I718" i="2" s="1"/>
  <c r="G719" i="2"/>
  <c r="I719" i="2" s="1"/>
  <c r="G720" i="2"/>
  <c r="I720" i="2" s="1"/>
  <c r="G721" i="2"/>
  <c r="I721" i="2" s="1"/>
  <c r="G1749" i="2"/>
  <c r="I1749" i="2" s="1"/>
  <c r="G1752" i="2"/>
  <c r="I1752" i="2" s="1"/>
  <c r="G1754" i="2"/>
  <c r="I1754" i="2" s="1"/>
  <c r="G725" i="2"/>
  <c r="I725" i="2" s="1"/>
  <c r="G726" i="2"/>
  <c r="I726" i="2" s="1"/>
  <c r="G727" i="2"/>
  <c r="I727" i="2" s="1"/>
  <c r="G728" i="2"/>
  <c r="I728" i="2" s="1"/>
  <c r="G729" i="2"/>
  <c r="I729" i="2" s="1"/>
  <c r="G730" i="2"/>
  <c r="I730" i="2" s="1"/>
  <c r="G731" i="2"/>
  <c r="I731" i="2" s="1"/>
  <c r="G1756" i="2"/>
  <c r="I1756" i="2" s="1"/>
  <c r="G733" i="2"/>
  <c r="I733" i="2" s="1"/>
  <c r="G734" i="2"/>
  <c r="I734" i="2" s="1"/>
  <c r="G735" i="2"/>
  <c r="I735" i="2" s="1"/>
  <c r="G644" i="2"/>
  <c r="I644" i="2" s="1"/>
  <c r="G737" i="2"/>
  <c r="I737" i="2" s="1"/>
  <c r="G738" i="2"/>
  <c r="I738" i="2" s="1"/>
  <c r="G646" i="2"/>
  <c r="I646" i="2" s="1"/>
  <c r="G740" i="2"/>
  <c r="I740" i="2" s="1"/>
  <c r="G741" i="2"/>
  <c r="I741" i="2" s="1"/>
  <c r="G742" i="2"/>
  <c r="I742" i="2" s="1"/>
  <c r="G743" i="2"/>
  <c r="I743" i="2" s="1"/>
  <c r="G744" i="2"/>
  <c r="I744" i="2" s="1"/>
  <c r="G745" i="2"/>
  <c r="I745" i="2" s="1"/>
  <c r="G746" i="2"/>
  <c r="I746" i="2" s="1"/>
  <c r="G747" i="2"/>
  <c r="I747" i="2" s="1"/>
  <c r="G748" i="2"/>
  <c r="I748" i="2" s="1"/>
  <c r="G749" i="2"/>
  <c r="I749" i="2" s="1"/>
  <c r="G750" i="2"/>
  <c r="I750" i="2" s="1"/>
  <c r="G1193" i="2"/>
  <c r="I1193" i="2" s="1"/>
  <c r="G1764" i="2"/>
  <c r="I1764" i="2" s="1"/>
  <c r="G153" i="2"/>
  <c r="I153" i="2" s="1"/>
  <c r="G754" i="2"/>
  <c r="I754" i="2" s="1"/>
  <c r="G755" i="2"/>
  <c r="I755" i="2" s="1"/>
  <c r="G1771" i="2"/>
  <c r="I1771" i="2" s="1"/>
  <c r="G757" i="2"/>
  <c r="I757" i="2" s="1"/>
  <c r="G1195" i="2"/>
  <c r="I1195" i="2" s="1"/>
  <c r="G1772" i="2"/>
  <c r="I1772" i="2" s="1"/>
  <c r="G154" i="2"/>
  <c r="I154" i="2" s="1"/>
  <c r="G761" i="2"/>
  <c r="I761" i="2" s="1"/>
  <c r="G652" i="2"/>
  <c r="I652" i="2" s="1"/>
  <c r="G763" i="2"/>
  <c r="I763" i="2" s="1"/>
  <c r="G764" i="2"/>
  <c r="I764" i="2" s="1"/>
  <c r="G765" i="2"/>
  <c r="I765" i="2" s="1"/>
  <c r="G766" i="2"/>
  <c r="I766" i="2" s="1"/>
  <c r="G1196" i="2"/>
  <c r="I1196" i="2" s="1"/>
  <c r="G156" i="2"/>
  <c r="I156" i="2" s="1"/>
  <c r="G769" i="2"/>
  <c r="I769" i="2" s="1"/>
  <c r="G770" i="2"/>
  <c r="I770" i="2" s="1"/>
  <c r="G1200" i="2"/>
  <c r="I1200" i="2" s="1"/>
  <c r="G772" i="2"/>
  <c r="I772" i="2" s="1"/>
  <c r="G653" i="2"/>
  <c r="I653" i="2" s="1"/>
  <c r="G774" i="2"/>
  <c r="I774" i="2" s="1"/>
  <c r="G775" i="2"/>
  <c r="I775" i="2" s="1"/>
  <c r="G776" i="2"/>
  <c r="I776" i="2" s="1"/>
  <c r="G657" i="2"/>
  <c r="I657" i="2" s="1"/>
  <c r="G778" i="2"/>
  <c r="I778" i="2" s="1"/>
  <c r="G779" i="2"/>
  <c r="I779" i="2" s="1"/>
  <c r="G780" i="2"/>
  <c r="I780" i="2" s="1"/>
  <c r="G159" i="2"/>
  <c r="I159" i="2" s="1"/>
  <c r="G782" i="2"/>
  <c r="I782" i="2" s="1"/>
  <c r="G783" i="2"/>
  <c r="I783" i="2" s="1"/>
  <c r="G1773" i="2"/>
  <c r="I1773" i="2" s="1"/>
  <c r="G1201" i="2"/>
  <c r="I1201" i="2" s="1"/>
  <c r="G786" i="2"/>
  <c r="I786" i="2" s="1"/>
  <c r="G1202" i="2"/>
  <c r="I1202" i="2" s="1"/>
  <c r="G1775" i="2"/>
  <c r="I1775" i="2" s="1"/>
  <c r="G1204" i="2"/>
  <c r="I1204" i="2" s="1"/>
  <c r="G790" i="2"/>
  <c r="I790" i="2" s="1"/>
  <c r="G791" i="2"/>
  <c r="I791" i="2" s="1"/>
  <c r="G1207" i="2"/>
  <c r="I1207" i="2" s="1"/>
  <c r="G1783" i="2"/>
  <c r="I1783" i="2" s="1"/>
  <c r="G794" i="2"/>
  <c r="I794" i="2" s="1"/>
  <c r="G658" i="2"/>
  <c r="I658" i="2" s="1"/>
  <c r="G1785" i="2"/>
  <c r="I1785" i="2" s="1"/>
  <c r="G797" i="2"/>
  <c r="I797" i="2" s="1"/>
  <c r="G162" i="2"/>
  <c r="I162" i="2" s="1"/>
  <c r="G799" i="2"/>
  <c r="I799" i="2" s="1"/>
  <c r="G1216" i="2"/>
  <c r="I1216" i="2" s="1"/>
  <c r="G801" i="2"/>
  <c r="I801" i="2" s="1"/>
  <c r="G802" i="2"/>
  <c r="I802" i="2" s="1"/>
  <c r="G659" i="2"/>
  <c r="I659" i="2" s="1"/>
  <c r="G1218" i="2"/>
  <c r="I1218" i="2" s="1"/>
  <c r="G805" i="2"/>
  <c r="I805" i="2" s="1"/>
  <c r="G806" i="2"/>
  <c r="I806" i="2" s="1"/>
  <c r="G807" i="2"/>
  <c r="I807" i="2" s="1"/>
  <c r="G808" i="2"/>
  <c r="I808" i="2" s="1"/>
  <c r="G809" i="2"/>
  <c r="I809" i="2" s="1"/>
  <c r="G810" i="2"/>
  <c r="I810" i="2" s="1"/>
  <c r="G811" i="2"/>
  <c r="I811" i="2" s="1"/>
  <c r="G812" i="2"/>
  <c r="I812" i="2" s="1"/>
  <c r="G813" i="2"/>
  <c r="I813" i="2" s="1"/>
  <c r="G814" i="2"/>
  <c r="I814" i="2" s="1"/>
  <c r="G815" i="2"/>
  <c r="I815" i="2" s="1"/>
  <c r="G660" i="2"/>
  <c r="I660" i="2" s="1"/>
  <c r="G817" i="2"/>
  <c r="I817" i="2" s="1"/>
  <c r="G818" i="2"/>
  <c r="I818" i="2" s="1"/>
  <c r="G819" i="2"/>
  <c r="I819" i="2" s="1"/>
  <c r="G820" i="2"/>
  <c r="I820" i="2" s="1"/>
  <c r="G821" i="2"/>
  <c r="I821" i="2" s="1"/>
  <c r="G822" i="2"/>
  <c r="I822" i="2" s="1"/>
  <c r="G823" i="2"/>
  <c r="I823" i="2" s="1"/>
  <c r="G824" i="2"/>
  <c r="I824" i="2" s="1"/>
  <c r="G1223" i="2"/>
  <c r="I1223" i="2" s="1"/>
  <c r="G826" i="2"/>
  <c r="I826" i="2" s="1"/>
  <c r="G1786" i="2"/>
  <c r="I1786" i="2" s="1"/>
  <c r="G828" i="2"/>
  <c r="I828" i="2" s="1"/>
  <c r="G829" i="2"/>
  <c r="I829" i="2" s="1"/>
  <c r="G830" i="2"/>
  <c r="I830" i="2" s="1"/>
  <c r="G1225" i="2"/>
  <c r="I1225" i="2" s="1"/>
  <c r="G832" i="2"/>
  <c r="I832" i="2" s="1"/>
  <c r="G833" i="2"/>
  <c r="I833" i="2" s="1"/>
  <c r="G834" i="2"/>
  <c r="I834" i="2" s="1"/>
  <c r="G1787" i="2"/>
  <c r="I1787" i="2" s="1"/>
  <c r="G836" i="2"/>
  <c r="I836" i="2" s="1"/>
  <c r="G837" i="2"/>
  <c r="I837" i="2" s="1"/>
  <c r="G838" i="2"/>
  <c r="I838" i="2" s="1"/>
  <c r="G1227" i="2"/>
  <c r="I1227" i="2" s="1"/>
  <c r="G163" i="2"/>
  <c r="I163" i="2" s="1"/>
  <c r="G167" i="2"/>
  <c r="I167" i="2" s="1"/>
  <c r="G842" i="2"/>
  <c r="I842" i="2" s="1"/>
  <c r="G843" i="2"/>
  <c r="I843" i="2" s="1"/>
  <c r="G844" i="2"/>
  <c r="I844" i="2" s="1"/>
  <c r="G845" i="2"/>
  <c r="I845" i="2" s="1"/>
  <c r="G846" i="2"/>
  <c r="I846" i="2" s="1"/>
  <c r="G847" i="2"/>
  <c r="I847" i="2" s="1"/>
  <c r="G848" i="2"/>
  <c r="I848" i="2" s="1"/>
  <c r="G849" i="2"/>
  <c r="I849" i="2" s="1"/>
  <c r="G850" i="2"/>
  <c r="I850" i="2" s="1"/>
  <c r="G851" i="2"/>
  <c r="I851" i="2" s="1"/>
  <c r="G852" i="2"/>
  <c r="I852" i="2" s="1"/>
  <c r="G853" i="2"/>
  <c r="I853" i="2" s="1"/>
  <c r="G854" i="2"/>
  <c r="I854" i="2" s="1"/>
  <c r="G855" i="2"/>
  <c r="I855" i="2" s="1"/>
  <c r="G856" i="2"/>
  <c r="I856" i="2" s="1"/>
  <c r="G857" i="2"/>
  <c r="I857" i="2" s="1"/>
  <c r="G858" i="2"/>
  <c r="I858" i="2" s="1"/>
  <c r="G859" i="2"/>
  <c r="I859" i="2" s="1"/>
  <c r="G168" i="2"/>
  <c r="I168" i="2" s="1"/>
  <c r="G861" i="2"/>
  <c r="I861" i="2" s="1"/>
  <c r="G862" i="2"/>
  <c r="I862" i="2" s="1"/>
  <c r="G1796" i="2"/>
  <c r="I1796" i="2" s="1"/>
  <c r="G661" i="2"/>
  <c r="I661" i="2" s="1"/>
  <c r="G865" i="2"/>
  <c r="I865" i="2" s="1"/>
  <c r="G866" i="2"/>
  <c r="I866" i="2" s="1"/>
  <c r="G664" i="2"/>
  <c r="I664" i="2" s="1"/>
  <c r="G173" i="2"/>
  <c r="I173" i="2" s="1"/>
  <c r="G869" i="2"/>
  <c r="I869" i="2" s="1"/>
  <c r="G870" i="2"/>
  <c r="I870" i="2" s="1"/>
  <c r="G1797" i="2"/>
  <c r="I1797" i="2" s="1"/>
  <c r="G872" i="2"/>
  <c r="I872" i="2" s="1"/>
  <c r="G873" i="2"/>
  <c r="I873" i="2" s="1"/>
  <c r="G874" i="2"/>
  <c r="I874" i="2" s="1"/>
  <c r="G1229" i="2"/>
  <c r="I1229" i="2" s="1"/>
  <c r="G876" i="2"/>
  <c r="I876" i="2" s="1"/>
  <c r="G670" i="2"/>
  <c r="I670" i="2" s="1"/>
  <c r="G878" i="2"/>
  <c r="I878" i="2" s="1"/>
  <c r="G879" i="2"/>
  <c r="I879" i="2" s="1"/>
  <c r="G880" i="2"/>
  <c r="I880" i="2" s="1"/>
  <c r="G881" i="2"/>
  <c r="I881" i="2" s="1"/>
  <c r="G882" i="2"/>
  <c r="I882" i="2" s="1"/>
  <c r="G883" i="2"/>
  <c r="I883" i="2" s="1"/>
  <c r="G1800" i="2"/>
  <c r="I1800" i="2" s="1"/>
  <c r="G672" i="2"/>
  <c r="I672" i="2" s="1"/>
  <c r="G886" i="2"/>
  <c r="I886" i="2" s="1"/>
  <c r="G887" i="2"/>
  <c r="I887" i="2" s="1"/>
  <c r="G1806" i="2"/>
  <c r="I1806" i="2" s="1"/>
  <c r="G889" i="2"/>
  <c r="I889" i="2" s="1"/>
  <c r="G890" i="2"/>
  <c r="I890" i="2" s="1"/>
  <c r="G891" i="2"/>
  <c r="I891" i="2" s="1"/>
  <c r="G1236" i="2"/>
  <c r="I1236" i="2" s="1"/>
  <c r="G893" i="2"/>
  <c r="I893" i="2" s="1"/>
  <c r="G894" i="2"/>
  <c r="I894" i="2" s="1"/>
  <c r="G895" i="2"/>
  <c r="I895" i="2" s="1"/>
  <c r="G896" i="2"/>
  <c r="I896" i="2" s="1"/>
  <c r="G1808" i="2"/>
  <c r="I1808" i="2" s="1"/>
  <c r="G898" i="2"/>
  <c r="I898" i="2" s="1"/>
  <c r="G899" i="2"/>
  <c r="I899" i="2" s="1"/>
  <c r="G175" i="2"/>
  <c r="I175" i="2" s="1"/>
  <c r="G1237" i="2"/>
  <c r="I1237" i="2" s="1"/>
  <c r="G902" i="2"/>
  <c r="I902" i="2" s="1"/>
  <c r="G903" i="2"/>
  <c r="I903" i="2" s="1"/>
  <c r="G904" i="2"/>
  <c r="I904" i="2" s="1"/>
  <c r="G1239" i="2"/>
  <c r="I1239" i="2" s="1"/>
  <c r="G674" i="2"/>
  <c r="I674" i="2" s="1"/>
  <c r="G907" i="2"/>
  <c r="I907" i="2" s="1"/>
  <c r="G176" i="2"/>
  <c r="I176" i="2" s="1"/>
  <c r="G178" i="2"/>
  <c r="I178" i="2" s="1"/>
  <c r="G910" i="2"/>
  <c r="I910" i="2" s="1"/>
  <c r="G1241" i="2"/>
  <c r="I1241" i="2" s="1"/>
  <c r="G912" i="2"/>
  <c r="I912" i="2" s="1"/>
  <c r="G913" i="2"/>
  <c r="I913" i="2" s="1"/>
  <c r="G914" i="2"/>
  <c r="I914" i="2" s="1"/>
  <c r="G915" i="2"/>
  <c r="I915" i="2" s="1"/>
  <c r="G916" i="2"/>
  <c r="I916" i="2" s="1"/>
  <c r="G917" i="2"/>
  <c r="I917" i="2" s="1"/>
  <c r="G918" i="2"/>
  <c r="I918" i="2" s="1"/>
  <c r="G919" i="2"/>
  <c r="I919" i="2" s="1"/>
  <c r="G680" i="2"/>
  <c r="I680" i="2" s="1"/>
  <c r="G921" i="2"/>
  <c r="I921" i="2" s="1"/>
  <c r="G922" i="2"/>
  <c r="I922" i="2" s="1"/>
  <c r="G923" i="2"/>
  <c r="I923" i="2" s="1"/>
  <c r="G924" i="2"/>
  <c r="I924" i="2" s="1"/>
  <c r="G1246" i="2"/>
  <c r="I1246" i="2" s="1"/>
  <c r="G926" i="2"/>
  <c r="I926" i="2" s="1"/>
  <c r="G1811" i="2"/>
  <c r="I1811" i="2" s="1"/>
  <c r="G928" i="2"/>
  <c r="I928" i="2" s="1"/>
  <c r="G929" i="2"/>
  <c r="I929" i="2" s="1"/>
  <c r="G1812" i="2"/>
  <c r="I1812" i="2" s="1"/>
  <c r="G931" i="2"/>
  <c r="I931" i="2" s="1"/>
  <c r="G1815" i="2"/>
  <c r="I1815" i="2" s="1"/>
  <c r="G684" i="2"/>
  <c r="I684" i="2" s="1"/>
  <c r="G1248" i="2"/>
  <c r="I1248" i="2" s="1"/>
  <c r="G687" i="2"/>
  <c r="I687" i="2" s="1"/>
  <c r="G936" i="2"/>
  <c r="I936" i="2" s="1"/>
  <c r="G937" i="2"/>
  <c r="I937" i="2" s="1"/>
  <c r="G938" i="2"/>
  <c r="I938" i="2" s="1"/>
  <c r="G939" i="2"/>
  <c r="I939" i="2" s="1"/>
  <c r="G940" i="2"/>
  <c r="I940" i="2" s="1"/>
  <c r="G688" i="2"/>
  <c r="I688" i="2" s="1"/>
  <c r="G942" i="2"/>
  <c r="I942" i="2" s="1"/>
  <c r="G943" i="2"/>
  <c r="I943" i="2" s="1"/>
  <c r="G944" i="2"/>
  <c r="I944" i="2" s="1"/>
  <c r="G945" i="2"/>
  <c r="I945" i="2" s="1"/>
  <c r="G946" i="2"/>
  <c r="I946" i="2" s="1"/>
  <c r="G947" i="2"/>
  <c r="I947" i="2" s="1"/>
  <c r="G184" i="2"/>
  <c r="I184" i="2" s="1"/>
  <c r="G949" i="2"/>
  <c r="I949" i="2" s="1"/>
  <c r="G950" i="2"/>
  <c r="I950" i="2" s="1"/>
  <c r="G951" i="2"/>
  <c r="I951" i="2" s="1"/>
  <c r="G185" i="2"/>
  <c r="I185" i="2" s="1"/>
  <c r="G953" i="2"/>
  <c r="I953" i="2" s="1"/>
  <c r="G954" i="2"/>
  <c r="I954" i="2" s="1"/>
  <c r="G955" i="2"/>
  <c r="I955" i="2" s="1"/>
  <c r="G956" i="2"/>
  <c r="I956" i="2" s="1"/>
  <c r="G957" i="2"/>
  <c r="I957" i="2" s="1"/>
  <c r="G690" i="2"/>
  <c r="I690" i="2" s="1"/>
  <c r="G959" i="2"/>
  <c r="I959" i="2" s="1"/>
  <c r="G1816" i="2"/>
  <c r="I1816" i="2" s="1"/>
  <c r="G961" i="2"/>
  <c r="I961" i="2" s="1"/>
  <c r="G962" i="2"/>
  <c r="I962" i="2" s="1"/>
  <c r="G963" i="2"/>
  <c r="I963" i="2" s="1"/>
  <c r="G964" i="2"/>
  <c r="I964" i="2" s="1"/>
  <c r="G965" i="2"/>
  <c r="I965" i="2" s="1"/>
  <c r="G966" i="2"/>
  <c r="I966" i="2" s="1"/>
  <c r="G967" i="2"/>
  <c r="I967" i="2" s="1"/>
  <c r="G1249" i="2"/>
  <c r="I1249" i="2" s="1"/>
  <c r="G1254" i="2"/>
  <c r="I1254" i="2" s="1"/>
  <c r="G970" i="2"/>
  <c r="I970" i="2" s="1"/>
  <c r="G971" i="2"/>
  <c r="I971" i="2" s="1"/>
  <c r="G972" i="2"/>
  <c r="I972" i="2" s="1"/>
  <c r="G973" i="2"/>
  <c r="I973" i="2" s="1"/>
  <c r="G974" i="2"/>
  <c r="I974" i="2" s="1"/>
  <c r="G975" i="2"/>
  <c r="I975" i="2" s="1"/>
  <c r="G976" i="2"/>
  <c r="I976" i="2" s="1"/>
  <c r="G1820" i="2"/>
  <c r="I1820" i="2" s="1"/>
  <c r="G978" i="2"/>
  <c r="I978" i="2" s="1"/>
  <c r="G1821" i="2"/>
  <c r="I1821" i="2" s="1"/>
  <c r="G691" i="2"/>
  <c r="I691" i="2" s="1"/>
  <c r="G1823" i="2"/>
  <c r="I1823" i="2" s="1"/>
  <c r="G1827" i="2"/>
  <c r="I1827" i="2" s="1"/>
  <c r="G983" i="2"/>
  <c r="I983" i="2" s="1"/>
  <c r="G984" i="2"/>
  <c r="I984" i="2" s="1"/>
  <c r="G695" i="2"/>
  <c r="I695" i="2" s="1"/>
  <c r="G986" i="2"/>
  <c r="I986" i="2" s="1"/>
  <c r="G987" i="2"/>
  <c r="I987" i="2" s="1"/>
  <c r="G988" i="2"/>
  <c r="I988" i="2" s="1"/>
  <c r="G187" i="2"/>
  <c r="I187" i="2" s="1"/>
  <c r="G990" i="2"/>
  <c r="I990" i="2" s="1"/>
  <c r="G991" i="2"/>
  <c r="I991" i="2" s="1"/>
  <c r="G992" i="2"/>
  <c r="I992" i="2" s="1"/>
  <c r="G993" i="2"/>
  <c r="I993" i="2" s="1"/>
  <c r="G994" i="2"/>
  <c r="I994" i="2" s="1"/>
  <c r="G189" i="2"/>
  <c r="I189" i="2" s="1"/>
  <c r="G996" i="2"/>
  <c r="I996" i="2" s="1"/>
  <c r="G190" i="2"/>
  <c r="I190" i="2" s="1"/>
  <c r="G998" i="2"/>
  <c r="I998" i="2" s="1"/>
  <c r="G999" i="2"/>
  <c r="I999" i="2" s="1"/>
  <c r="G1258" i="2"/>
  <c r="I1258" i="2" s="1"/>
  <c r="G1001" i="2"/>
  <c r="I1001" i="2" s="1"/>
  <c r="G1002" i="2"/>
  <c r="I1002" i="2" s="1"/>
  <c r="G697" i="2"/>
  <c r="I697" i="2" s="1"/>
  <c r="G194" i="2"/>
  <c r="I194" i="2" s="1"/>
  <c r="G1005" i="2"/>
  <c r="I1005" i="2" s="1"/>
  <c r="G704" i="2"/>
  <c r="I704" i="2" s="1"/>
  <c r="G1832" i="2"/>
  <c r="I1832" i="2" s="1"/>
  <c r="G1008" i="2"/>
  <c r="I1008" i="2" s="1"/>
  <c r="G1009" i="2"/>
  <c r="I1009" i="2" s="1"/>
  <c r="G706" i="2"/>
  <c r="I706" i="2" s="1"/>
  <c r="G1011" i="2"/>
  <c r="I1011" i="2" s="1"/>
  <c r="G1012" i="2"/>
  <c r="I1012" i="2" s="1"/>
  <c r="G1013" i="2"/>
  <c r="I1013" i="2" s="1"/>
  <c r="G1014" i="2"/>
  <c r="I1014" i="2" s="1"/>
  <c r="G1015" i="2"/>
  <c r="I1015" i="2" s="1"/>
  <c r="G1016" i="2"/>
  <c r="I1016" i="2" s="1"/>
  <c r="G1017" i="2"/>
  <c r="I1017" i="2" s="1"/>
  <c r="G709" i="2"/>
  <c r="I709" i="2" s="1"/>
  <c r="G1019" i="2"/>
  <c r="I1019" i="2" s="1"/>
  <c r="G1261" i="2"/>
  <c r="I1261" i="2" s="1"/>
  <c r="G1839" i="2"/>
  <c r="I1839" i="2" s="1"/>
  <c r="G1022" i="2"/>
  <c r="I1022" i="2" s="1"/>
  <c r="G1023" i="2"/>
  <c r="I1023" i="2" s="1"/>
  <c r="G1024" i="2"/>
  <c r="I1024" i="2" s="1"/>
  <c r="G1025" i="2"/>
  <c r="I1025" i="2" s="1"/>
  <c r="G1026" i="2"/>
  <c r="I1026" i="2" s="1"/>
  <c r="G1027" i="2"/>
  <c r="I1027" i="2" s="1"/>
  <c r="G714" i="2"/>
  <c r="I714" i="2" s="1"/>
  <c r="G1029" i="2"/>
  <c r="I1029" i="2" s="1"/>
  <c r="G198" i="2"/>
  <c r="I198" i="2" s="1"/>
  <c r="G1031" i="2"/>
  <c r="I1031" i="2" s="1"/>
  <c r="G1263" i="2"/>
  <c r="I1263" i="2" s="1"/>
  <c r="G1033" i="2"/>
  <c r="I1033" i="2" s="1"/>
  <c r="G1034" i="2"/>
  <c r="I1034" i="2" s="1"/>
  <c r="G1035" i="2"/>
  <c r="I1035" i="2" s="1"/>
  <c r="G1036" i="2"/>
  <c r="I1036" i="2" s="1"/>
  <c r="G1037" i="2"/>
  <c r="I1037" i="2" s="1"/>
  <c r="G1038" i="2"/>
  <c r="I1038" i="2" s="1"/>
  <c r="G1039" i="2"/>
  <c r="I1039" i="2" s="1"/>
  <c r="G722" i="2"/>
  <c r="I722" i="2" s="1"/>
  <c r="G1041" i="2"/>
  <c r="I1041" i="2" s="1"/>
  <c r="G1042" i="2"/>
  <c r="I1042" i="2" s="1"/>
  <c r="G1043" i="2"/>
  <c r="I1043" i="2" s="1"/>
  <c r="G1044" i="2"/>
  <c r="I1044" i="2" s="1"/>
  <c r="G203" i="2"/>
  <c r="I203" i="2" s="1"/>
  <c r="G1046" i="2"/>
  <c r="I1046" i="2" s="1"/>
  <c r="G1047" i="2"/>
  <c r="I1047" i="2" s="1"/>
  <c r="G1048" i="2"/>
  <c r="I1048" i="2" s="1"/>
  <c r="G1049" i="2"/>
  <c r="I1049" i="2" s="1"/>
  <c r="G723" i="2"/>
  <c r="I723" i="2" s="1"/>
  <c r="G1051" i="2"/>
  <c r="I1051" i="2" s="1"/>
  <c r="G1052" i="2"/>
  <c r="I1052" i="2" s="1"/>
  <c r="G1053" i="2"/>
  <c r="I1053" i="2" s="1"/>
  <c r="G1054" i="2"/>
  <c r="I1054" i="2" s="1"/>
  <c r="G1055" i="2"/>
  <c r="I1055" i="2" s="1"/>
  <c r="G1056" i="2"/>
  <c r="I1056" i="2" s="1"/>
  <c r="G1268" i="2"/>
  <c r="I1268" i="2" s="1"/>
  <c r="G1058" i="2"/>
  <c r="I1058" i="2" s="1"/>
  <c r="G1059" i="2"/>
  <c r="I1059" i="2" s="1"/>
  <c r="G1060" i="2"/>
  <c r="I1060" i="2" s="1"/>
  <c r="G1061" i="2"/>
  <c r="I1061" i="2" s="1"/>
  <c r="G1062" i="2"/>
  <c r="I1062" i="2" s="1"/>
  <c r="G724" i="2"/>
  <c r="I724" i="2" s="1"/>
  <c r="G1064" i="2"/>
  <c r="I1064" i="2" s="1"/>
  <c r="G1065" i="2"/>
  <c r="I1065" i="2" s="1"/>
  <c r="G1066" i="2"/>
  <c r="I1066" i="2" s="1"/>
  <c r="G1067" i="2"/>
  <c r="I1067" i="2" s="1"/>
  <c r="G1269" i="2"/>
  <c r="I1269" i="2" s="1"/>
  <c r="G1069" i="2"/>
  <c r="I1069" i="2" s="1"/>
  <c r="G1070" i="2"/>
  <c r="I1070" i="2" s="1"/>
  <c r="G1071" i="2"/>
  <c r="I1071" i="2" s="1"/>
  <c r="G1072" i="2"/>
  <c r="I1072" i="2" s="1"/>
  <c r="G1073" i="2"/>
  <c r="I1073" i="2" s="1"/>
  <c r="G1074" i="2"/>
  <c r="I1074" i="2" s="1"/>
  <c r="G1075" i="2"/>
  <c r="I1075" i="2" s="1"/>
  <c r="G1840" i="2"/>
  <c r="I1840" i="2" s="1"/>
  <c r="G1848" i="2"/>
  <c r="I1848" i="2" s="1"/>
  <c r="G1078" i="2"/>
  <c r="I1078" i="2" s="1"/>
  <c r="G1079" i="2"/>
  <c r="I1079" i="2" s="1"/>
  <c r="G1080" i="2"/>
  <c r="I1080" i="2" s="1"/>
  <c r="G1081" i="2"/>
  <c r="I1081" i="2" s="1"/>
  <c r="G1082" i="2"/>
  <c r="I1082" i="2" s="1"/>
  <c r="G1083" i="2"/>
  <c r="I1083" i="2" s="1"/>
  <c r="G1851" i="2"/>
  <c r="I1851" i="2" s="1"/>
  <c r="G1085" i="2"/>
  <c r="I1085" i="2" s="1"/>
  <c r="G1086" i="2"/>
  <c r="I1086" i="2" s="1"/>
  <c r="G1087" i="2"/>
  <c r="I1087" i="2" s="1"/>
  <c r="G1088" i="2"/>
  <c r="I1088" i="2" s="1"/>
  <c r="G1853" i="2"/>
  <c r="I1853" i="2" s="1"/>
  <c r="G1854" i="2"/>
  <c r="I1854" i="2" s="1"/>
  <c r="G1858" i="2"/>
  <c r="I1858" i="2" s="1"/>
  <c r="G1092" i="2"/>
  <c r="I1092" i="2" s="1"/>
  <c r="G1863" i="2"/>
  <c r="I1863" i="2" s="1"/>
  <c r="G1094" i="2"/>
  <c r="I1094" i="2" s="1"/>
  <c r="G1095" i="2"/>
  <c r="I1095" i="2" s="1"/>
  <c r="G1096" i="2"/>
  <c r="I1096" i="2" s="1"/>
  <c r="G1097" i="2"/>
  <c r="I1097" i="2" s="1"/>
  <c r="G1098" i="2"/>
  <c r="I1098" i="2" s="1"/>
  <c r="G1099" i="2"/>
  <c r="I1099" i="2" s="1"/>
  <c r="G1100" i="2"/>
  <c r="I1100" i="2" s="1"/>
  <c r="G1101" i="2"/>
  <c r="I1101" i="2" s="1"/>
  <c r="G732" i="2"/>
  <c r="I732" i="2" s="1"/>
  <c r="G1103" i="2"/>
  <c r="I1103" i="2" s="1"/>
  <c r="G1104" i="2"/>
  <c r="I1104" i="2" s="1"/>
  <c r="G1105" i="2"/>
  <c r="I1105" i="2" s="1"/>
  <c r="G219" i="2"/>
  <c r="I219" i="2" s="1"/>
  <c r="G736" i="2"/>
  <c r="I736" i="2" s="1"/>
  <c r="G1108" i="2"/>
  <c r="I1108" i="2" s="1"/>
  <c r="G223" i="2"/>
  <c r="I223" i="2" s="1"/>
  <c r="G1110" i="2"/>
  <c r="I1110" i="2" s="1"/>
  <c r="G1111" i="2"/>
  <c r="I1111" i="2" s="1"/>
  <c r="G1112" i="2"/>
  <c r="I1112" i="2" s="1"/>
  <c r="G1113" i="2"/>
  <c r="I1113" i="2" s="1"/>
  <c r="G1114" i="2"/>
  <c r="I1114" i="2" s="1"/>
  <c r="G1864" i="2"/>
  <c r="I1864" i="2" s="1"/>
  <c r="G1116" i="2"/>
  <c r="I1116" i="2" s="1"/>
  <c r="G1117" i="2"/>
  <c r="I1117" i="2" s="1"/>
  <c r="G1118" i="2"/>
  <c r="I1118" i="2" s="1"/>
  <c r="G1119" i="2"/>
  <c r="I1119" i="2" s="1"/>
  <c r="G1120" i="2"/>
  <c r="I1120" i="2" s="1"/>
  <c r="G1121" i="2"/>
  <c r="I1121" i="2" s="1"/>
  <c r="G1122" i="2"/>
  <c r="I1122" i="2" s="1"/>
  <c r="G1123" i="2"/>
  <c r="I1123" i="2" s="1"/>
  <c r="G1124" i="2"/>
  <c r="I1124" i="2" s="1"/>
  <c r="G224" i="2"/>
  <c r="I224" i="2" s="1"/>
  <c r="G1126" i="2"/>
  <c r="I1126" i="2" s="1"/>
  <c r="G1127" i="2"/>
  <c r="I1127" i="2" s="1"/>
  <c r="G739" i="2"/>
  <c r="I739" i="2" s="1"/>
  <c r="G1129" i="2"/>
  <c r="I1129" i="2" s="1"/>
  <c r="G1130" i="2"/>
  <c r="I1130" i="2" s="1"/>
  <c r="G1131" i="2"/>
  <c r="I1131" i="2" s="1"/>
  <c r="G1132" i="2"/>
  <c r="I1132" i="2" s="1"/>
  <c r="G1133" i="2"/>
  <c r="I1133" i="2" s="1"/>
  <c r="G1134" i="2"/>
  <c r="I1134" i="2" s="1"/>
  <c r="G1865" i="2"/>
  <c r="I1865" i="2" s="1"/>
  <c r="G1136" i="2"/>
  <c r="I1136" i="2" s="1"/>
  <c r="G1869" i="2"/>
  <c r="I1869" i="2" s="1"/>
  <c r="G751" i="2"/>
  <c r="I751" i="2" s="1"/>
  <c r="G1139" i="2"/>
  <c r="I1139" i="2" s="1"/>
  <c r="G752" i="2"/>
  <c r="I752" i="2" s="1"/>
  <c r="G753" i="2"/>
  <c r="I753" i="2" s="1"/>
  <c r="G1275" i="2"/>
  <c r="I1275" i="2" s="1"/>
  <c r="G756" i="2"/>
  <c r="I756" i="2" s="1"/>
  <c r="G1144" i="2"/>
  <c r="I1144" i="2" s="1"/>
  <c r="G758" i="2"/>
  <c r="I758" i="2" s="1"/>
  <c r="G1146" i="2"/>
  <c r="I1146" i="2" s="1"/>
  <c r="G1874" i="2"/>
  <c r="I1874" i="2" s="1"/>
  <c r="G1875" i="2"/>
  <c r="I1875" i="2" s="1"/>
  <c r="G226" i="2"/>
  <c r="I226" i="2" s="1"/>
  <c r="G1150" i="2"/>
  <c r="I1150" i="2" s="1"/>
  <c r="G1876" i="2"/>
  <c r="I1876" i="2" s="1"/>
  <c r="G1877" i="2"/>
  <c r="I1877" i="2" s="1"/>
  <c r="G759" i="2"/>
  <c r="I759" i="2" s="1"/>
  <c r="G1154" i="2"/>
  <c r="I1154" i="2" s="1"/>
  <c r="G1155" i="2"/>
  <c r="I1155" i="2" s="1"/>
  <c r="G1277" i="2"/>
  <c r="I1277" i="2" s="1"/>
  <c r="G1157" i="2"/>
  <c r="I1157" i="2" s="1"/>
  <c r="G1158" i="2"/>
  <c r="I1158" i="2" s="1"/>
  <c r="G1159" i="2"/>
  <c r="I1159" i="2" s="1"/>
  <c r="G1160" i="2"/>
  <c r="I1160" i="2" s="1"/>
  <c r="G1161" i="2"/>
  <c r="I1161" i="2" s="1"/>
  <c r="G1162" i="2"/>
  <c r="I1162" i="2" s="1"/>
  <c r="G1163" i="2"/>
  <c r="I1163" i="2" s="1"/>
  <c r="G1164" i="2"/>
  <c r="I1164" i="2" s="1"/>
  <c r="G1165" i="2"/>
  <c r="I1165" i="2" s="1"/>
  <c r="G1166" i="2"/>
  <c r="I1166" i="2" s="1"/>
  <c r="G1167" i="2"/>
  <c r="I1167" i="2" s="1"/>
  <c r="G1168" i="2"/>
  <c r="I1168" i="2" s="1"/>
  <c r="G760" i="2"/>
  <c r="I760" i="2" s="1"/>
  <c r="G762" i="2"/>
  <c r="I762" i="2" s="1"/>
  <c r="G1171" i="2"/>
  <c r="I1171" i="2" s="1"/>
  <c r="G1172" i="2"/>
  <c r="I1172" i="2" s="1"/>
  <c r="G1173" i="2"/>
  <c r="I1173" i="2" s="1"/>
  <c r="G229" i="2"/>
  <c r="I229" i="2" s="1"/>
  <c r="G1175" i="2"/>
  <c r="I1175" i="2" s="1"/>
  <c r="G235" i="2"/>
  <c r="I235" i="2" s="1"/>
  <c r="G767" i="2"/>
  <c r="I767" i="2" s="1"/>
  <c r="G1178" i="2"/>
  <c r="I1178" i="2" s="1"/>
  <c r="G1179" i="2"/>
  <c r="I1179" i="2" s="1"/>
  <c r="G1180" i="2"/>
  <c r="I1180" i="2" s="1"/>
  <c r="G1181" i="2"/>
  <c r="I1181" i="2" s="1"/>
  <c r="G1182" i="2"/>
  <c r="I1182" i="2" s="1"/>
  <c r="G236" i="2"/>
  <c r="I236" i="2" s="1"/>
  <c r="G1184" i="2"/>
  <c r="I1184" i="2" s="1"/>
  <c r="G1878" i="2"/>
  <c r="I1878" i="2" s="1"/>
  <c r="G1879" i="2"/>
  <c r="I1879" i="2" s="1"/>
  <c r="G768" i="2"/>
  <c r="I768" i="2" s="1"/>
  <c r="G771" i="2"/>
  <c r="I771" i="2" s="1"/>
  <c r="G1189" i="2"/>
  <c r="I1189" i="2" s="1"/>
  <c r="G773" i="2"/>
  <c r="I773" i="2" s="1"/>
  <c r="G1191" i="2"/>
  <c r="I1191" i="2" s="1"/>
  <c r="G1192" i="2"/>
  <c r="I1192" i="2" s="1"/>
  <c r="G1883" i="2"/>
  <c r="I1883" i="2" s="1"/>
  <c r="G1194" i="2"/>
  <c r="I1194" i="2" s="1"/>
  <c r="G1888" i="2"/>
  <c r="I1888" i="2" s="1"/>
  <c r="G244" i="2"/>
  <c r="I244" i="2" s="1"/>
  <c r="G1197" i="2"/>
  <c r="I1197" i="2" s="1"/>
  <c r="G1198" i="2"/>
  <c r="I1198" i="2" s="1"/>
  <c r="G1199" i="2"/>
  <c r="I1199" i="2" s="1"/>
  <c r="G247" i="2"/>
  <c r="I247" i="2" s="1"/>
  <c r="G249" i="2"/>
  <c r="I249" i="2" s="1"/>
  <c r="G777" i="2"/>
  <c r="I777" i="2" s="1"/>
  <c r="G1203" i="2"/>
  <c r="I1203" i="2" s="1"/>
  <c r="G250" i="2"/>
  <c r="I250" i="2" s="1"/>
  <c r="G1205" i="2"/>
  <c r="I1205" i="2" s="1"/>
  <c r="G1206" i="2"/>
  <c r="I1206" i="2" s="1"/>
  <c r="G254" i="2"/>
  <c r="I254" i="2" s="1"/>
  <c r="G1208" i="2"/>
  <c r="I1208" i="2" s="1"/>
  <c r="G1209" i="2"/>
  <c r="I1209" i="2" s="1"/>
  <c r="G1210" i="2"/>
  <c r="I1210" i="2" s="1"/>
  <c r="G1211" i="2"/>
  <c r="I1211" i="2" s="1"/>
  <c r="G1212" i="2"/>
  <c r="I1212" i="2" s="1"/>
  <c r="G1213" i="2"/>
  <c r="I1213" i="2" s="1"/>
  <c r="G1214" i="2"/>
  <c r="I1214" i="2" s="1"/>
  <c r="G1215" i="2"/>
  <c r="I1215" i="2" s="1"/>
  <c r="G257" i="2"/>
  <c r="I257" i="2" s="1"/>
  <c r="G1217" i="2"/>
  <c r="I1217" i="2" s="1"/>
  <c r="G259" i="2"/>
  <c r="I259" i="2" s="1"/>
  <c r="G1219" i="2"/>
  <c r="I1219" i="2" s="1"/>
  <c r="G1220" i="2"/>
  <c r="I1220" i="2" s="1"/>
  <c r="G1221" i="2"/>
  <c r="I1221" i="2" s="1"/>
  <c r="G1222" i="2"/>
  <c r="I1222" i="2" s="1"/>
  <c r="G266" i="2"/>
  <c r="I266" i="2" s="1"/>
  <c r="G1224" i="2"/>
  <c r="I1224" i="2" s="1"/>
  <c r="G271" i="2"/>
  <c r="I271" i="2" s="1"/>
  <c r="G1226" i="2"/>
  <c r="I1226" i="2" s="1"/>
  <c r="G1906" i="2"/>
  <c r="I1906" i="2" s="1"/>
  <c r="G1228" i="2"/>
  <c r="I1228" i="2" s="1"/>
  <c r="G275" i="2"/>
  <c r="I275" i="2" s="1"/>
  <c r="G1230" i="2"/>
  <c r="I1230" i="2" s="1"/>
  <c r="G1231" i="2"/>
  <c r="I1231" i="2" s="1"/>
  <c r="G1232" i="2"/>
  <c r="I1232" i="2" s="1"/>
  <c r="G1233" i="2"/>
  <c r="I1233" i="2" s="1"/>
  <c r="G1234" i="2"/>
  <c r="I1234" i="2" s="1"/>
  <c r="G1235" i="2"/>
  <c r="I1235" i="2" s="1"/>
  <c r="G1281" i="2"/>
  <c r="I1281" i="2" s="1"/>
  <c r="G1282" i="2"/>
  <c r="I1282" i="2" s="1"/>
  <c r="G1238" i="2"/>
  <c r="I1238" i="2" s="1"/>
  <c r="G1293" i="2"/>
  <c r="I1293" i="2" s="1"/>
  <c r="G1240" i="2"/>
  <c r="I1240" i="2" s="1"/>
  <c r="G1907" i="2"/>
  <c r="I1907" i="2" s="1"/>
  <c r="G1242" i="2"/>
  <c r="I1242" i="2" s="1"/>
  <c r="G1243" i="2"/>
  <c r="I1243" i="2" s="1"/>
  <c r="G1244" i="2"/>
  <c r="I1244" i="2" s="1"/>
  <c r="G1245" i="2"/>
  <c r="I1245" i="2" s="1"/>
  <c r="G1296" i="2"/>
  <c r="I1296" i="2" s="1"/>
  <c r="G1247" i="2"/>
  <c r="I1247" i="2" s="1"/>
  <c r="G279" i="2"/>
  <c r="I279" i="2" s="1"/>
  <c r="G1298" i="2"/>
  <c r="I1298" i="2" s="1"/>
  <c r="G1250" i="2"/>
  <c r="I1250" i="2" s="1"/>
  <c r="G1251" i="2"/>
  <c r="I1251" i="2" s="1"/>
  <c r="G1252" i="2"/>
  <c r="I1252" i="2" s="1"/>
  <c r="G1253" i="2"/>
  <c r="I1253" i="2" s="1"/>
  <c r="G781" i="2"/>
  <c r="I781" i="2" s="1"/>
  <c r="G1255" i="2"/>
  <c r="I1255" i="2" s="1"/>
  <c r="G1256" i="2"/>
  <c r="I1256" i="2" s="1"/>
  <c r="G1257" i="2"/>
  <c r="I1257" i="2" s="1"/>
  <c r="G1915" i="2"/>
  <c r="I1915" i="2" s="1"/>
  <c r="G1259" i="2"/>
  <c r="I1259" i="2" s="1"/>
  <c r="G1260" i="2"/>
  <c r="I1260" i="2" s="1"/>
  <c r="G784" i="2"/>
  <c r="I784" i="2" s="1"/>
  <c r="G1262" i="2"/>
  <c r="I1262" i="2" s="1"/>
  <c r="G785" i="2"/>
  <c r="I785" i="2" s="1"/>
  <c r="G1264" i="2"/>
  <c r="I1264" i="2" s="1"/>
  <c r="G1265" i="2"/>
  <c r="I1265" i="2" s="1"/>
  <c r="G1266" i="2"/>
  <c r="I1266" i="2" s="1"/>
  <c r="G1267" i="2"/>
  <c r="I1267" i="2" s="1"/>
  <c r="G283" i="2"/>
  <c r="I283" i="2" s="1"/>
  <c r="G284" i="2"/>
  <c r="I284" i="2" s="1"/>
  <c r="G1270" i="2"/>
  <c r="I1270" i="2" s="1"/>
  <c r="G1271" i="2"/>
  <c r="I1271" i="2" s="1"/>
  <c r="G1272" i="2"/>
  <c r="I1272" i="2" s="1"/>
  <c r="G1273" i="2"/>
  <c r="I1273" i="2" s="1"/>
  <c r="G1274" i="2"/>
  <c r="I1274" i="2" s="1"/>
  <c r="G1916" i="2"/>
  <c r="I1916" i="2" s="1"/>
  <c r="G1276" i="2"/>
  <c r="I1276" i="2" s="1"/>
  <c r="G1300" i="2"/>
  <c r="I1300" i="2" s="1"/>
  <c r="G1278" i="2"/>
  <c r="I1278" i="2" s="1"/>
  <c r="G1279" i="2"/>
  <c r="I1279" i="2" s="1"/>
  <c r="G1280" i="2"/>
  <c r="I1280" i="2" s="1"/>
  <c r="G1301" i="2"/>
  <c r="I1301" i="2" s="1"/>
  <c r="G787" i="2"/>
  <c r="I787" i="2" s="1"/>
  <c r="G1283" i="2"/>
  <c r="I1283" i="2" s="1"/>
  <c r="G1284" i="2"/>
  <c r="I1284" i="2" s="1"/>
  <c r="G1285" i="2"/>
  <c r="I1285" i="2" s="1"/>
  <c r="G1286" i="2"/>
  <c r="I1286" i="2" s="1"/>
  <c r="G1287" i="2"/>
  <c r="I1287" i="2" s="1"/>
  <c r="G1288" i="2"/>
  <c r="I1288" i="2" s="1"/>
  <c r="G1289" i="2"/>
  <c r="I1289" i="2" s="1"/>
  <c r="G1290" i="2"/>
  <c r="I1290" i="2" s="1"/>
  <c r="G1291" i="2"/>
  <c r="I1291" i="2" s="1"/>
  <c r="G1292" i="2"/>
  <c r="I1292" i="2" s="1"/>
  <c r="G788" i="2"/>
  <c r="I788" i="2" s="1"/>
  <c r="G1294" i="2"/>
  <c r="I1294" i="2" s="1"/>
  <c r="G1295" i="2"/>
  <c r="I1295" i="2" s="1"/>
  <c r="G789" i="2"/>
  <c r="I789" i="2" s="1"/>
  <c r="G1297" i="2"/>
  <c r="I1297" i="2" s="1"/>
  <c r="G287" i="2"/>
  <c r="I287" i="2" s="1"/>
  <c r="G1299" i="2"/>
  <c r="I1299" i="2" s="1"/>
  <c r="G292" i="2"/>
  <c r="I292" i="2" s="1"/>
  <c r="G792" i="2"/>
  <c r="I792" i="2" s="1"/>
  <c r="G1302" i="2"/>
  <c r="I1302" i="2" s="1"/>
  <c r="G1303" i="2"/>
  <c r="I1303" i="2" s="1"/>
  <c r="G1304" i="2"/>
  <c r="I1304" i="2" s="1"/>
  <c r="G1305" i="2"/>
  <c r="I1305" i="2" s="1"/>
  <c r="G1306" i="2"/>
  <c r="I1306" i="2" s="1"/>
  <c r="G1307" i="2"/>
  <c r="I1307" i="2" s="1"/>
  <c r="G1308" i="2"/>
  <c r="I1308" i="2" s="1"/>
  <c r="G1309" i="2"/>
  <c r="I1309" i="2" s="1"/>
  <c r="G1310" i="2"/>
  <c r="I1310" i="2" s="1"/>
  <c r="G1311" i="2"/>
  <c r="I1311" i="2" s="1"/>
  <c r="G1312" i="2"/>
  <c r="I1312" i="2" s="1"/>
  <c r="G793" i="2"/>
  <c r="I793" i="2" s="1"/>
  <c r="G1918" i="2"/>
  <c r="I1918" i="2" s="1"/>
  <c r="G1315" i="2"/>
  <c r="I1315" i="2" s="1"/>
  <c r="G1316" i="2"/>
  <c r="I1316" i="2" s="1"/>
  <c r="G1317" i="2"/>
  <c r="I1317" i="2" s="1"/>
  <c r="G1318" i="2"/>
  <c r="I1318" i="2" s="1"/>
  <c r="G1319" i="2"/>
  <c r="I1319" i="2" s="1"/>
  <c r="G1313" i="2"/>
  <c r="I1313" i="2" s="1"/>
  <c r="G1321" i="2"/>
  <c r="I1321" i="2" s="1"/>
  <c r="G1314" i="2"/>
  <c r="I1314" i="2" s="1"/>
  <c r="G1323" i="2"/>
  <c r="I1323" i="2" s="1"/>
  <c r="G1324" i="2"/>
  <c r="I1324" i="2" s="1"/>
  <c r="G1325" i="2"/>
  <c r="I1325" i="2" s="1"/>
  <c r="G1326" i="2"/>
  <c r="I1326" i="2" s="1"/>
  <c r="G1327" i="2"/>
  <c r="I1327" i="2" s="1"/>
  <c r="G1328" i="2"/>
  <c r="I1328" i="2" s="1"/>
  <c r="G1329" i="2"/>
  <c r="I1329" i="2" s="1"/>
  <c r="G1330" i="2"/>
  <c r="I1330" i="2" s="1"/>
  <c r="G1331" i="2"/>
  <c r="I1331" i="2" s="1"/>
  <c r="G1332" i="2"/>
  <c r="I1332" i="2" s="1"/>
  <c r="G1333" i="2"/>
  <c r="I1333" i="2" s="1"/>
  <c r="G1334" i="2"/>
  <c r="I1334" i="2" s="1"/>
  <c r="G1335" i="2"/>
  <c r="I1335" i="2" s="1"/>
  <c r="G1336" i="2"/>
  <c r="I1336" i="2" s="1"/>
  <c r="G1337" i="2"/>
  <c r="I1337" i="2" s="1"/>
  <c r="G1338" i="2"/>
  <c r="I1338" i="2" s="1"/>
  <c r="G1339" i="2"/>
  <c r="I1339" i="2" s="1"/>
  <c r="G1340" i="2"/>
  <c r="I1340" i="2" s="1"/>
  <c r="G1922" i="2"/>
  <c r="I1922" i="2" s="1"/>
  <c r="G1342" i="2"/>
  <c r="I1342" i="2" s="1"/>
  <c r="G1343" i="2"/>
  <c r="I1343" i="2" s="1"/>
  <c r="G1344" i="2"/>
  <c r="I1344" i="2" s="1"/>
  <c r="G1345" i="2"/>
  <c r="I1345" i="2" s="1"/>
  <c r="G1346" i="2"/>
  <c r="I1346" i="2" s="1"/>
  <c r="G1925" i="2"/>
  <c r="I1925" i="2" s="1"/>
  <c r="G1928" i="2"/>
  <c r="I1928" i="2" s="1"/>
  <c r="G1349" i="2"/>
  <c r="I1349" i="2" s="1"/>
  <c r="G1350" i="2"/>
  <c r="I1350" i="2" s="1"/>
  <c r="G1351" i="2"/>
  <c r="I1351" i="2" s="1"/>
  <c r="G1320" i="2"/>
  <c r="I1320" i="2" s="1"/>
  <c r="G1353" i="2"/>
  <c r="I1353" i="2" s="1"/>
  <c r="G1354" i="2"/>
  <c r="I1354" i="2" s="1"/>
  <c r="G1355" i="2"/>
  <c r="I1355" i="2" s="1"/>
  <c r="G1356" i="2"/>
  <c r="I1356" i="2" s="1"/>
  <c r="G1357" i="2"/>
  <c r="I1357" i="2" s="1"/>
  <c r="G1358" i="2"/>
  <c r="I1358" i="2" s="1"/>
  <c r="G1359" i="2"/>
  <c r="I1359" i="2" s="1"/>
  <c r="G1360" i="2"/>
  <c r="I1360" i="2" s="1"/>
  <c r="G1361" i="2"/>
  <c r="I1361" i="2" s="1"/>
  <c r="G1362" i="2"/>
  <c r="I1362" i="2" s="1"/>
  <c r="G1363" i="2"/>
  <c r="I1363" i="2" s="1"/>
  <c r="G1364" i="2"/>
  <c r="I1364" i="2" s="1"/>
  <c r="G1322" i="2"/>
  <c r="I1322" i="2" s="1"/>
  <c r="G1366" i="2"/>
  <c r="I1366" i="2" s="1"/>
  <c r="G1367" i="2"/>
  <c r="I1367" i="2" s="1"/>
  <c r="G795" i="2"/>
  <c r="I795" i="2" s="1"/>
  <c r="G1369" i="2"/>
  <c r="I1369" i="2" s="1"/>
  <c r="G1370" i="2"/>
  <c r="I1370" i="2" s="1"/>
  <c r="G1371" i="2"/>
  <c r="I1371" i="2" s="1"/>
  <c r="G1372" i="2"/>
  <c r="I1372" i="2" s="1"/>
  <c r="G1373" i="2"/>
  <c r="I1373" i="2" s="1"/>
  <c r="G1374" i="2"/>
  <c r="I1374" i="2" s="1"/>
  <c r="G1375" i="2"/>
  <c r="I1375" i="2" s="1"/>
  <c r="G1376" i="2"/>
  <c r="I1376" i="2" s="1"/>
  <c r="G1931" i="2"/>
  <c r="I1931" i="2" s="1"/>
  <c r="G1378" i="2"/>
  <c r="I1378" i="2" s="1"/>
  <c r="G1379" i="2"/>
  <c r="I1379" i="2" s="1"/>
  <c r="G1380" i="2"/>
  <c r="I1380" i="2" s="1"/>
  <c r="G293" i="2"/>
  <c r="I293" i="2" s="1"/>
  <c r="G1382" i="2"/>
  <c r="I1382" i="2" s="1"/>
  <c r="G1383" i="2"/>
  <c r="I1383" i="2" s="1"/>
  <c r="G294" i="2"/>
  <c r="I294" i="2" s="1"/>
  <c r="G1385" i="2"/>
  <c r="I1385" i="2" s="1"/>
  <c r="G1386" i="2"/>
  <c r="I1386" i="2" s="1"/>
  <c r="G1341" i="2"/>
  <c r="I1341" i="2" s="1"/>
  <c r="G796" i="2"/>
  <c r="I796" i="2" s="1"/>
  <c r="G1389" i="2"/>
  <c r="I1389" i="2" s="1"/>
  <c r="G1390" i="2"/>
  <c r="I1390" i="2" s="1"/>
  <c r="G1942" i="2"/>
  <c r="I1942" i="2" s="1"/>
  <c r="G1392" i="2"/>
  <c r="I1392" i="2" s="1"/>
  <c r="G1347" i="2"/>
  <c r="I1347" i="2" s="1"/>
  <c r="G1394" i="2"/>
  <c r="I1394" i="2" s="1"/>
  <c r="G1395" i="2"/>
  <c r="I1395" i="2" s="1"/>
  <c r="G1396" i="2"/>
  <c r="I1396" i="2" s="1"/>
  <c r="G1397" i="2"/>
  <c r="I1397" i="2" s="1"/>
  <c r="G1398" i="2"/>
  <c r="I1398" i="2" s="1"/>
  <c r="G798" i="2"/>
  <c r="I798" i="2" s="1"/>
  <c r="G297" i="2"/>
  <c r="I297" i="2" s="1"/>
  <c r="G1348" i="2"/>
  <c r="I1348" i="2" s="1"/>
  <c r="G1944" i="2"/>
  <c r="I1944" i="2" s="1"/>
  <c r="G1403" i="2"/>
  <c r="I1403" i="2" s="1"/>
  <c r="G1404" i="2"/>
  <c r="I1404" i="2" s="1"/>
  <c r="G1945" i="2"/>
  <c r="I1945" i="2" s="1"/>
  <c r="G1954" i="2"/>
  <c r="I1954" i="2" s="1"/>
  <c r="G1407" i="2"/>
  <c r="I1407" i="2" s="1"/>
  <c r="G1957" i="2"/>
  <c r="I1957" i="2" s="1"/>
  <c r="G1409" i="2"/>
  <c r="I1409" i="2" s="1"/>
  <c r="G303" i="2"/>
  <c r="I303" i="2" s="1"/>
  <c r="G1352" i="2"/>
  <c r="I1352" i="2" s="1"/>
  <c r="G1964" i="2"/>
  <c r="I1964" i="2" s="1"/>
  <c r="G1413" i="2"/>
  <c r="I1413" i="2" s="1"/>
  <c r="G1365" i="2"/>
  <c r="I1365" i="2" s="1"/>
  <c r="G1415" i="2"/>
  <c r="I1415" i="2" s="1"/>
  <c r="G1416" i="2"/>
  <c r="I1416" i="2" s="1"/>
  <c r="G1417" i="2"/>
  <c r="I1417" i="2" s="1"/>
  <c r="G1418" i="2"/>
  <c r="I1418" i="2" s="1"/>
  <c r="G1419" i="2"/>
  <c r="I1419" i="2" s="1"/>
  <c r="G800" i="2"/>
  <c r="I800" i="2" s="1"/>
  <c r="G1421" i="2"/>
  <c r="I1421" i="2" s="1"/>
  <c r="G1422" i="2"/>
  <c r="I1422" i="2" s="1"/>
  <c r="G1423" i="2"/>
  <c r="I1423" i="2" s="1"/>
  <c r="G1424" i="2"/>
  <c r="I1424" i="2" s="1"/>
  <c r="G1368" i="2"/>
  <c r="I1368" i="2" s="1"/>
  <c r="G1970" i="2"/>
  <c r="I1970" i="2" s="1"/>
  <c r="G1427" i="2"/>
  <c r="I1427" i="2" s="1"/>
  <c r="G1974" i="2"/>
  <c r="I1974" i="2" s="1"/>
  <c r="G1429" i="2"/>
  <c r="I1429" i="2" s="1"/>
  <c r="G1430" i="2"/>
  <c r="I1430" i="2" s="1"/>
  <c r="G803" i="2"/>
  <c r="I803" i="2" s="1"/>
  <c r="G1432" i="2"/>
  <c r="I1432" i="2" s="1"/>
  <c r="G1433" i="2"/>
  <c r="I1433" i="2" s="1"/>
  <c r="G1434" i="2"/>
  <c r="I1434" i="2" s="1"/>
  <c r="G1435" i="2"/>
  <c r="I1435" i="2" s="1"/>
  <c r="G1436" i="2"/>
  <c r="I1436" i="2" s="1"/>
  <c r="G1437" i="2"/>
  <c r="I1437" i="2" s="1"/>
  <c r="G1438" i="2"/>
  <c r="I1438" i="2" s="1"/>
  <c r="G1439" i="2"/>
  <c r="I1439" i="2" s="1"/>
  <c r="G1440" i="2"/>
  <c r="I1440" i="2" s="1"/>
  <c r="G1441" i="2"/>
  <c r="I1441" i="2" s="1"/>
  <c r="G1442" i="2"/>
  <c r="I1442" i="2" s="1"/>
  <c r="G1443" i="2"/>
  <c r="I1443" i="2" s="1"/>
  <c r="G1444" i="2"/>
  <c r="I1444" i="2" s="1"/>
  <c r="G1445" i="2"/>
  <c r="I1445" i="2" s="1"/>
  <c r="G1978" i="2"/>
  <c r="I1978" i="2" s="1"/>
  <c r="G1447" i="2"/>
  <c r="I1447" i="2" s="1"/>
  <c r="G1448" i="2"/>
  <c r="I1448" i="2" s="1"/>
  <c r="G1449" i="2"/>
  <c r="I1449" i="2" s="1"/>
  <c r="G1450" i="2"/>
  <c r="I1450" i="2" s="1"/>
  <c r="G1451" i="2"/>
  <c r="I1451" i="2" s="1"/>
  <c r="G1452" i="2"/>
  <c r="I1452" i="2" s="1"/>
  <c r="G1453" i="2"/>
  <c r="I1453" i="2" s="1"/>
  <c r="G1454" i="2"/>
  <c r="I1454" i="2" s="1"/>
  <c r="G1455" i="2"/>
  <c r="I1455" i="2" s="1"/>
  <c r="G1456" i="2"/>
  <c r="I1456" i="2" s="1"/>
  <c r="G1457" i="2"/>
  <c r="I1457" i="2" s="1"/>
  <c r="G1458" i="2"/>
  <c r="I1458" i="2" s="1"/>
  <c r="G1377" i="2"/>
  <c r="I1377" i="2" s="1"/>
  <c r="G1460" i="2"/>
  <c r="I1460" i="2" s="1"/>
  <c r="G1461" i="2"/>
  <c r="I1461" i="2" s="1"/>
  <c r="G1462" i="2"/>
  <c r="I1462" i="2" s="1"/>
  <c r="G804" i="2"/>
  <c r="I804" i="2" s="1"/>
  <c r="G1464" i="2"/>
  <c r="I1464" i="2" s="1"/>
  <c r="G1465" i="2"/>
  <c r="I1465" i="2" s="1"/>
  <c r="G308" i="2"/>
  <c r="I308" i="2" s="1"/>
  <c r="G1467" i="2"/>
  <c r="I1467" i="2" s="1"/>
  <c r="G1988" i="2"/>
  <c r="I1988" i="2" s="1"/>
  <c r="G1989" i="2"/>
  <c r="I1989" i="2" s="1"/>
  <c r="G1470" i="2"/>
  <c r="I1470" i="2" s="1"/>
  <c r="G1471" i="2"/>
  <c r="I1471" i="2" s="1"/>
  <c r="G1472" i="2"/>
  <c r="I1472" i="2" s="1"/>
  <c r="G1473" i="2"/>
  <c r="I1473" i="2" s="1"/>
  <c r="G1474" i="2"/>
  <c r="I1474" i="2" s="1"/>
  <c r="G1475" i="2"/>
  <c r="I1475" i="2" s="1"/>
  <c r="G1381" i="2"/>
  <c r="I1381" i="2" s="1"/>
  <c r="G1990" i="2"/>
  <c r="I1990" i="2" s="1"/>
  <c r="G1478" i="2"/>
  <c r="I1478" i="2" s="1"/>
  <c r="G1479" i="2"/>
  <c r="I1479" i="2" s="1"/>
  <c r="G1480" i="2"/>
  <c r="I1480" i="2" s="1"/>
  <c r="G1481" i="2"/>
  <c r="I1481" i="2" s="1"/>
  <c r="G1482" i="2"/>
  <c r="I1482" i="2" s="1"/>
  <c r="G1483" i="2"/>
  <c r="I1483" i="2" s="1"/>
  <c r="G309" i="2"/>
  <c r="I309" i="2" s="1"/>
  <c r="G1485" i="2"/>
  <c r="I1485" i="2" s="1"/>
  <c r="G1486" i="2"/>
  <c r="I1486" i="2" s="1"/>
  <c r="G1487" i="2"/>
  <c r="I1487" i="2" s="1"/>
  <c r="G1488" i="2"/>
  <c r="I1488" i="2" s="1"/>
  <c r="G1489" i="2"/>
  <c r="I1489" i="2" s="1"/>
  <c r="G312" i="2"/>
  <c r="I312" i="2" s="1"/>
  <c r="G1384" i="2"/>
  <c r="I1384" i="2" s="1"/>
  <c r="G1492" i="2"/>
  <c r="I1492" i="2" s="1"/>
  <c r="G816" i="2"/>
  <c r="I816" i="2" s="1"/>
  <c r="G825" i="2"/>
  <c r="I825" i="2" s="1"/>
  <c r="G1495" i="2"/>
  <c r="I1495" i="2" s="1"/>
  <c r="G1387" i="2"/>
  <c r="I1387" i="2" s="1"/>
  <c r="G827" i="2"/>
  <c r="I827" i="2" s="1"/>
  <c r="G1994" i="2"/>
  <c r="I1994" i="2" s="1"/>
  <c r="G831" i="2"/>
  <c r="I831" i="2" s="1"/>
  <c r="G1500" i="2"/>
  <c r="I1500" i="2" s="1"/>
  <c r="G1388" i="2"/>
  <c r="I1388" i="2" s="1"/>
  <c r="G1502" i="2"/>
  <c r="I1502" i="2" s="1"/>
  <c r="G1503" i="2"/>
  <c r="I1503" i="2" s="1"/>
  <c r="G1996" i="2"/>
  <c r="I1996" i="2" s="1"/>
  <c r="G1391" i="2"/>
  <c r="I1391" i="2" s="1"/>
  <c r="G1506" i="2"/>
  <c r="I1506" i="2" s="1"/>
  <c r="G1507" i="2"/>
  <c r="I1507" i="2" s="1"/>
  <c r="G1508" i="2"/>
  <c r="I1508" i="2" s="1"/>
  <c r="G1509" i="2"/>
  <c r="I1509" i="2" s="1"/>
  <c r="G1510" i="2"/>
  <c r="I1510" i="2" s="1"/>
  <c r="G1511" i="2"/>
  <c r="I1511" i="2" s="1"/>
  <c r="G1512" i="2"/>
  <c r="I1512" i="2" s="1"/>
  <c r="G1513" i="2"/>
  <c r="I1513" i="2" s="1"/>
  <c r="G1393" i="2"/>
  <c r="I1393" i="2" s="1"/>
  <c r="G1515" i="2"/>
  <c r="I1515" i="2" s="1"/>
  <c r="G1399" i="2"/>
  <c r="I1399" i="2" s="1"/>
  <c r="G1400" i="2"/>
  <c r="I1400" i="2" s="1"/>
  <c r="G1518" i="2"/>
  <c r="I1518" i="2" s="1"/>
  <c r="G1519" i="2"/>
  <c r="I1519" i="2" s="1"/>
  <c r="G1520" i="2"/>
  <c r="I1520" i="2" s="1"/>
  <c r="G1521" i="2"/>
  <c r="I1521" i="2" s="1"/>
  <c r="G1522" i="2"/>
  <c r="I1522" i="2" s="1"/>
  <c r="G1523" i="2"/>
  <c r="I1523" i="2" s="1"/>
  <c r="G1524" i="2"/>
  <c r="I1524" i="2" s="1"/>
  <c r="G1525" i="2"/>
  <c r="I1525" i="2" s="1"/>
  <c r="G1526" i="2"/>
  <c r="I1526" i="2" s="1"/>
  <c r="G835" i="2"/>
  <c r="I835" i="2" s="1"/>
  <c r="G1528" i="2"/>
  <c r="I1528" i="2" s="1"/>
  <c r="G1529" i="2"/>
  <c r="I1529" i="2" s="1"/>
  <c r="G1530" i="2"/>
  <c r="I1530" i="2" s="1"/>
  <c r="G313" i="2"/>
  <c r="I313" i="2" s="1"/>
  <c r="G1532" i="2"/>
  <c r="I1532" i="2" s="1"/>
  <c r="G1533" i="2"/>
  <c r="I1533" i="2" s="1"/>
  <c r="G1534" i="2"/>
  <c r="I1534" i="2" s="1"/>
  <c r="G1401" i="2"/>
  <c r="I1401" i="2" s="1"/>
  <c r="G1536" i="2"/>
  <c r="I1536" i="2" s="1"/>
  <c r="G1537" i="2"/>
  <c r="I1537" i="2" s="1"/>
  <c r="G1538" i="2"/>
  <c r="I1538" i="2" s="1"/>
  <c r="G839" i="2"/>
  <c r="I839" i="2" s="1"/>
  <c r="G1540" i="2"/>
  <c r="I1540" i="2" s="1"/>
  <c r="G1541" i="2"/>
  <c r="I1541" i="2" s="1"/>
  <c r="G840" i="2"/>
  <c r="I840" i="2" s="1"/>
  <c r="G316" i="2"/>
  <c r="I316" i="2" s="1"/>
  <c r="G1544" i="2"/>
  <c r="I1544" i="2" s="1"/>
  <c r="G1545" i="2"/>
  <c r="I1545" i="2" s="1"/>
  <c r="G1546" i="2"/>
  <c r="I1546" i="2" s="1"/>
  <c r="G841" i="2"/>
  <c r="I841" i="2" s="1"/>
  <c r="G1548" i="2"/>
  <c r="I1548" i="2" s="1"/>
  <c r="G1549" i="2"/>
  <c r="I1549" i="2" s="1"/>
  <c r="G1550" i="2"/>
  <c r="I1550" i="2" s="1"/>
  <c r="G1551" i="2"/>
  <c r="I1551" i="2" s="1"/>
  <c r="G1552" i="2"/>
  <c r="I1552" i="2" s="1"/>
  <c r="G1402" i="2"/>
  <c r="I1402" i="2" s="1"/>
  <c r="G1554" i="2"/>
  <c r="I1554" i="2" s="1"/>
  <c r="G860" i="2"/>
  <c r="I860" i="2" s="1"/>
  <c r="G1556" i="2"/>
  <c r="I1556" i="2" s="1"/>
  <c r="G323" i="2"/>
  <c r="I323" i="2" s="1"/>
  <c r="G1558" i="2"/>
  <c r="I1558" i="2" s="1"/>
  <c r="G1559" i="2"/>
  <c r="I1559" i="2" s="1"/>
  <c r="G1560" i="2"/>
  <c r="I1560" i="2" s="1"/>
  <c r="G863" i="2"/>
  <c r="I863" i="2" s="1"/>
  <c r="G1562" i="2"/>
  <c r="I1562" i="2" s="1"/>
  <c r="G864" i="2"/>
  <c r="I864" i="2" s="1"/>
  <c r="G1564" i="2"/>
  <c r="I1564" i="2" s="1"/>
  <c r="G1405" i="2"/>
  <c r="I1405" i="2" s="1"/>
  <c r="G1566" i="2"/>
  <c r="I1566" i="2" s="1"/>
  <c r="G1567" i="2"/>
  <c r="I1567" i="2" s="1"/>
  <c r="G1568" i="2"/>
  <c r="I1568" i="2" s="1"/>
  <c r="G867" i="2"/>
  <c r="I867" i="2" s="1"/>
  <c r="G1570" i="2"/>
  <c r="I1570" i="2" s="1"/>
  <c r="G1571" i="2"/>
  <c r="I1571" i="2" s="1"/>
  <c r="G1572" i="2"/>
  <c r="I1572" i="2" s="1"/>
  <c r="G1573" i="2"/>
  <c r="I1573" i="2" s="1"/>
  <c r="G1574" i="2"/>
  <c r="I1574" i="2" s="1"/>
  <c r="G1575" i="2"/>
  <c r="I1575" i="2" s="1"/>
  <c r="G1576" i="2"/>
  <c r="I1576" i="2" s="1"/>
  <c r="G1577" i="2"/>
  <c r="I1577" i="2" s="1"/>
  <c r="G1578" i="2"/>
  <c r="I1578" i="2" s="1"/>
  <c r="G1579" i="2"/>
  <c r="I1579" i="2" s="1"/>
  <c r="G325" i="2"/>
  <c r="I325" i="2" s="1"/>
  <c r="G1581" i="2"/>
  <c r="I1581" i="2" s="1"/>
  <c r="G1582" i="2"/>
  <c r="I1582" i="2" s="1"/>
  <c r="G1583" i="2"/>
  <c r="I1583" i="2" s="1"/>
  <c r="G330" i="2"/>
  <c r="I330" i="2" s="1"/>
  <c r="G1406" i="2"/>
  <c r="I1406" i="2" s="1"/>
  <c r="G336" i="2"/>
  <c r="I336" i="2" s="1"/>
  <c r="G1587" i="2"/>
  <c r="I1587" i="2" s="1"/>
  <c r="G1588" i="2"/>
  <c r="I1588" i="2" s="1"/>
  <c r="G1589" i="2"/>
  <c r="I1589" i="2" s="1"/>
  <c r="G1590" i="2"/>
  <c r="I1590" i="2" s="1"/>
  <c r="G1591" i="2"/>
  <c r="I1591" i="2" s="1"/>
  <c r="G1592" i="2"/>
  <c r="I1592" i="2" s="1"/>
  <c r="G1408" i="2"/>
  <c r="I1408" i="2" s="1"/>
  <c r="G1410" i="2"/>
  <c r="I1410" i="2" s="1"/>
  <c r="G1595" i="2"/>
  <c r="I1595" i="2" s="1"/>
  <c r="G1596" i="2"/>
  <c r="I1596" i="2" s="1"/>
  <c r="G1597" i="2"/>
  <c r="I1597" i="2" s="1"/>
  <c r="G1598" i="2"/>
  <c r="I1598" i="2" s="1"/>
  <c r="G1599" i="2"/>
  <c r="I1599" i="2" s="1"/>
  <c r="G1600" i="2"/>
  <c r="I1600" i="2" s="1"/>
  <c r="G2011" i="2"/>
  <c r="I2011" i="2" s="1"/>
  <c r="G1602" i="2"/>
  <c r="I1602" i="2" s="1"/>
  <c r="G1603" i="2"/>
  <c r="I1603" i="2" s="1"/>
  <c r="G1604" i="2"/>
  <c r="I1604" i="2" s="1"/>
  <c r="G1605" i="2"/>
  <c r="I1605" i="2" s="1"/>
  <c r="G341" i="2"/>
  <c r="I341" i="2" s="1"/>
  <c r="G868" i="2"/>
  <c r="I868" i="2" s="1"/>
  <c r="G1608" i="2"/>
  <c r="I1608" i="2" s="1"/>
  <c r="G1609" i="2"/>
  <c r="I1609" i="2" s="1"/>
  <c r="G1610" i="2"/>
  <c r="I1610" i="2" s="1"/>
  <c r="G1411" i="2"/>
  <c r="I1411" i="2" s="1"/>
  <c r="G1412" i="2"/>
  <c r="I1412" i="2" s="1"/>
  <c r="G1613" i="2"/>
  <c r="I1613" i="2" s="1"/>
  <c r="G345" i="2"/>
  <c r="I345" i="2" s="1"/>
  <c r="G346" i="2"/>
  <c r="I346" i="2" s="1"/>
  <c r="G1616" i="2"/>
  <c r="I1616" i="2" s="1"/>
  <c r="G1414" i="2"/>
  <c r="I1414" i="2" s="1"/>
  <c r="G1618" i="2"/>
  <c r="I1618" i="2" s="1"/>
  <c r="G1619" i="2"/>
  <c r="I1619" i="2" s="1"/>
  <c r="G1620" i="2"/>
  <c r="I1620" i="2" s="1"/>
  <c r="G1621" i="2"/>
  <c r="I1621" i="2" s="1"/>
  <c r="G1420" i="2"/>
  <c r="I1420" i="2" s="1"/>
  <c r="G1623" i="2"/>
  <c r="I1623" i="2" s="1"/>
  <c r="G1624" i="2"/>
  <c r="I1624" i="2" s="1"/>
  <c r="G871" i="2"/>
  <c r="I871" i="2" s="1"/>
  <c r="G2017" i="2"/>
  <c r="I2017" i="2" s="1"/>
  <c r="G1627" i="2"/>
  <c r="I1627" i="2" s="1"/>
  <c r="G875" i="2"/>
  <c r="I875" i="2" s="1"/>
  <c r="G1629" i="2"/>
  <c r="I1629" i="2" s="1"/>
  <c r="G1630" i="2"/>
  <c r="I1630" i="2" s="1"/>
  <c r="G1631" i="2"/>
  <c r="I1631" i="2" s="1"/>
  <c r="G1425" i="2"/>
  <c r="I1425" i="2" s="1"/>
  <c r="G349" i="2"/>
  <c r="I349" i="2" s="1"/>
  <c r="G877" i="2"/>
  <c r="I877" i="2" s="1"/>
  <c r="G1635" i="2"/>
  <c r="I1635" i="2" s="1"/>
  <c r="G1636" i="2"/>
  <c r="I1636" i="2" s="1"/>
  <c r="G1637" i="2"/>
  <c r="I1637" i="2" s="1"/>
  <c r="G2018" i="2"/>
  <c r="I2018" i="2" s="1"/>
  <c r="G1639" i="2"/>
  <c r="I1639" i="2" s="1"/>
  <c r="G1640" i="2"/>
  <c r="I1640" i="2" s="1"/>
  <c r="G1641" i="2"/>
  <c r="I1641" i="2" s="1"/>
  <c r="G1642" i="2"/>
  <c r="I1642" i="2" s="1"/>
  <c r="G1643" i="2"/>
  <c r="I1643" i="2" s="1"/>
  <c r="G1644" i="2"/>
  <c r="I1644" i="2" s="1"/>
  <c r="G350" i="2"/>
  <c r="I350" i="2" s="1"/>
  <c r="G1646" i="2"/>
  <c r="I1646" i="2" s="1"/>
  <c r="G1647" i="2"/>
  <c r="I1647" i="2" s="1"/>
  <c r="G2019" i="2"/>
  <c r="I2019" i="2" s="1"/>
  <c r="G884" i="2"/>
  <c r="I884" i="2" s="1"/>
  <c r="G1650" i="2"/>
  <c r="I1650" i="2" s="1"/>
  <c r="G1651" i="2"/>
  <c r="I1651" i="2" s="1"/>
  <c r="G1652" i="2"/>
  <c r="I1652" i="2" s="1"/>
  <c r="G1426" i="2"/>
  <c r="I1426" i="2" s="1"/>
  <c r="G2023" i="2"/>
  <c r="I2023" i="2" s="1"/>
  <c r="G1655" i="2"/>
  <c r="I1655" i="2" s="1"/>
  <c r="G2026" i="2"/>
  <c r="I2026" i="2" s="1"/>
  <c r="G1657" i="2"/>
  <c r="I1657" i="2" s="1"/>
  <c r="G885" i="2"/>
  <c r="I885" i="2" s="1"/>
  <c r="G1659" i="2"/>
  <c r="I1659" i="2" s="1"/>
  <c r="G1660" i="2"/>
  <c r="I1660" i="2" s="1"/>
  <c r="G1661" i="2"/>
  <c r="I1661" i="2" s="1"/>
  <c r="G1662" i="2"/>
  <c r="I1662" i="2" s="1"/>
  <c r="G1663" i="2"/>
  <c r="I1663" i="2" s="1"/>
  <c r="G1664" i="2"/>
  <c r="I1664" i="2" s="1"/>
  <c r="G1665" i="2"/>
  <c r="I1665" i="2" s="1"/>
  <c r="G351" i="2"/>
  <c r="I351" i="2" s="1"/>
  <c r="G1667" i="2"/>
  <c r="I1667" i="2" s="1"/>
  <c r="G2027" i="2"/>
  <c r="I2027" i="2" s="1"/>
  <c r="G1669" i="2"/>
  <c r="I1669" i="2" s="1"/>
  <c r="G1670" i="2"/>
  <c r="I1670" i="2" s="1"/>
  <c r="G2033" i="2"/>
  <c r="I2033" i="2" s="1"/>
  <c r="G355" i="2"/>
  <c r="I355" i="2" s="1"/>
  <c r="G1673" i="2"/>
  <c r="I1673" i="2" s="1"/>
  <c r="G1674" i="2"/>
  <c r="I1674" i="2" s="1"/>
  <c r="G1675" i="2"/>
  <c r="I1675" i="2" s="1"/>
  <c r="G1676" i="2"/>
  <c r="I1676" i="2" s="1"/>
  <c r="G1677" i="2"/>
  <c r="I1677" i="2" s="1"/>
  <c r="G1678" i="2"/>
  <c r="I1678" i="2" s="1"/>
  <c r="G1428" i="2"/>
  <c r="I1428" i="2" s="1"/>
  <c r="G1680" i="2"/>
  <c r="I1680" i="2" s="1"/>
  <c r="G1681" i="2"/>
  <c r="I1681" i="2" s="1"/>
  <c r="G1682" i="2"/>
  <c r="I1682" i="2" s="1"/>
  <c r="G1683" i="2"/>
  <c r="I1683" i="2" s="1"/>
  <c r="G1684" i="2"/>
  <c r="I1684" i="2" s="1"/>
  <c r="G1685" i="2"/>
  <c r="I1685" i="2" s="1"/>
  <c r="G1686" i="2"/>
  <c r="I1686" i="2" s="1"/>
  <c r="G1431" i="2"/>
  <c r="I1431" i="2" s="1"/>
  <c r="G1446" i="2"/>
  <c r="I1446" i="2" s="1"/>
  <c r="G1689" i="2"/>
  <c r="I1689" i="2" s="1"/>
  <c r="G1690" i="2"/>
  <c r="I1690" i="2" s="1"/>
  <c r="G2036" i="2"/>
  <c r="I2036" i="2" s="1"/>
  <c r="G1692" i="2"/>
  <c r="I1692" i="2" s="1"/>
  <c r="G1693" i="2"/>
  <c r="I1693" i="2" s="1"/>
  <c r="G1694" i="2"/>
  <c r="I1694" i="2" s="1"/>
  <c r="G1695" i="2"/>
  <c r="I1695" i="2" s="1"/>
  <c r="G1696" i="2"/>
  <c r="I1696" i="2" s="1"/>
  <c r="G1459" i="2"/>
  <c r="I1459" i="2" s="1"/>
  <c r="G1698" i="2"/>
  <c r="I1698" i="2" s="1"/>
  <c r="G1463" i="2"/>
  <c r="I1463" i="2" s="1"/>
  <c r="G1700" i="2"/>
  <c r="I1700" i="2" s="1"/>
  <c r="G1466" i="2"/>
  <c r="I1466" i="2" s="1"/>
  <c r="G1468" i="2"/>
  <c r="I1468" i="2" s="1"/>
  <c r="G1703" i="2"/>
  <c r="I1703" i="2" s="1"/>
  <c r="G888" i="2"/>
  <c r="I888" i="2" s="1"/>
  <c r="G1705" i="2"/>
  <c r="I1705" i="2" s="1"/>
  <c r="G1706" i="2"/>
  <c r="I1706" i="2" s="1"/>
  <c r="G1469" i="2"/>
  <c r="I1469" i="2" s="1"/>
  <c r="G1708" i="2"/>
  <c r="I1708" i="2" s="1"/>
  <c r="G1709" i="2"/>
  <c r="I1709" i="2" s="1"/>
  <c r="G2039" i="2"/>
  <c r="I2039" i="2" s="1"/>
  <c r="G1711" i="2"/>
  <c r="I1711" i="2" s="1"/>
  <c r="G2040" i="2"/>
  <c r="I2040" i="2" s="1"/>
  <c r="G1713" i="2"/>
  <c r="I1713" i="2" s="1"/>
  <c r="G892" i="2"/>
  <c r="I892" i="2" s="1"/>
  <c r="G363" i="2"/>
  <c r="I363" i="2" s="1"/>
  <c r="G1476" i="2"/>
  <c r="I1476" i="2" s="1"/>
  <c r="G1477" i="2"/>
  <c r="I1477" i="2" s="1"/>
  <c r="G1718" i="2"/>
  <c r="I1718" i="2" s="1"/>
  <c r="G1719" i="2"/>
  <c r="I1719" i="2" s="1"/>
  <c r="G897" i="2"/>
  <c r="I897" i="2" s="1"/>
  <c r="G1721" i="2"/>
  <c r="I1721" i="2" s="1"/>
  <c r="G1722" i="2"/>
  <c r="I1722" i="2" s="1"/>
  <c r="G2043" i="2"/>
  <c r="I2043" i="2" s="1"/>
  <c r="G1484" i="2"/>
  <c r="I1484" i="2" s="1"/>
  <c r="G1725" i="2"/>
  <c r="I1725" i="2" s="1"/>
  <c r="G1726" i="2"/>
  <c r="I1726" i="2" s="1"/>
  <c r="G1727" i="2"/>
  <c r="I1727" i="2" s="1"/>
  <c r="G1728" i="2"/>
  <c r="I1728" i="2" s="1"/>
  <c r="G1729" i="2"/>
  <c r="I1729" i="2" s="1"/>
  <c r="G1730" i="2"/>
  <c r="I1730" i="2" s="1"/>
  <c r="G2044" i="2"/>
  <c r="I2044" i="2" s="1"/>
  <c r="G1732" i="2"/>
  <c r="I1732" i="2" s="1"/>
  <c r="G1733" i="2"/>
  <c r="I1733" i="2" s="1"/>
  <c r="G1734" i="2"/>
  <c r="I1734" i="2" s="1"/>
  <c r="G1735" i="2"/>
  <c r="I1735" i="2" s="1"/>
  <c r="G366" i="2"/>
  <c r="I366" i="2" s="1"/>
  <c r="G367" i="2"/>
  <c r="I367" i="2" s="1"/>
  <c r="G1738" i="2"/>
  <c r="I1738" i="2" s="1"/>
  <c r="G1739" i="2"/>
  <c r="I1739" i="2" s="1"/>
  <c r="G1740" i="2"/>
  <c r="I1740" i="2" s="1"/>
  <c r="G1741" i="2"/>
  <c r="I1741" i="2" s="1"/>
  <c r="G1742" i="2"/>
  <c r="I1742" i="2" s="1"/>
  <c r="G1490" i="2"/>
  <c r="I1490" i="2" s="1"/>
  <c r="G1744" i="2"/>
  <c r="I1744" i="2" s="1"/>
  <c r="G1745" i="2"/>
  <c r="I1745" i="2" s="1"/>
  <c r="G1746" i="2"/>
  <c r="I1746" i="2" s="1"/>
  <c r="G1747" i="2"/>
  <c r="I1747" i="2" s="1"/>
  <c r="G2046" i="2"/>
  <c r="I2046" i="2" s="1"/>
  <c r="G1491" i="2"/>
  <c r="I1491" i="2" s="1"/>
  <c r="G1750" i="2"/>
  <c r="I1750" i="2" s="1"/>
  <c r="G1751" i="2"/>
  <c r="I1751" i="2" s="1"/>
  <c r="G380" i="2"/>
  <c r="I380" i="2" s="1"/>
  <c r="G1753" i="2"/>
  <c r="I1753" i="2" s="1"/>
  <c r="G1493" i="2"/>
  <c r="I1493" i="2" s="1"/>
  <c r="G1755" i="2"/>
  <c r="I1755" i="2" s="1"/>
  <c r="G1494" i="2"/>
  <c r="I1494" i="2" s="1"/>
  <c r="G1757" i="2"/>
  <c r="I1757" i="2" s="1"/>
  <c r="G1758" i="2"/>
  <c r="I1758" i="2" s="1"/>
  <c r="G1759" i="2"/>
  <c r="I1759" i="2" s="1"/>
  <c r="G1760" i="2"/>
  <c r="I1760" i="2" s="1"/>
  <c r="G1761" i="2"/>
  <c r="I1761" i="2" s="1"/>
  <c r="G1762" i="2"/>
  <c r="I1762" i="2" s="1"/>
  <c r="G1763" i="2"/>
  <c r="I1763" i="2" s="1"/>
  <c r="G386" i="2"/>
  <c r="I386" i="2" s="1"/>
  <c r="G1765" i="2"/>
  <c r="I1765" i="2" s="1"/>
  <c r="G1766" i="2"/>
  <c r="I1766" i="2" s="1"/>
  <c r="G1767" i="2"/>
  <c r="I1767" i="2" s="1"/>
  <c r="G1768" i="2"/>
  <c r="I1768" i="2" s="1"/>
  <c r="G1769" i="2"/>
  <c r="I1769" i="2" s="1"/>
  <c r="G1770" i="2"/>
  <c r="I1770" i="2" s="1"/>
  <c r="G900" i="2"/>
  <c r="I900" i="2" s="1"/>
  <c r="G387" i="2"/>
  <c r="I387" i="2" s="1"/>
  <c r="G390" i="2"/>
  <c r="I390" i="2" s="1"/>
  <c r="G1774" i="2"/>
  <c r="I1774" i="2" s="1"/>
  <c r="G901" i="2"/>
  <c r="I901" i="2" s="1"/>
  <c r="G1776" i="2"/>
  <c r="I1776" i="2" s="1"/>
  <c r="G1777" i="2"/>
  <c r="I1777" i="2" s="1"/>
  <c r="G1778" i="2"/>
  <c r="I1778" i="2" s="1"/>
  <c r="G1779" i="2"/>
  <c r="I1779" i="2" s="1"/>
  <c r="G1780" i="2"/>
  <c r="I1780" i="2" s="1"/>
  <c r="G1781" i="2"/>
  <c r="I1781" i="2" s="1"/>
  <c r="G1782" i="2"/>
  <c r="I1782" i="2" s="1"/>
  <c r="G1496" i="2"/>
  <c r="I1496" i="2" s="1"/>
  <c r="G1784" i="2"/>
  <c r="I1784" i="2" s="1"/>
  <c r="G2048" i="2"/>
  <c r="I2048" i="2" s="1"/>
  <c r="G1497" i="2"/>
  <c r="I1497" i="2" s="1"/>
  <c r="G2051" i="2"/>
  <c r="I2051" i="2" s="1"/>
  <c r="G1788" i="2"/>
  <c r="I1788" i="2" s="1"/>
  <c r="G1789" i="2"/>
  <c r="I1789" i="2" s="1"/>
  <c r="G1790" i="2"/>
  <c r="I1790" i="2" s="1"/>
  <c r="G1791" i="2"/>
  <c r="I1791" i="2" s="1"/>
  <c r="G1792" i="2"/>
  <c r="I1792" i="2" s="1"/>
  <c r="G1793" i="2"/>
  <c r="I1793" i="2" s="1"/>
  <c r="G1794" i="2"/>
  <c r="I1794" i="2" s="1"/>
  <c r="G1795" i="2"/>
  <c r="I1795" i="2" s="1"/>
  <c r="G905" i="2"/>
  <c r="I905" i="2" s="1"/>
  <c r="G391" i="2"/>
  <c r="I391" i="2" s="1"/>
  <c r="G1798" i="2"/>
  <c r="I1798" i="2" s="1"/>
  <c r="G1799" i="2"/>
  <c r="I1799" i="2" s="1"/>
  <c r="G392" i="2"/>
  <c r="I392" i="2" s="1"/>
  <c r="G1801" i="2"/>
  <c r="I1801" i="2" s="1"/>
  <c r="G1802" i="2"/>
  <c r="I1802" i="2" s="1"/>
  <c r="G1803" i="2"/>
  <c r="I1803" i="2" s="1"/>
  <c r="G1804" i="2"/>
  <c r="I1804" i="2" s="1"/>
  <c r="G1805" i="2"/>
  <c r="I1805" i="2" s="1"/>
  <c r="G1498" i="2"/>
  <c r="I1498" i="2" s="1"/>
  <c r="G1807" i="2"/>
  <c r="I1807" i="2" s="1"/>
  <c r="G906" i="2"/>
  <c r="I906" i="2" s="1"/>
  <c r="G1809" i="2"/>
  <c r="I1809" i="2" s="1"/>
  <c r="G1810" i="2"/>
  <c r="I1810" i="2" s="1"/>
  <c r="G1499" i="2"/>
  <c r="I1499" i="2" s="1"/>
  <c r="G908" i="2"/>
  <c r="I908" i="2" s="1"/>
  <c r="G1813" i="2"/>
  <c r="I1813" i="2" s="1"/>
  <c r="G1814" i="2"/>
  <c r="I1814" i="2" s="1"/>
  <c r="G1501" i="2"/>
  <c r="I1501" i="2" s="1"/>
  <c r="G909" i="2"/>
  <c r="I909" i="2" s="1"/>
  <c r="G1817" i="2"/>
  <c r="I1817" i="2" s="1"/>
  <c r="G1818" i="2"/>
  <c r="I1818" i="2" s="1"/>
  <c r="G1819" i="2"/>
  <c r="I1819" i="2" s="1"/>
  <c r="G911" i="2"/>
  <c r="I911" i="2" s="1"/>
  <c r="G920" i="2"/>
  <c r="I920" i="2" s="1"/>
  <c r="G1822" i="2"/>
  <c r="I1822" i="2" s="1"/>
  <c r="G1504" i="2"/>
  <c r="I1504" i="2" s="1"/>
  <c r="G1824" i="2"/>
  <c r="I1824" i="2" s="1"/>
  <c r="G1825" i="2"/>
  <c r="I1825" i="2" s="1"/>
  <c r="G1826" i="2"/>
  <c r="I1826" i="2" s="1"/>
  <c r="G397" i="2"/>
  <c r="I397" i="2" s="1"/>
  <c r="G1828" i="2"/>
  <c r="I1828" i="2" s="1"/>
  <c r="G1829" i="2"/>
  <c r="I1829" i="2" s="1"/>
  <c r="G1830" i="2"/>
  <c r="I1830" i="2" s="1"/>
  <c r="G1831" i="2"/>
  <c r="I1831" i="2" s="1"/>
  <c r="G925" i="2"/>
  <c r="I925" i="2" s="1"/>
  <c r="G1833" i="2"/>
  <c r="I1833" i="2" s="1"/>
  <c r="G1834" i="2"/>
  <c r="I1834" i="2" s="1"/>
  <c r="G1835" i="2"/>
  <c r="I1835" i="2" s="1"/>
  <c r="G1836" i="2"/>
  <c r="I1836" i="2" s="1"/>
  <c r="G1837" i="2"/>
  <c r="I1837" i="2" s="1"/>
  <c r="G1838" i="2"/>
  <c r="I1838" i="2" s="1"/>
  <c r="G2055" i="2"/>
  <c r="I2055" i="2" s="1"/>
  <c r="G1505" i="2"/>
  <c r="I1505" i="2" s="1"/>
  <c r="G1841" i="2"/>
  <c r="I1841" i="2" s="1"/>
  <c r="G1842" i="2"/>
  <c r="I1842" i="2" s="1"/>
  <c r="G1843" i="2"/>
  <c r="I1843" i="2" s="1"/>
  <c r="G1844" i="2"/>
  <c r="I1844" i="2" s="1"/>
  <c r="G1845" i="2"/>
  <c r="I1845" i="2" s="1"/>
  <c r="G1846" i="2"/>
  <c r="I1846" i="2" s="1"/>
  <c r="G1847" i="2"/>
  <c r="I1847" i="2" s="1"/>
  <c r="G927" i="2"/>
  <c r="I927" i="2" s="1"/>
  <c r="G1849" i="2"/>
  <c r="I1849" i="2" s="1"/>
  <c r="G1850" i="2"/>
  <c r="I1850" i="2" s="1"/>
  <c r="G398" i="2"/>
  <c r="I398" i="2" s="1"/>
  <c r="G1852" i="2"/>
  <c r="I1852" i="2" s="1"/>
  <c r="G400" i="2"/>
  <c r="I400" i="2" s="1"/>
  <c r="G930" i="2"/>
  <c r="I930" i="2" s="1"/>
  <c r="G1855" i="2"/>
  <c r="I1855" i="2" s="1"/>
  <c r="G1856" i="2"/>
  <c r="I1856" i="2" s="1"/>
  <c r="G1857" i="2"/>
  <c r="I1857" i="2" s="1"/>
  <c r="G2058" i="2"/>
  <c r="I2058" i="2" s="1"/>
  <c r="G1859" i="2"/>
  <c r="I1859" i="2" s="1"/>
  <c r="G1860" i="2"/>
  <c r="I1860" i="2" s="1"/>
  <c r="G1861" i="2"/>
  <c r="I1861" i="2" s="1"/>
  <c r="G1862" i="2"/>
  <c r="I1862" i="2" s="1"/>
  <c r="G1514" i="2"/>
  <c r="I1514" i="2" s="1"/>
  <c r="G932" i="2"/>
  <c r="I932" i="2" s="1"/>
  <c r="G933" i="2"/>
  <c r="I933" i="2" s="1"/>
  <c r="G1866" i="2"/>
  <c r="I1866" i="2" s="1"/>
  <c r="G1867" i="2"/>
  <c r="I1867" i="2" s="1"/>
  <c r="G1868" i="2"/>
  <c r="I1868" i="2" s="1"/>
  <c r="G402" i="2"/>
  <c r="I402" i="2" s="1"/>
  <c r="G1870" i="2"/>
  <c r="I1870" i="2" s="1"/>
  <c r="G1871" i="2"/>
  <c r="I1871" i="2" s="1"/>
  <c r="G1872" i="2"/>
  <c r="I1872" i="2" s="1"/>
  <c r="G1873" i="2"/>
  <c r="I1873" i="2" s="1"/>
  <c r="G404" i="2"/>
  <c r="I404" i="2" s="1"/>
  <c r="G2059" i="2"/>
  <c r="I2059" i="2" s="1"/>
  <c r="G1516" i="2"/>
  <c r="I1516" i="2" s="1"/>
  <c r="G407" i="2"/>
  <c r="I407" i="2" s="1"/>
  <c r="G934" i="2"/>
  <c r="I934" i="2" s="1"/>
  <c r="G1517" i="2"/>
  <c r="I1517" i="2" s="1"/>
  <c r="G1880" i="2"/>
  <c r="I1880" i="2" s="1"/>
  <c r="G1881" i="2"/>
  <c r="I1881" i="2" s="1"/>
  <c r="G1882" i="2"/>
  <c r="I1882" i="2" s="1"/>
  <c r="G935" i="2"/>
  <c r="I935" i="2" s="1"/>
  <c r="G1884" i="2"/>
  <c r="I1884" i="2" s="1"/>
  <c r="G1885" i="2"/>
  <c r="I1885" i="2" s="1"/>
  <c r="G1886" i="2"/>
  <c r="I1886" i="2" s="1"/>
  <c r="G1887" i="2"/>
  <c r="I1887" i="2" s="1"/>
  <c r="G2060" i="2"/>
  <c r="I2060" i="2" s="1"/>
  <c r="G1889" i="2"/>
  <c r="I1889" i="2" s="1"/>
  <c r="G1890" i="2"/>
  <c r="I1890" i="2" s="1"/>
  <c r="G1891" i="2"/>
  <c r="I1891" i="2" s="1"/>
  <c r="G1892" i="2"/>
  <c r="I1892" i="2" s="1"/>
  <c r="G1893" i="2"/>
  <c r="I1893" i="2" s="1"/>
  <c r="G1894" i="2"/>
  <c r="I1894" i="2" s="1"/>
  <c r="G1895" i="2"/>
  <c r="I1895" i="2" s="1"/>
  <c r="G1896" i="2"/>
  <c r="I1896" i="2" s="1"/>
  <c r="G1897" i="2"/>
  <c r="I1897" i="2" s="1"/>
  <c r="G1898" i="2"/>
  <c r="I1898" i="2" s="1"/>
  <c r="G1899" i="2"/>
  <c r="I1899" i="2" s="1"/>
  <c r="G1900" i="2"/>
  <c r="I1900" i="2" s="1"/>
  <c r="G1901" i="2"/>
  <c r="I1901" i="2" s="1"/>
  <c r="G1902" i="2"/>
  <c r="I1902" i="2" s="1"/>
  <c r="G1903" i="2"/>
  <c r="I1903" i="2" s="1"/>
  <c r="G1904" i="2"/>
  <c r="I1904" i="2" s="1"/>
  <c r="G1905" i="2"/>
  <c r="I1905" i="2" s="1"/>
  <c r="G408" i="2"/>
  <c r="I408" i="2" s="1"/>
  <c r="G420" i="2"/>
  <c r="I420" i="2" s="1"/>
  <c r="G1908" i="2"/>
  <c r="I1908" i="2" s="1"/>
  <c r="G1909" i="2"/>
  <c r="I1909" i="2" s="1"/>
  <c r="G1910" i="2"/>
  <c r="I1910" i="2" s="1"/>
  <c r="G1911" i="2"/>
  <c r="I1911" i="2" s="1"/>
  <c r="G1912" i="2"/>
  <c r="I1912" i="2" s="1"/>
  <c r="G1913" i="2"/>
  <c r="I1913" i="2" s="1"/>
  <c r="G1914" i="2"/>
  <c r="I1914" i="2" s="1"/>
  <c r="G422" i="2"/>
  <c r="I422" i="2" s="1"/>
  <c r="G2061" i="2"/>
  <c r="I2061" i="2" s="1"/>
  <c r="G1917" i="2"/>
  <c r="I1917" i="2" s="1"/>
  <c r="G2063" i="2"/>
  <c r="I2063" i="2" s="1"/>
  <c r="G1919" i="2"/>
  <c r="I1919" i="2" s="1"/>
  <c r="G1920" i="2"/>
  <c r="I1920" i="2" s="1"/>
  <c r="G1921" i="2"/>
  <c r="I1921" i="2" s="1"/>
  <c r="G941" i="2"/>
  <c r="I941" i="2" s="1"/>
  <c r="G1923" i="2"/>
  <c r="I1923" i="2" s="1"/>
  <c r="G1924" i="2"/>
  <c r="I1924" i="2" s="1"/>
  <c r="G2064" i="2"/>
  <c r="I2064" i="2" s="1"/>
  <c r="G1926" i="2"/>
  <c r="I1926" i="2" s="1"/>
  <c r="G1927" i="2"/>
  <c r="I1927" i="2" s="1"/>
  <c r="G1527" i="2"/>
  <c r="I1527" i="2" s="1"/>
  <c r="G1929" i="2"/>
  <c r="I1929" i="2" s="1"/>
  <c r="G1930" i="2"/>
  <c r="I1930" i="2" s="1"/>
  <c r="G423" i="2"/>
  <c r="I423" i="2" s="1"/>
  <c r="G1932" i="2"/>
  <c r="I1932" i="2" s="1"/>
  <c r="G1933" i="2"/>
  <c r="I1933" i="2" s="1"/>
  <c r="G1934" i="2"/>
  <c r="I1934" i="2" s="1"/>
  <c r="G1935" i="2"/>
  <c r="I1935" i="2" s="1"/>
  <c r="G1936" i="2"/>
  <c r="I1936" i="2" s="1"/>
  <c r="G1937" i="2"/>
  <c r="I1937" i="2" s="1"/>
  <c r="G1938" i="2"/>
  <c r="I1938" i="2" s="1"/>
  <c r="G1939" i="2"/>
  <c r="I1939" i="2" s="1"/>
  <c r="G1940" i="2"/>
  <c r="I1940" i="2" s="1"/>
  <c r="G1941" i="2"/>
  <c r="I1941" i="2" s="1"/>
  <c r="G948" i="2"/>
  <c r="I948" i="2" s="1"/>
  <c r="G1943" i="2"/>
  <c r="I1943" i="2" s="1"/>
  <c r="G952" i="2"/>
  <c r="I952" i="2" s="1"/>
  <c r="G1531" i="2"/>
  <c r="I1531" i="2" s="1"/>
  <c r="G1946" i="2"/>
  <c r="I1946" i="2" s="1"/>
  <c r="G1947" i="2"/>
  <c r="I1947" i="2" s="1"/>
  <c r="G1948" i="2"/>
  <c r="I1948" i="2" s="1"/>
  <c r="G1949" i="2"/>
  <c r="I1949" i="2" s="1"/>
  <c r="G1950" i="2"/>
  <c r="I1950" i="2" s="1"/>
  <c r="G1951" i="2"/>
  <c r="I1951" i="2" s="1"/>
  <c r="G1952" i="2"/>
  <c r="I1952" i="2" s="1"/>
  <c r="G1953" i="2"/>
  <c r="I1953" i="2" s="1"/>
  <c r="G2069" i="2"/>
  <c r="I2069" i="2" s="1"/>
  <c r="G1955" i="2"/>
  <c r="I1955" i="2" s="1"/>
  <c r="G1956" i="2"/>
  <c r="I1956" i="2" s="1"/>
  <c r="G2073" i="2"/>
  <c r="I2073" i="2" s="1"/>
  <c r="G1958" i="2"/>
  <c r="I1958" i="2" s="1"/>
  <c r="G1959" i="2"/>
  <c r="I1959" i="2" s="1"/>
  <c r="G1960" i="2"/>
  <c r="I1960" i="2" s="1"/>
  <c r="G1961" i="2"/>
  <c r="I1961" i="2" s="1"/>
  <c r="G1962" i="2"/>
  <c r="I1962" i="2" s="1"/>
  <c r="G1963" i="2"/>
  <c r="I1963" i="2" s="1"/>
  <c r="G428" i="2"/>
  <c r="I428" i="2" s="1"/>
  <c r="G1965" i="2"/>
  <c r="I1965" i="2" s="1"/>
  <c r="G1966" i="2"/>
  <c r="I1966" i="2" s="1"/>
  <c r="G1967" i="2"/>
  <c r="I1967" i="2" s="1"/>
  <c r="G1968" i="2"/>
  <c r="I1968" i="2" s="1"/>
  <c r="G1969" i="2"/>
  <c r="I1969" i="2" s="1"/>
  <c r="G441" i="2"/>
  <c r="I441" i="2" s="1"/>
  <c r="G1971" i="2"/>
  <c r="I1971" i="2" s="1"/>
  <c r="G1972" i="2"/>
  <c r="I1972" i="2" s="1"/>
  <c r="G1973" i="2"/>
  <c r="I1973" i="2" s="1"/>
  <c r="G958" i="2"/>
  <c r="I958" i="2" s="1"/>
  <c r="G1975" i="2"/>
  <c r="I1975" i="2" s="1"/>
  <c r="G1976" i="2"/>
  <c r="I1976" i="2" s="1"/>
  <c r="G1977" i="2"/>
  <c r="I1977" i="2" s="1"/>
  <c r="G960" i="2"/>
  <c r="I960" i="2" s="1"/>
  <c r="G1979" i="2"/>
  <c r="I1979" i="2" s="1"/>
  <c r="G1980" i="2"/>
  <c r="I1980" i="2" s="1"/>
  <c r="G1981" i="2"/>
  <c r="I1981" i="2" s="1"/>
  <c r="G1982" i="2"/>
  <c r="I1982" i="2" s="1"/>
  <c r="G1983" i="2"/>
  <c r="I1983" i="2" s="1"/>
  <c r="G1984" i="2"/>
  <c r="I1984" i="2" s="1"/>
  <c r="G1985" i="2"/>
  <c r="I1985" i="2" s="1"/>
  <c r="G1986" i="2"/>
  <c r="I1986" i="2" s="1"/>
  <c r="G1987" i="2"/>
  <c r="I1987" i="2" s="1"/>
  <c r="G442" i="2"/>
  <c r="I442" i="2" s="1"/>
  <c r="G1535" i="2"/>
  <c r="I1535" i="2" s="1"/>
  <c r="G449" i="2"/>
  <c r="I449" i="2" s="1"/>
  <c r="G1991" i="2"/>
  <c r="I1991" i="2" s="1"/>
  <c r="G1992" i="2"/>
  <c r="I1992" i="2" s="1"/>
  <c r="G1993" i="2"/>
  <c r="I1993" i="2" s="1"/>
  <c r="G1539" i="2"/>
  <c r="I1539" i="2" s="1"/>
  <c r="G1995" i="2"/>
  <c r="I1995" i="2" s="1"/>
  <c r="G1542" i="2"/>
  <c r="I1542" i="2" s="1"/>
  <c r="G1997" i="2"/>
  <c r="I1997" i="2" s="1"/>
  <c r="G1998" i="2"/>
  <c r="I1998" i="2" s="1"/>
  <c r="G1999" i="2"/>
  <c r="I1999" i="2" s="1"/>
  <c r="G2000" i="2"/>
  <c r="I2000" i="2" s="1"/>
  <c r="G2001" i="2"/>
  <c r="I2001" i="2" s="1"/>
  <c r="G2002" i="2"/>
  <c r="I2002" i="2" s="1"/>
  <c r="G2003" i="2"/>
  <c r="I2003" i="2" s="1"/>
  <c r="G2004" i="2"/>
  <c r="I2004" i="2" s="1"/>
  <c r="G2005" i="2"/>
  <c r="I2005" i="2" s="1"/>
  <c r="G2006" i="2"/>
  <c r="I2006" i="2" s="1"/>
  <c r="G2007" i="2"/>
  <c r="I2007" i="2" s="1"/>
  <c r="G2008" i="2"/>
  <c r="I2008" i="2" s="1"/>
  <c r="G2009" i="2"/>
  <c r="I2009" i="2" s="1"/>
  <c r="G2010" i="2"/>
  <c r="I2010" i="2" s="1"/>
  <c r="G968" i="2"/>
  <c r="I968" i="2" s="1"/>
  <c r="G2012" i="2"/>
  <c r="I2012" i="2" s="1"/>
  <c r="G2013" i="2"/>
  <c r="I2013" i="2" s="1"/>
  <c r="G2014" i="2"/>
  <c r="I2014" i="2" s="1"/>
  <c r="G2015" i="2"/>
  <c r="I2015" i="2" s="1"/>
  <c r="G2016" i="2"/>
  <c r="I2016" i="2" s="1"/>
  <c r="G1543" i="2"/>
  <c r="I1543" i="2" s="1"/>
  <c r="G1547" i="2"/>
  <c r="I1547" i="2" s="1"/>
  <c r="G969" i="2"/>
  <c r="I969" i="2" s="1"/>
  <c r="G2020" i="2"/>
  <c r="I2020" i="2" s="1"/>
  <c r="G2021" i="2"/>
  <c r="I2021" i="2" s="1"/>
  <c r="G2022" i="2"/>
  <c r="I2022" i="2" s="1"/>
  <c r="G977" i="2"/>
  <c r="I977" i="2" s="1"/>
  <c r="G2024" i="2"/>
  <c r="I2024" i="2" s="1"/>
  <c r="G2025" i="2"/>
  <c r="I2025" i="2" s="1"/>
  <c r="G2076" i="2"/>
  <c r="I2076" i="2" s="1"/>
  <c r="G979" i="2"/>
  <c r="I979" i="2" s="1"/>
  <c r="G2028" i="2"/>
  <c r="I2028" i="2" s="1"/>
  <c r="G2029" i="2"/>
  <c r="I2029" i="2" s="1"/>
  <c r="G2030" i="2"/>
  <c r="I2030" i="2" s="1"/>
  <c r="G2031" i="2"/>
  <c r="I2031" i="2" s="1"/>
  <c r="G2032" i="2"/>
  <c r="I2032" i="2" s="1"/>
  <c r="G1553" i="2"/>
  <c r="I1553" i="2" s="1"/>
  <c r="G2034" i="2"/>
  <c r="I2034" i="2" s="1"/>
  <c r="G2035" i="2"/>
  <c r="I2035" i="2" s="1"/>
  <c r="G1555" i="2"/>
  <c r="I1555" i="2" s="1"/>
  <c r="G2037" i="2"/>
  <c r="I2037" i="2" s="1"/>
  <c r="G2038" i="2"/>
  <c r="I2038" i="2" s="1"/>
  <c r="G2083" i="2"/>
  <c r="I2083" i="2" s="1"/>
  <c r="G455" i="2"/>
  <c r="I455" i="2" s="1"/>
  <c r="G2041" i="2"/>
  <c r="I2041" i="2" s="1"/>
  <c r="G2042" i="2"/>
  <c r="I2042" i="2" s="1"/>
  <c r="G456" i="2"/>
  <c r="I456" i="2" s="1"/>
  <c r="G2093" i="2"/>
  <c r="I2093" i="2" s="1"/>
  <c r="G2045" i="2"/>
  <c r="I2045" i="2" s="1"/>
  <c r="G1557" i="2"/>
  <c r="I1557" i="2" s="1"/>
  <c r="G2047" i="2"/>
  <c r="I2047" i="2" s="1"/>
  <c r="G463" i="2"/>
  <c r="I463" i="2" s="1"/>
  <c r="G2049" i="2"/>
  <c r="I2049" i="2" s="1"/>
  <c r="G2050" i="2"/>
  <c r="I2050" i="2" s="1"/>
  <c r="G1561" i="2"/>
  <c r="I1561" i="2" s="1"/>
  <c r="G2052" i="2"/>
  <c r="I2052" i="2" s="1"/>
  <c r="G2053" i="2"/>
  <c r="I2053" i="2" s="1"/>
  <c r="G2054" i="2"/>
  <c r="I2054" i="2" s="1"/>
  <c r="G467" i="2"/>
  <c r="I467" i="2" s="1"/>
  <c r="G2056" i="2"/>
  <c r="I2056" i="2" s="1"/>
  <c r="G2057" i="2"/>
  <c r="I2057" i="2" s="1"/>
  <c r="G980" i="2"/>
  <c r="I980" i="2" s="1"/>
  <c r="G1563" i="2"/>
  <c r="I1563" i="2" s="1"/>
  <c r="G2094" i="2"/>
  <c r="I2094" i="2" s="1"/>
  <c r="G981" i="2"/>
  <c r="I981" i="2" s="1"/>
  <c r="G2062" i="2"/>
  <c r="I2062" i="2" s="1"/>
  <c r="G1565" i="2"/>
  <c r="I1565" i="2" s="1"/>
  <c r="G2098" i="2"/>
  <c r="I2098" i="2" s="1"/>
  <c r="G2065" i="2"/>
  <c r="I2065" i="2" s="1"/>
  <c r="G2066" i="2"/>
  <c r="I2066" i="2" s="1"/>
  <c r="G2067" i="2"/>
  <c r="I2067" i="2" s="1"/>
  <c r="G2068" i="2"/>
  <c r="I2068" i="2" s="1"/>
  <c r="G982" i="2"/>
  <c r="I982" i="2" s="1"/>
  <c r="G2070" i="2"/>
  <c r="I2070" i="2" s="1"/>
  <c r="G2071" i="2"/>
  <c r="I2071" i="2" s="1"/>
  <c r="G2072" i="2"/>
  <c r="I2072" i="2" s="1"/>
  <c r="G2099" i="2"/>
  <c r="I2099" i="2" s="1"/>
  <c r="G2074" i="2"/>
  <c r="I2074" i="2" s="1"/>
  <c r="G2075" i="2"/>
  <c r="I2075" i="2" s="1"/>
  <c r="G2112" i="2"/>
  <c r="I2112" i="2" s="1"/>
  <c r="G2077" i="2"/>
  <c r="I2077" i="2" s="1"/>
  <c r="G2078" i="2"/>
  <c r="I2078" i="2" s="1"/>
  <c r="G2079" i="2"/>
  <c r="I2079" i="2" s="1"/>
  <c r="G2080" i="2"/>
  <c r="I2080" i="2" s="1"/>
  <c r="G2081" i="2"/>
  <c r="I2081" i="2" s="1"/>
  <c r="G2082" i="2"/>
  <c r="I2082" i="2" s="1"/>
  <c r="G1569" i="2"/>
  <c r="I1569" i="2" s="1"/>
  <c r="G2084" i="2"/>
  <c r="I2084" i="2" s="1"/>
  <c r="G2085" i="2"/>
  <c r="I2085" i="2" s="1"/>
  <c r="G2086" i="2"/>
  <c r="I2086" i="2" s="1"/>
  <c r="G2087" i="2"/>
  <c r="I2087" i="2" s="1"/>
  <c r="G2088" i="2"/>
  <c r="I2088" i="2" s="1"/>
  <c r="G2089" i="2"/>
  <c r="I2089" i="2" s="1"/>
  <c r="G2090" i="2"/>
  <c r="I2090" i="2" s="1"/>
  <c r="G2091" i="2"/>
  <c r="I2091" i="2" s="1"/>
  <c r="G2092" i="2"/>
  <c r="I2092" i="2" s="1"/>
  <c r="G469" i="2"/>
  <c r="I469" i="2" s="1"/>
  <c r="G985" i="2"/>
  <c r="I985" i="2" s="1"/>
  <c r="G2095" i="2"/>
  <c r="I2095" i="2" s="1"/>
  <c r="G2096" i="2"/>
  <c r="I2096" i="2" s="1"/>
  <c r="G2097" i="2"/>
  <c r="I2097" i="2" s="1"/>
  <c r="G1580" i="2"/>
  <c r="I1580" i="2" s="1"/>
  <c r="G477" i="2"/>
  <c r="I477" i="2" s="1"/>
  <c r="G2100" i="2"/>
  <c r="I2100" i="2" s="1"/>
  <c r="G2101" i="2"/>
  <c r="I2101" i="2" s="1"/>
  <c r="G2102" i="2"/>
  <c r="I2102" i="2" s="1"/>
  <c r="G2103" i="2"/>
  <c r="I2103" i="2" s="1"/>
  <c r="G2104" i="2"/>
  <c r="I2104" i="2" s="1"/>
  <c r="G2105" i="2"/>
  <c r="I2105" i="2" s="1"/>
  <c r="G2106" i="2"/>
  <c r="I2106" i="2" s="1"/>
  <c r="G2107" i="2"/>
  <c r="I2107" i="2" s="1"/>
  <c r="G2108" i="2"/>
  <c r="I2108" i="2" s="1"/>
  <c r="G2109" i="2"/>
  <c r="I2109" i="2" s="1"/>
  <c r="G2110" i="2"/>
  <c r="I2110" i="2" s="1"/>
  <c r="G2111" i="2"/>
  <c r="I2111" i="2" s="1"/>
  <c r="G1584" i="2"/>
  <c r="I1584" i="2" s="1"/>
  <c r="G2113" i="2"/>
  <c r="I2113" i="2" s="1"/>
  <c r="G2114" i="2"/>
  <c r="I2114" i="2" s="1"/>
  <c r="G2115" i="2"/>
  <c r="I2115" i="2" s="1"/>
  <c r="G2116" i="2"/>
  <c r="I2116" i="2" s="1"/>
  <c r="G2117" i="2"/>
  <c r="I2117" i="2" s="1"/>
  <c r="G2118" i="2"/>
  <c r="I2118" i="2" s="1"/>
  <c r="G2" i="2"/>
  <c r="I2" i="2" s="1"/>
  <c r="N2" i="5"/>
  <c r="O2" i="5"/>
  <c r="N3" i="5" l="1"/>
  <c r="O3" i="5"/>
  <c r="B6" i="4"/>
  <c r="B7" i="4"/>
  <c r="B8" i="4"/>
  <c r="B9" i="4"/>
  <c r="B10" i="4"/>
  <c r="B5" i="4"/>
  <c r="E7" i="4"/>
  <c r="E9" i="4"/>
  <c r="E5" i="4"/>
  <c r="E6" i="4"/>
  <c r="E8" i="4"/>
  <c r="O4" i="5" l="1"/>
  <c r="N4" i="5"/>
  <c r="E10" i="4"/>
  <c r="A10" i="3"/>
  <c r="C8" i="4"/>
  <c r="C9" i="4"/>
  <c r="C5" i="4"/>
  <c r="C6" i="4"/>
  <c r="C7" i="4"/>
  <c r="N5" i="5" l="1"/>
  <c r="O5" i="5"/>
  <c r="C10" i="4"/>
  <c r="O6" i="5" l="1"/>
  <c r="N6" i="5"/>
</calcChain>
</file>

<file path=xl/sharedStrings.xml><?xml version="1.0" encoding="utf-8"?>
<sst xmlns="http://schemas.openxmlformats.org/spreadsheetml/2006/main" count="4492" uniqueCount="67">
  <si>
    <t>Site</t>
  </si>
  <si>
    <t>Well</t>
  </si>
  <si>
    <t>Oil</t>
  </si>
  <si>
    <t>Gas</t>
  </si>
  <si>
    <t>Route66</t>
  </si>
  <si>
    <t>BigPool</t>
  </si>
  <si>
    <t>Hanamura</t>
  </si>
  <si>
    <t>A3</t>
  </si>
  <si>
    <t>B1</t>
  </si>
  <si>
    <t>B2</t>
  </si>
  <si>
    <t>H1</t>
  </si>
  <si>
    <t>H2</t>
  </si>
  <si>
    <t>Alpha</t>
  </si>
  <si>
    <t>Delta</t>
  </si>
  <si>
    <t>EastTexas</t>
  </si>
  <si>
    <t>Kern River</t>
  </si>
  <si>
    <t>Lake1</t>
  </si>
  <si>
    <t>Lake2</t>
  </si>
  <si>
    <t>Lake3</t>
  </si>
  <si>
    <t>W13</t>
  </si>
  <si>
    <t>Extraction Date</t>
  </si>
  <si>
    <t>SeedDate</t>
  </si>
  <si>
    <t>MinDayGap</t>
  </si>
  <si>
    <t>MaxDayGap</t>
  </si>
  <si>
    <t>MinOilExt</t>
  </si>
  <si>
    <t>MaxOilExt</t>
  </si>
  <si>
    <t>MinGasExt</t>
  </si>
  <si>
    <t>MaxGasExt</t>
  </si>
  <si>
    <t>#OfReserver</t>
  </si>
  <si>
    <t>Row Labels</t>
  </si>
  <si>
    <t>Grand Total</t>
  </si>
  <si>
    <t>OilExtractionToDate</t>
  </si>
  <si>
    <t>GasExtractionToDate</t>
  </si>
  <si>
    <t>AreaID</t>
  </si>
  <si>
    <t>Sum of Oil</t>
  </si>
  <si>
    <t>RemainingOilToDate</t>
  </si>
  <si>
    <t>RemainingGasToDate</t>
  </si>
  <si>
    <t>Remaining Oil</t>
  </si>
  <si>
    <t>Remaining Gas</t>
  </si>
  <si>
    <t>Extracted Oil</t>
  </si>
  <si>
    <t>Extracted Gas</t>
  </si>
  <si>
    <t>Column Labels</t>
  </si>
  <si>
    <t>Oil Extraction Trend</t>
  </si>
  <si>
    <t>Sum of Gas</t>
  </si>
  <si>
    <t>Gas Extraction Trend</t>
  </si>
  <si>
    <t>Gas Extraction</t>
  </si>
  <si>
    <t>Oil Extraction</t>
  </si>
  <si>
    <t>2018</t>
  </si>
  <si>
    <t>Oct</t>
  </si>
  <si>
    <t>Nov</t>
  </si>
  <si>
    <t>2016</t>
  </si>
  <si>
    <t>2017</t>
  </si>
  <si>
    <t>2019</t>
  </si>
  <si>
    <t>Aug</t>
  </si>
  <si>
    <t>Sep</t>
  </si>
  <si>
    <t>Dec</t>
  </si>
  <si>
    <t>Jan</t>
  </si>
  <si>
    <t>Feb</t>
  </si>
  <si>
    <t>Mar</t>
  </si>
  <si>
    <t>Apr</t>
  </si>
  <si>
    <t>May</t>
  </si>
  <si>
    <t>Jun</t>
  </si>
  <si>
    <t>Jul</t>
  </si>
  <si>
    <t>Total Oil</t>
  </si>
  <si>
    <t>Total Gas</t>
  </si>
  <si>
    <t>Year</t>
  </si>
  <si>
    <t>Min of RemainingOilToDate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</si>
</sst>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0" x14ac:knownFonts="1">
    <font>
      <sz val="11"/>
      <color theme="1"/>
      <name val="Calibri"/>
      <family val="2"/>
      <scheme val="minor"/>
    </font>
    <font>
      <sz val="11"/>
      <color rgb="FF3F3F76"/>
      <name val="Calibri"/>
      <family val="2"/>
      <scheme val="minor"/>
    </font>
    <font>
      <b/>
      <sz val="11"/>
      <color rgb="FFFA7D00"/>
      <name val="Calibri"/>
      <family val="2"/>
      <scheme val="minor"/>
    </font>
    <font>
      <sz val="11"/>
      <color rgb="FF9C6500"/>
      <name val="Calibri"/>
      <family val="2"/>
      <scheme val="minor"/>
    </font>
    <font>
      <sz val="11"/>
      <color theme="0"/>
      <name val="Calibri"/>
      <family val="2"/>
      <scheme val="minor"/>
    </font>
    <font>
      <sz val="11"/>
      <color theme="6"/>
      <name val="Calibri"/>
      <family val="2"/>
      <scheme val="minor"/>
    </font>
    <font>
      <b/>
      <sz val="11"/>
      <color theme="2" tint="-0.749992370372631"/>
      <name val="Calibri"/>
      <family val="2"/>
      <scheme val="minor"/>
    </font>
    <font>
      <b/>
      <sz val="11"/>
      <color rgb="FF3F3F3F"/>
      <name val="Calibri"/>
      <family val="2"/>
      <scheme val="minor"/>
    </font>
    <font>
      <sz val="11"/>
      <color theme="0" tint="-4.9989318521683403E-2"/>
      <name val="Calibri"/>
      <family val="2"/>
      <scheme val="minor"/>
    </font>
    <font>
      <sz val="11"/>
      <color theme="1"/>
      <name val="Calibri"/>
      <family val="2"/>
      <scheme val="minor"/>
    </font>
  </fonts>
  <fills count="15">
    <fill>
      <patternFill patternType="none"/>
    </fill>
    <fill>
      <patternFill patternType="gray125"/>
    </fill>
    <fill>
      <patternFill patternType="solid">
        <fgColor rgb="FFFFCC99"/>
      </patternFill>
    </fill>
    <fill>
      <patternFill patternType="solid">
        <fgColor rgb="FFF2F2F2"/>
      </patternFill>
    </fill>
    <fill>
      <patternFill patternType="solid">
        <fgColor rgb="FFFFEB9C"/>
      </patternFill>
    </fill>
    <fill>
      <patternFill patternType="solid">
        <fgColor theme="4"/>
      </patternFill>
    </fill>
    <fill>
      <patternFill patternType="solid">
        <fgColor theme="7"/>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6"/>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s>
  <cellStyleXfs count="10">
    <xf numFmtId="0" fontId="0" fillId="0" borderId="0"/>
    <xf numFmtId="0" fontId="1" fillId="2" borderId="1" applyNumberFormat="0" applyAlignment="0" applyProtection="0"/>
    <xf numFmtId="0" fontId="2" fillId="3" borderId="1" applyNumberFormat="0" applyAlignment="0" applyProtection="0"/>
    <xf numFmtId="0" fontId="3"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7" fillId="3" borderId="2" applyNumberFormat="0" applyAlignment="0" applyProtection="0"/>
    <xf numFmtId="0" fontId="9" fillId="12" borderId="11" applyNumberFormat="0" applyFont="0" applyAlignment="0" applyProtection="0"/>
    <xf numFmtId="0" fontId="9" fillId="13" borderId="0" applyNumberFormat="0" applyBorder="0" applyAlignment="0" applyProtection="0"/>
    <xf numFmtId="0" fontId="9" fillId="14" borderId="0" applyNumberFormat="0" applyBorder="0" applyAlignment="0" applyProtection="0"/>
  </cellStyleXfs>
  <cellXfs count="31">
    <xf numFmtId="0" fontId="0" fillId="0" borderId="0" xfId="0"/>
    <xf numFmtId="14" fontId="0" fillId="0" borderId="0" xfId="0" applyNumberFormat="1"/>
    <xf numFmtId="0" fontId="2" fillId="3" borderId="1" xfId="2"/>
    <xf numFmtId="0" fontId="1" fillId="2" borderId="1" xfId="1"/>
    <xf numFmtId="0" fontId="0" fillId="0" borderId="0" xfId="0" pivotButton="1"/>
    <xf numFmtId="0" fontId="0" fillId="0" borderId="0" xfId="0" applyAlignment="1">
      <alignment horizontal="left"/>
    </xf>
    <xf numFmtId="0" fontId="0" fillId="0" borderId="0" xfId="0" applyNumberFormat="1"/>
    <xf numFmtId="43" fontId="0" fillId="0" borderId="0" xfId="0" applyNumberFormat="1"/>
    <xf numFmtId="0" fontId="0" fillId="7" borderId="0" xfId="0" applyFill="1"/>
    <xf numFmtId="0" fontId="0" fillId="7" borderId="3" xfId="0" applyFill="1" applyBorder="1" applyAlignment="1">
      <alignment vertical="center"/>
    </xf>
    <xf numFmtId="0" fontId="5" fillId="7" borderId="4" xfId="0" applyFont="1" applyFill="1" applyBorder="1" applyAlignment="1">
      <alignment horizontal="center" vertical="center"/>
    </xf>
    <xf numFmtId="0" fontId="5" fillId="8" borderId="4" xfId="3" applyFont="1" applyFill="1" applyBorder="1" applyAlignment="1">
      <alignment horizontal="center" vertical="center"/>
    </xf>
    <xf numFmtId="0" fontId="4" fillId="10" borderId="4" xfId="0" applyFont="1" applyFill="1" applyBorder="1" applyAlignment="1">
      <alignment horizontal="center" vertical="center"/>
    </xf>
    <xf numFmtId="0" fontId="8" fillId="11" borderId="5" xfId="0" applyFont="1" applyFill="1" applyBorder="1" applyAlignment="1">
      <alignment horizontal="center" vertical="center"/>
    </xf>
    <xf numFmtId="0" fontId="4" fillId="10" borderId="6" xfId="4" applyFill="1" applyBorder="1" applyAlignment="1">
      <alignment vertical="center"/>
    </xf>
    <xf numFmtId="0" fontId="0" fillId="7" borderId="0" xfId="0" applyFill="1" applyBorder="1" applyAlignment="1">
      <alignment vertical="center"/>
    </xf>
    <xf numFmtId="0" fontId="0" fillId="7" borderId="7" xfId="0" applyFill="1" applyBorder="1"/>
    <xf numFmtId="0" fontId="0" fillId="9" borderId="8" xfId="0" applyFill="1" applyBorder="1" applyAlignment="1">
      <alignment vertical="center"/>
    </xf>
    <xf numFmtId="0" fontId="0" fillId="7" borderId="9" xfId="0" applyFill="1" applyBorder="1" applyAlignment="1">
      <alignment vertical="center"/>
    </xf>
    <xf numFmtId="0" fontId="0" fillId="7" borderId="10" xfId="0" applyFill="1" applyBorder="1"/>
    <xf numFmtId="3" fontId="6" fillId="3" borderId="1" xfId="2" applyNumberFormat="1" applyFont="1" applyBorder="1" applyAlignment="1">
      <alignment vertical="center"/>
    </xf>
    <xf numFmtId="3" fontId="4" fillId="11" borderId="9" xfId="5" applyNumberFormat="1" applyFill="1" applyBorder="1" applyAlignment="1">
      <alignment vertical="center"/>
    </xf>
    <xf numFmtId="3" fontId="7" fillId="3" borderId="2" xfId="6" applyNumberFormat="1" applyBorder="1" applyAlignment="1">
      <alignment horizontal="center" vertical="center"/>
    </xf>
    <xf numFmtId="3" fontId="4" fillId="10" borderId="9" xfId="0" applyNumberFormat="1" applyFont="1" applyFill="1" applyBorder="1" applyAlignment="1">
      <alignment horizontal="center" vertical="center"/>
    </xf>
    <xf numFmtId="14" fontId="0" fillId="0" borderId="0" xfId="0" applyNumberFormat="1" applyAlignment="1">
      <alignment horizontal="left"/>
    </xf>
    <xf numFmtId="0" fontId="9" fillId="14" borderId="0" xfId="9"/>
    <xf numFmtId="0" fontId="9" fillId="13" borderId="0" xfId="8"/>
    <xf numFmtId="0" fontId="0" fillId="12" borderId="11" xfId="7" applyFont="1"/>
    <xf numFmtId="0" fontId="0" fillId="12" borderId="0" xfId="7" applyFont="1" applyBorder="1"/>
    <xf numFmtId="14" fontId="0" fillId="0" borderId="0" xfId="0" applyNumberFormat="1" applyAlignment="1">
      <alignment horizontal="left" indent="1"/>
    </xf>
    <xf numFmtId="0" fontId="0" fillId="0" borderId="0" xfId="0" applyAlignment="1">
      <alignment horizontal="left" indent="1"/>
    </xf>
  </cellXfs>
  <cellStyles count="10">
    <cellStyle name="20% - Accent1" xfId="8" builtinId="30"/>
    <cellStyle name="40% - Accent1" xfId="9" builtinId="31"/>
    <cellStyle name="Accent1" xfId="4" builtinId="29"/>
    <cellStyle name="Accent4" xfId="5" builtinId="41"/>
    <cellStyle name="Calculation" xfId="2" builtinId="22"/>
    <cellStyle name="Input" xfId="1" builtinId="20"/>
    <cellStyle name="Neutral" xfId="3" builtinId="28"/>
    <cellStyle name="Normal" xfId="0" builtinId="0"/>
    <cellStyle name="Note" xfId="7" builtinId="10"/>
    <cellStyle name="Output" xfId="6" builtinId="21"/>
  </cellStyles>
  <dxfs count="15">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19" formatCode="m/d/yyyy"/>
    </dxf>
    <dxf>
      <numFmt numFmtId="35" formatCode="_(* #,##0.00_);_(* \(#,##0.00\);_(* &quot;-&quot;??_);_(@_)"/>
    </dxf>
    <dxf>
      <numFmt numFmtId="35" formatCode="_(* #,##0.00_);_(* \(#,##0.00\);_(* &quot;-&quot;??_);_(@_)"/>
    </dxf>
    <dxf>
      <numFmt numFmtId="35" formatCode="_(* #,##0.00_);_(* \(#,##0.00\);_(* &quot;-&quot;??_);_(@_)"/>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[Model1-Viz.xlsx]Resource Pivot!SiteOilExtraction</c:name>
    <c:fmtId val="9"/>
  </c:pivotSource>
  <c:chart>
    <c:title>
      <c:tx>
        <c:rich>
          <a:bodyPr rot="0" spcFirstLastPara="1" vertOverflow="ellipsis" vert="horz" wrap="square" anchor="ctr" anchorCtr="1"/>
          <a:lstStyle/>
          <a:p>
            <a:pPr>
              <a:defRPr sz="1400" b="0" i="0" u="none" strike="noStrike" kern="1200" spc="0" baseline="0">
                <a:solidFill>
                  <a:schemeClr val="tx1">
                    <a:lumMod val="50000"/>
                    <a:lumOff val="50000"/>
                  </a:schemeClr>
                </a:solidFill>
                <a:latin typeface="+mn-lt"/>
                <a:ea typeface="+mn-ea"/>
                <a:cs typeface="+mn-cs"/>
              </a:defRPr>
            </a:pPr>
            <a:r>
              <a:rPr lang="en-US">
                <a:solidFill>
                  <a:schemeClr val="tx1">
                    <a:lumMod val="50000"/>
                    <a:lumOff val="50000"/>
                  </a:schemeClr>
                </a:solidFill>
              </a:rPr>
              <a:t>Oil Reserves</a:t>
            </a:r>
            <a:r>
              <a:rPr lang="en-US" baseline="0">
                <a:solidFill>
                  <a:schemeClr val="tx1">
                    <a:lumMod val="50000"/>
                    <a:lumOff val="50000"/>
                  </a:schemeClr>
                </a:solidFill>
              </a:rPr>
              <a:t> By Area</a:t>
            </a:r>
            <a:endParaRPr lang="en-US">
              <a:solidFill>
                <a:schemeClr val="tx1">
                  <a:lumMod val="50000"/>
                  <a:lumOff val="50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3">
              <a:lumMod val="75000"/>
            </a:schemeClr>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tx1">
              <a:lumMod val="65000"/>
              <a:lumOff val="35000"/>
            </a:schemeClr>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3">
              <a:lumMod val="75000"/>
            </a:schemeClr>
          </a:solidFill>
          <a:ln>
            <a:noFill/>
          </a:ln>
          <a:effectLst/>
        </c:spPr>
        <c:marker>
          <c:symbol val="none"/>
        </c:marker>
      </c:pivotFmt>
      <c:pivotFmt>
        <c:idx val="7"/>
        <c:spPr>
          <a:solidFill>
            <a:schemeClr val="tx1">
              <a:lumMod val="65000"/>
              <a:lumOff val="35000"/>
            </a:schemeClr>
          </a:solidFill>
          <a:ln>
            <a:noFill/>
          </a:ln>
          <a:effectLst/>
        </c:spPr>
        <c:marker>
          <c:symbol val="none"/>
        </c:marker>
      </c:pivotFmt>
      <c:pivotFmt>
        <c:idx val="8"/>
        <c:spPr>
          <a:solidFill>
            <a:schemeClr val="accent3">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tx1">
              <a:lumMod val="65000"/>
              <a:lumOff val="3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percentStacked"/>
        <c:varyColors val="0"/>
        <c:ser>
          <c:idx val="0"/>
          <c:order val="0"/>
          <c:tx>
            <c:strRef>
              <c:f>'Resource Pivot'!$B$1</c:f>
              <c:strCache>
                <c:ptCount val="1"/>
                <c:pt idx="0">
                  <c:v>Extracted Oil</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'Resource Pivot'!$A$2:$A$21</c:f>
              <c:multiLvlStrCache>
                <c:ptCount val="14"/>
                <c:lvl>
                  <c:pt idx="0">
                    <c:v>B1</c:v>
                  </c:pt>
                  <c:pt idx="1">
                    <c:v>B2</c:v>
                  </c:pt>
                  <c:pt idx="2">
                    <c:v>Lake1</c:v>
                  </c:pt>
                  <c:pt idx="3">
                    <c:v>Lake2</c:v>
                  </c:pt>
                  <c:pt idx="4">
                    <c:v>Lake3</c:v>
                  </c:pt>
                  <c:pt idx="5">
                    <c:v>Alpha</c:v>
                  </c:pt>
                  <c:pt idx="6">
                    <c:v>Delta</c:v>
                  </c:pt>
                  <c:pt idx="7">
                    <c:v>H1</c:v>
                  </c:pt>
                  <c:pt idx="8">
                    <c:v>H2</c:v>
                  </c:pt>
                  <c:pt idx="9">
                    <c:v>Delta</c:v>
                  </c:pt>
                  <c:pt idx="10">
                    <c:v>W13</c:v>
                  </c:pt>
                  <c:pt idx="11">
                    <c:v>A3</c:v>
                  </c:pt>
                  <c:pt idx="12">
                    <c:v>Alpha</c:v>
                  </c:pt>
                  <c:pt idx="13">
                    <c:v>Delta</c:v>
                  </c:pt>
                </c:lvl>
                <c:lvl>
                  <c:pt idx="0">
                    <c:v>BigPool</c:v>
                  </c:pt>
                  <c:pt idx="2">
                    <c:v>EastTexas</c:v>
                  </c:pt>
                  <c:pt idx="5">
                    <c:v>Hanamura</c:v>
                  </c:pt>
                  <c:pt idx="9">
                    <c:v>Kern River</c:v>
                  </c:pt>
                  <c:pt idx="11">
                    <c:v>Route66</c:v>
                  </c:pt>
                </c:lvl>
              </c:multiLvlStrCache>
            </c:multiLvlStrRef>
          </c:cat>
          <c:val>
            <c:numRef>
              <c:f>'Resource Pivot'!$B$2:$B$21</c:f>
              <c:numCache>
                <c:formatCode>_(* #,##0.00_);_(* \(#,##0.00\);_(* "-"??_);_(@_)</c:formatCode>
                <c:ptCount val="14"/>
                <c:pt idx="0">
                  <c:v>27208</c:v>
                </c:pt>
                <c:pt idx="1">
                  <c:v>26686</c:v>
                </c:pt>
                <c:pt idx="2">
                  <c:v>27824</c:v>
                </c:pt>
                <c:pt idx="3">
                  <c:v>29101</c:v>
                </c:pt>
                <c:pt idx="4">
                  <c:v>29389</c:v>
                </c:pt>
                <c:pt idx="5">
                  <c:v>26373</c:v>
                </c:pt>
                <c:pt idx="6">
                  <c:v>30428</c:v>
                </c:pt>
                <c:pt idx="7">
                  <c:v>31443</c:v>
                </c:pt>
                <c:pt idx="8">
                  <c:v>30337</c:v>
                </c:pt>
                <c:pt idx="9">
                  <c:v>29487</c:v>
                </c:pt>
                <c:pt idx="10">
                  <c:v>26969</c:v>
                </c:pt>
                <c:pt idx="11">
                  <c:v>25087</c:v>
                </c:pt>
                <c:pt idx="12">
                  <c:v>32201</c:v>
                </c:pt>
                <c:pt idx="13">
                  <c:v>29542</c:v>
                </c:pt>
              </c:numCache>
            </c:numRef>
          </c:val>
        </c:ser>
        <c:ser>
          <c:idx val="1"/>
          <c:order val="1"/>
          <c:tx>
            <c:strRef>
              <c:f>'Resource Pivot'!$C$1</c:f>
              <c:strCache>
                <c:ptCount val="1"/>
                <c:pt idx="0">
                  <c:v>Remaining Oil</c:v>
                </c:pt>
              </c:strCache>
            </c:strRef>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'Resource Pivot'!$A$2:$A$21</c:f>
              <c:multiLvlStrCache>
                <c:ptCount val="14"/>
                <c:lvl>
                  <c:pt idx="0">
                    <c:v>B1</c:v>
                  </c:pt>
                  <c:pt idx="1">
                    <c:v>B2</c:v>
                  </c:pt>
                  <c:pt idx="2">
                    <c:v>Lake1</c:v>
                  </c:pt>
                  <c:pt idx="3">
                    <c:v>Lake2</c:v>
                  </c:pt>
                  <c:pt idx="4">
                    <c:v>Lake3</c:v>
                  </c:pt>
                  <c:pt idx="5">
                    <c:v>Alpha</c:v>
                  </c:pt>
                  <c:pt idx="6">
                    <c:v>Delta</c:v>
                  </c:pt>
                  <c:pt idx="7">
                    <c:v>H1</c:v>
                  </c:pt>
                  <c:pt idx="8">
                    <c:v>H2</c:v>
                  </c:pt>
                  <c:pt idx="9">
                    <c:v>Delta</c:v>
                  </c:pt>
                  <c:pt idx="10">
                    <c:v>W13</c:v>
                  </c:pt>
                  <c:pt idx="11">
                    <c:v>A3</c:v>
                  </c:pt>
                  <c:pt idx="12">
                    <c:v>Alpha</c:v>
                  </c:pt>
                  <c:pt idx="13">
                    <c:v>Delta</c:v>
                  </c:pt>
                </c:lvl>
                <c:lvl>
                  <c:pt idx="0">
                    <c:v>BigPool</c:v>
                  </c:pt>
                  <c:pt idx="2">
                    <c:v>EastTexas</c:v>
                  </c:pt>
                  <c:pt idx="5">
                    <c:v>Hanamura</c:v>
                  </c:pt>
                  <c:pt idx="9">
                    <c:v>Kern River</c:v>
                  </c:pt>
                  <c:pt idx="11">
                    <c:v>Route66</c:v>
                  </c:pt>
                </c:lvl>
              </c:multiLvlStrCache>
            </c:multiLvlStrRef>
          </c:cat>
          <c:val>
            <c:numRef>
              <c:f>'Resource Pivot'!$C$2:$C$21</c:f>
              <c:numCache>
                <c:formatCode>_(* #,##0.00_);_(* \(#,##0.00\);_(* "-"??_);_(@_)</c:formatCode>
                <c:ptCount val="14"/>
                <c:pt idx="0">
                  <c:v>37982</c:v>
                </c:pt>
                <c:pt idx="1">
                  <c:v>20737</c:v>
                </c:pt>
                <c:pt idx="2">
                  <c:v>49404</c:v>
                </c:pt>
                <c:pt idx="3">
                  <c:v>46879</c:v>
                </c:pt>
                <c:pt idx="4">
                  <c:v>33998</c:v>
                </c:pt>
                <c:pt idx="5">
                  <c:v>34007</c:v>
                </c:pt>
                <c:pt idx="6">
                  <c:v>53362</c:v>
                </c:pt>
                <c:pt idx="7">
                  <c:v>44923</c:v>
                </c:pt>
                <c:pt idx="8">
                  <c:v>60826</c:v>
                </c:pt>
                <c:pt idx="9">
                  <c:v>45924</c:v>
                </c:pt>
                <c:pt idx="10">
                  <c:v>65734</c:v>
                </c:pt>
                <c:pt idx="11">
                  <c:v>27071</c:v>
                </c:pt>
                <c:pt idx="12">
                  <c:v>55389</c:v>
                </c:pt>
                <c:pt idx="13">
                  <c:v>34899</c:v>
                </c:pt>
              </c:numCache>
            </c:numRef>
          </c:val>
        </c:ser>
        <c:dLbls>
          <c:dLblPos val="ctr"/>
          <c:showLegendKey val="0"/>
          <c:showVal val="1"/>
          <c:showCatName val="0"/>
          <c:showSerName val="0"/>
          <c:showPercent val="0"/>
          <c:showBubbleSize val="0"/>
        </c:dLbls>
        <c:gapWidth val="33"/>
        <c:overlap val="100"/>
        <c:axId val="275678616"/>
        <c:axId val="275682536"/>
      </c:barChart>
      <c:catAx>
        <c:axId val="275678616"/>
        <c:scaling>
          <c:orientation val="minMax"/>
        </c:scaling>
        <c:delete val="0"/>
        <c:axPos val="b"/>
        <c:title>
          <c:tx>
            <c:rich>
              <a:bodyPr rot="0" spcFirstLastPara="1" vertOverflow="ellipsis" vert="horz" wrap="square" anchor="ctr" anchorCtr="1"/>
              <a:lstStyle/>
              <a:p>
                <a:pPr>
                  <a:defRPr sz="1600" b="0" i="0" u="none" strike="noStrike" kern="1200" baseline="0">
                    <a:solidFill>
                      <a:schemeClr val="tx1">
                        <a:lumMod val="50000"/>
                        <a:lumOff val="50000"/>
                      </a:schemeClr>
                    </a:solidFill>
                    <a:latin typeface="+mn-lt"/>
                    <a:ea typeface="+mn-ea"/>
                    <a:cs typeface="+mn-cs"/>
                  </a:defRPr>
                </a:pPr>
                <a:r>
                  <a:rPr lang="en-US" sz="1600">
                    <a:solidFill>
                      <a:schemeClr val="tx1">
                        <a:lumMod val="50000"/>
                        <a:lumOff val="50000"/>
                      </a:schemeClr>
                    </a:solidFill>
                  </a:rPr>
                  <a:t>Area</a:t>
                </a:r>
              </a:p>
            </c:rich>
          </c:tx>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682536"/>
        <c:crosses val="autoZero"/>
        <c:auto val="1"/>
        <c:lblAlgn val="ctr"/>
        <c:lblOffset val="100"/>
        <c:noMultiLvlLbl val="0"/>
      </c:catAx>
      <c:valAx>
        <c:axId val="275682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50000"/>
                        <a:lumOff val="50000"/>
                      </a:schemeClr>
                    </a:solidFill>
                    <a:latin typeface="+mn-lt"/>
                    <a:ea typeface="+mn-ea"/>
                    <a:cs typeface="+mn-cs"/>
                  </a:defRPr>
                </a:pPr>
                <a:r>
                  <a:rPr lang="en-US" sz="1600">
                    <a:solidFill>
                      <a:schemeClr val="tx1">
                        <a:lumMod val="50000"/>
                        <a:lumOff val="50000"/>
                      </a:schemeClr>
                    </a:solidFill>
                  </a:rPr>
                  <a:t>Percentage</a:t>
                </a:r>
              </a:p>
            </c:rich>
          </c:tx>
          <c:layout/>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50000"/>
                      <a:lumOff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678616"/>
        <c:crosses val="autoZero"/>
        <c:crossBetween val="between"/>
      </c:valAx>
      <c:dTable>
        <c:showHorzBorder val="1"/>
        <c:showVertBorder val="1"/>
        <c:showOutline val="1"/>
        <c:showKeys val="1"/>
        <c:spPr>
          <a:noFill/>
          <a:ln w="9525" cap="flat" cmpd="sng" algn="ctr">
            <a:solidFill>
              <a:schemeClr val="bg1">
                <a:lumMod val="50000"/>
                <a:alpha val="94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bg1">
          <a:lumMod val="85000"/>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[Model1-Viz.xlsx]Resource Pivot!SiteGasExtraction</c:name>
    <c:fmtId val="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Gas Reserves By Area</a:t>
            </a:r>
          </a:p>
        </c:rich>
      </c:tx>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50000"/>
            </a:schemeClr>
          </a:solidFill>
          <a:ln>
            <a:noFill/>
          </a:ln>
          <a:effectLst/>
        </c:spPr>
        <c:marker>
          <c:symbol val="none"/>
        </c:marker>
      </c:pivotFmt>
      <c:pivotFmt>
        <c:idx val="1"/>
        <c:spPr>
          <a:solidFill>
            <a:schemeClr val="accent3"/>
          </a:solidFill>
          <a:ln>
            <a:noFill/>
          </a:ln>
          <a:effectLst/>
        </c:spPr>
        <c:marker>
          <c:symbol val="none"/>
        </c:marker>
      </c:pivotFmt>
      <c:pivotFmt>
        <c:idx val="2"/>
        <c:spPr>
          <a:solidFill>
            <a:schemeClr val="bg1">
              <a:lumMod val="50000"/>
            </a:schemeClr>
          </a:solidFill>
          <a:ln>
            <a:noFill/>
          </a:ln>
          <a:effectLst/>
        </c:spPr>
        <c:marker>
          <c:symbol val="none"/>
        </c:marker>
      </c:pivotFmt>
      <c:pivotFmt>
        <c:idx val="3"/>
        <c:spPr>
          <a:solidFill>
            <a:schemeClr val="accent3"/>
          </a:solidFill>
          <a:ln>
            <a:noFill/>
          </a:ln>
          <a:effectLst/>
        </c:spPr>
        <c:marker>
          <c:symbol val="none"/>
        </c:marker>
      </c:pivotFmt>
      <c:pivotFmt>
        <c:idx val="4"/>
        <c:spPr>
          <a:solidFill>
            <a:schemeClr val="bg1">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3"/>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percentStacked"/>
        <c:varyColors val="0"/>
        <c:ser>
          <c:idx val="0"/>
          <c:order val="0"/>
          <c:tx>
            <c:strRef>
              <c:f>'Resource Pivot'!$B$24</c:f>
              <c:strCache>
                <c:ptCount val="1"/>
                <c:pt idx="0">
                  <c:v>Extracted Gas</c:v>
                </c:pt>
              </c:strCache>
            </c:strRef>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'Resource Pivot'!$A$25:$A$44</c:f>
              <c:multiLvlStrCache>
                <c:ptCount val="14"/>
                <c:lvl>
                  <c:pt idx="0">
                    <c:v>B1</c:v>
                  </c:pt>
                  <c:pt idx="1">
                    <c:v>B2</c:v>
                  </c:pt>
                  <c:pt idx="2">
                    <c:v>Lake1</c:v>
                  </c:pt>
                  <c:pt idx="3">
                    <c:v>Lake2</c:v>
                  </c:pt>
                  <c:pt idx="4">
                    <c:v>Lake3</c:v>
                  </c:pt>
                  <c:pt idx="5">
                    <c:v>Alpha</c:v>
                  </c:pt>
                  <c:pt idx="6">
                    <c:v>Delta</c:v>
                  </c:pt>
                  <c:pt idx="7">
                    <c:v>H1</c:v>
                  </c:pt>
                  <c:pt idx="8">
                    <c:v>H2</c:v>
                  </c:pt>
                  <c:pt idx="9">
                    <c:v>Delta</c:v>
                  </c:pt>
                  <c:pt idx="10">
                    <c:v>W13</c:v>
                  </c:pt>
                  <c:pt idx="11">
                    <c:v>A3</c:v>
                  </c:pt>
                  <c:pt idx="12">
                    <c:v>Alpha</c:v>
                  </c:pt>
                  <c:pt idx="13">
                    <c:v>Delta</c:v>
                  </c:pt>
                </c:lvl>
                <c:lvl>
                  <c:pt idx="0">
                    <c:v>BigPool</c:v>
                  </c:pt>
                  <c:pt idx="2">
                    <c:v>EastTexas</c:v>
                  </c:pt>
                  <c:pt idx="5">
                    <c:v>Hanamura</c:v>
                  </c:pt>
                  <c:pt idx="9">
                    <c:v>Kern River</c:v>
                  </c:pt>
                  <c:pt idx="11">
                    <c:v>Route66</c:v>
                  </c:pt>
                </c:lvl>
              </c:multiLvlStrCache>
            </c:multiLvlStrRef>
          </c:cat>
          <c:val>
            <c:numRef>
              <c:f>'Resource Pivot'!$B$25:$B$44</c:f>
              <c:numCache>
                <c:formatCode>_(* #,##0.00_);_(* \(#,##0.00\);_(* "-"??_);_(@_)</c:formatCode>
                <c:ptCount val="14"/>
                <c:pt idx="0">
                  <c:v>24287</c:v>
                </c:pt>
                <c:pt idx="1">
                  <c:v>24153</c:v>
                </c:pt>
                <c:pt idx="2">
                  <c:v>25492</c:v>
                </c:pt>
                <c:pt idx="3">
                  <c:v>26709</c:v>
                </c:pt>
                <c:pt idx="4">
                  <c:v>27116</c:v>
                </c:pt>
                <c:pt idx="5">
                  <c:v>25346</c:v>
                </c:pt>
                <c:pt idx="6">
                  <c:v>27440</c:v>
                </c:pt>
                <c:pt idx="7">
                  <c:v>29793</c:v>
                </c:pt>
                <c:pt idx="8">
                  <c:v>26992</c:v>
                </c:pt>
                <c:pt idx="9">
                  <c:v>26514</c:v>
                </c:pt>
                <c:pt idx="10">
                  <c:v>24810</c:v>
                </c:pt>
                <c:pt idx="11">
                  <c:v>22335</c:v>
                </c:pt>
                <c:pt idx="12">
                  <c:v>31969</c:v>
                </c:pt>
                <c:pt idx="13">
                  <c:v>26829</c:v>
                </c:pt>
              </c:numCache>
            </c:numRef>
          </c:val>
        </c:ser>
        <c:ser>
          <c:idx val="1"/>
          <c:order val="1"/>
          <c:tx>
            <c:strRef>
              <c:f>'Resource Pivot'!$C$24</c:f>
              <c:strCache>
                <c:ptCount val="1"/>
                <c:pt idx="0">
                  <c:v>Remaining Gas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'Resource Pivot'!$A$25:$A$44</c:f>
              <c:multiLvlStrCache>
                <c:ptCount val="14"/>
                <c:lvl>
                  <c:pt idx="0">
                    <c:v>B1</c:v>
                  </c:pt>
                  <c:pt idx="1">
                    <c:v>B2</c:v>
                  </c:pt>
                  <c:pt idx="2">
                    <c:v>Lake1</c:v>
                  </c:pt>
                  <c:pt idx="3">
                    <c:v>Lake2</c:v>
                  </c:pt>
                  <c:pt idx="4">
                    <c:v>Lake3</c:v>
                  </c:pt>
                  <c:pt idx="5">
                    <c:v>Alpha</c:v>
                  </c:pt>
                  <c:pt idx="6">
                    <c:v>Delta</c:v>
                  </c:pt>
                  <c:pt idx="7">
                    <c:v>H1</c:v>
                  </c:pt>
                  <c:pt idx="8">
                    <c:v>H2</c:v>
                  </c:pt>
                  <c:pt idx="9">
                    <c:v>Delta</c:v>
                  </c:pt>
                  <c:pt idx="10">
                    <c:v>W13</c:v>
                  </c:pt>
                  <c:pt idx="11">
                    <c:v>A3</c:v>
                  </c:pt>
                  <c:pt idx="12">
                    <c:v>Alpha</c:v>
                  </c:pt>
                  <c:pt idx="13">
                    <c:v>Delta</c:v>
                  </c:pt>
                </c:lvl>
                <c:lvl>
                  <c:pt idx="0">
                    <c:v>BigPool</c:v>
                  </c:pt>
                  <c:pt idx="2">
                    <c:v>EastTexas</c:v>
                  </c:pt>
                  <c:pt idx="5">
                    <c:v>Hanamura</c:v>
                  </c:pt>
                  <c:pt idx="9">
                    <c:v>Kern River</c:v>
                  </c:pt>
                  <c:pt idx="11">
                    <c:v>Route66</c:v>
                  </c:pt>
                </c:lvl>
              </c:multiLvlStrCache>
            </c:multiLvlStrRef>
          </c:cat>
          <c:val>
            <c:numRef>
              <c:f>'Resource Pivot'!$C$25:$C$44</c:f>
              <c:numCache>
                <c:formatCode>_(* #,##0.00_);_(* \(#,##0.00\);_(* "-"??_);_(@_)</c:formatCode>
                <c:ptCount val="14"/>
                <c:pt idx="0">
                  <c:v>64166</c:v>
                </c:pt>
                <c:pt idx="1">
                  <c:v>53555</c:v>
                </c:pt>
                <c:pt idx="2">
                  <c:v>39761</c:v>
                </c:pt>
                <c:pt idx="3">
                  <c:v>70088</c:v>
                </c:pt>
                <c:pt idx="4">
                  <c:v>70089</c:v>
                </c:pt>
                <c:pt idx="5">
                  <c:v>46256</c:v>
                </c:pt>
                <c:pt idx="6">
                  <c:v>55669</c:v>
                </c:pt>
                <c:pt idx="7">
                  <c:v>21584</c:v>
                </c:pt>
                <c:pt idx="8">
                  <c:v>68946</c:v>
                </c:pt>
                <c:pt idx="9">
                  <c:v>49624</c:v>
                </c:pt>
                <c:pt idx="10">
                  <c:v>54645</c:v>
                </c:pt>
                <c:pt idx="11">
                  <c:v>74103</c:v>
                </c:pt>
                <c:pt idx="12">
                  <c:v>40632</c:v>
                </c:pt>
                <c:pt idx="13">
                  <c:v>59380</c:v>
                </c:pt>
              </c:numCache>
            </c:numRef>
          </c:val>
        </c:ser>
        <c:dLbls>
          <c:dLblPos val="ctr"/>
          <c:showLegendKey val="0"/>
          <c:showVal val="1"/>
          <c:showCatName val="0"/>
          <c:showSerName val="0"/>
          <c:showPercent val="0"/>
          <c:showBubbleSize val="0"/>
        </c:dLbls>
        <c:gapWidth val="33"/>
        <c:overlap val="100"/>
        <c:axId val="460966400"/>
        <c:axId val="460966792"/>
      </c:barChart>
      <c:catAx>
        <c:axId val="46096640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Area</a:t>
                </a:r>
              </a:p>
            </c:rich>
          </c:tx>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66792"/>
        <c:crosses val="autoZero"/>
        <c:auto val="1"/>
        <c:lblAlgn val="ctr"/>
        <c:lblOffset val="100"/>
        <c:noMultiLvlLbl val="0"/>
      </c:catAx>
      <c:valAx>
        <c:axId val="460966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Percentage</a:t>
                </a:r>
              </a:p>
            </c:rich>
          </c:tx>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66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bg1">
          <a:lumMod val="85000"/>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[Model1-Viz.xlsx]Resource Pivot!DailyExtraction</c:name>
    <c:fmtId val="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Daily</a:t>
            </a:r>
            <a:r>
              <a:rPr lang="en-US" sz="1600" baseline="0"/>
              <a:t> Extraction By Site</a:t>
            </a:r>
            <a:endParaRPr lang="en-US" sz="1600"/>
          </a:p>
        </c:rich>
      </c:tx>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3"/>
            </a:solidFill>
            <a:round/>
          </a:ln>
          <a:effectLst/>
        </c:spPr>
        <c:marker>
          <c:symbol val="none"/>
        </c:marker>
      </c:pivotFmt>
      <c:pivotFmt>
        <c:idx val="1"/>
        <c:spPr>
          <a:solidFill>
            <a:schemeClr val="accent1"/>
          </a:solidFill>
          <a:ln w="28575" cap="rnd">
            <a:solidFill>
              <a:schemeClr val="tx1">
                <a:lumMod val="50000"/>
                <a:lumOff val="50000"/>
              </a:schemeClr>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3"/>
            </a:solidFill>
            <a:round/>
          </a:ln>
          <a:effectLst/>
        </c:spPr>
        <c:marker>
          <c:symbol val="none"/>
        </c:marker>
      </c:pivotFmt>
      <c:pivotFmt>
        <c:idx val="11"/>
        <c:spPr>
          <a:solidFill>
            <a:schemeClr val="accent1"/>
          </a:solidFill>
          <a:ln w="28575" cap="rnd">
            <a:solidFill>
              <a:schemeClr val="tx1">
                <a:lumMod val="50000"/>
                <a:lumOff val="50000"/>
              </a:schemeClr>
            </a:solidFill>
            <a:round/>
          </a:ln>
          <a:effectLst/>
        </c:spPr>
        <c:marker>
          <c:symbol val="none"/>
        </c:marker>
      </c:pivotFmt>
      <c:pivotFmt>
        <c:idx val="12"/>
        <c:spPr>
          <a:ln w="28575" cap="rnd">
            <a:solidFill>
              <a:schemeClr val="accent3"/>
            </a:solidFill>
            <a:round/>
          </a:ln>
          <a:effectLst/>
        </c:spPr>
        <c:marker>
          <c:symbol val="none"/>
        </c:marker>
      </c:pivotFmt>
      <c:pivotFmt>
        <c:idx val="13"/>
        <c:spPr>
          <a:ln w="28575" cap="rnd">
            <a:solidFill>
              <a:schemeClr val="tx1">
                <a:lumMod val="50000"/>
                <a:lumOff val="50000"/>
              </a:schemeClr>
            </a:solidFill>
            <a:round/>
          </a:ln>
          <a:effectLst/>
        </c:spPr>
        <c:marker>
          <c:symbol val="none"/>
        </c:marker>
      </c:pivotFmt>
      <c:pivotFmt>
        <c:idx val="14"/>
        <c:spPr>
          <a:ln w="28575" cap="rnd">
            <a:solidFill>
              <a:schemeClr val="accent3"/>
            </a:solidFill>
            <a:round/>
          </a:ln>
          <a:effectLst/>
        </c:spPr>
        <c:marker>
          <c:symbol val="none"/>
        </c:marker>
      </c:pivotFmt>
      <c:pivotFmt>
        <c:idx val="15"/>
        <c:spPr>
          <a:ln w="28575" cap="rnd">
            <a:solidFill>
              <a:schemeClr val="tx1">
                <a:lumMod val="50000"/>
                <a:lumOff val="50000"/>
              </a:schemeClr>
            </a:solidFill>
            <a:round/>
          </a:ln>
          <a:effectLst/>
        </c:spPr>
        <c:marker>
          <c:symbol val="none"/>
        </c:marker>
      </c:pivotFmt>
      <c:pivotFmt>
        <c:idx val="16"/>
        <c:spPr>
          <a:solidFill>
            <a:schemeClr val="accent1"/>
          </a:solidFill>
          <a:ln w="28575" cap="rnd">
            <a:solidFill>
              <a:schemeClr val="accent3"/>
            </a:solidFill>
            <a:round/>
          </a:ln>
          <a:effectLst/>
        </c:spPr>
        <c:marker>
          <c:symbol val="none"/>
        </c:marker>
      </c:pivotFmt>
      <c:pivotFmt>
        <c:idx val="17"/>
        <c:spPr>
          <a:solidFill>
            <a:schemeClr val="accent1"/>
          </a:solidFill>
          <a:ln w="28575" cap="rnd">
            <a:solidFill>
              <a:schemeClr val="tx1">
                <a:lumMod val="50000"/>
                <a:lumOff val="50000"/>
              </a:schemeClr>
            </a:solidFill>
            <a:round/>
          </a:ln>
          <a:effectLst/>
        </c:spPr>
        <c:marker>
          <c:symbol val="none"/>
        </c:marker>
      </c:pivotFmt>
      <c:pivotFmt>
        <c:idx val="18"/>
        <c:spPr>
          <a:solidFill>
            <a:schemeClr val="accent1"/>
          </a:solidFill>
          <a:ln w="28575" cap="rnd">
            <a:solidFill>
              <a:schemeClr val="accent3"/>
            </a:solidFill>
            <a:round/>
          </a:ln>
          <a:effectLst/>
        </c:spPr>
        <c:marker>
          <c:symbol val="none"/>
        </c:marker>
      </c:pivotFmt>
      <c:pivotFmt>
        <c:idx val="19"/>
        <c:spPr>
          <a:solidFill>
            <a:schemeClr val="accent1"/>
          </a:solidFill>
          <a:ln w="28575" cap="rnd">
            <a:solidFill>
              <a:schemeClr val="tx1">
                <a:lumMod val="50000"/>
                <a:lumOff val="50000"/>
              </a:schemeClr>
            </a:solidFill>
            <a:round/>
          </a:ln>
          <a:effectLst/>
        </c:spPr>
        <c:marker>
          <c:symbol val="none"/>
        </c:marker>
      </c:pivotFmt>
      <c:pivotFmt>
        <c:idx val="20"/>
        <c:spPr>
          <a:solidFill>
            <a:schemeClr val="accent1"/>
          </a:solidFill>
          <a:ln w="28575" cap="rnd">
            <a:solidFill>
              <a:schemeClr val="accent3"/>
            </a:solidFill>
            <a:round/>
          </a:ln>
          <a:effectLst/>
        </c:spPr>
        <c:marker>
          <c:symbol val="none"/>
        </c:marker>
      </c:pivotFmt>
      <c:pivotFmt>
        <c:idx val="21"/>
        <c:spPr>
          <a:solidFill>
            <a:schemeClr val="accent1"/>
          </a:solidFill>
          <a:ln w="28575" cap="rnd">
            <a:solidFill>
              <a:schemeClr val="tx1">
                <a:lumMod val="50000"/>
                <a:lumOff val="50000"/>
              </a:schemeClr>
            </a:solidFill>
            <a:round/>
          </a:ln>
          <a:effectLst/>
        </c:spPr>
        <c:marker>
          <c:symbol val="none"/>
        </c:marker>
      </c:pivotFmt>
    </c:pivotFmts>
    <c:plotArea>
      <c:layout/>
      <c:lineChart>
        <c:grouping val="standard"/>
        <c:varyColors val="0"/>
        <c:ser>
          <c:idx val="0"/>
          <c:order val="0"/>
          <c:tx>
            <c:strRef>
              <c:f>'Resource Pivot'!$F$1:$F$3</c:f>
              <c:strCache>
                <c:ptCount val="1"/>
                <c:pt idx="0">
                  <c:v>BigPool - Gas Extraction</c:v>
                </c:pt>
              </c:strCache>
            </c:strRef>
          </c:tx>
          <c:spPr>
            <a:ln w="28575" cap="rnd">
              <a:solidFill>
                <a:schemeClr val="accent3"/>
              </a:solidFill>
              <a:round/>
            </a:ln>
            <a:effectLst/>
          </c:spPr>
          <c:marker>
            <c:symbol val="none"/>
          </c:marker>
          <c:cat>
            <c:strRef>
              <c:f>'Resource Pivot'!$E$4:$E$257</c:f>
              <c:strCache>
                <c:ptCount val="254"/>
                <c:pt idx="0">
                  <c:v>8/9/2016</c:v>
                </c:pt>
                <c:pt idx="1">
                  <c:v>8/10/2016</c:v>
                </c:pt>
                <c:pt idx="2">
                  <c:v>8/12/2016</c:v>
                </c:pt>
                <c:pt idx="3">
                  <c:v>8/17/2016</c:v>
                </c:pt>
                <c:pt idx="4">
                  <c:v>8/18/2016</c:v>
                </c:pt>
                <c:pt idx="5">
                  <c:v>8/23/2016</c:v>
                </c:pt>
                <c:pt idx="6">
                  <c:v>8/24/2016</c:v>
                </c:pt>
                <c:pt idx="7">
                  <c:v>8/27/2016</c:v>
                </c:pt>
                <c:pt idx="8">
                  <c:v>8/30/2016</c:v>
                </c:pt>
                <c:pt idx="9">
                  <c:v>9/3/2016</c:v>
                </c:pt>
                <c:pt idx="10">
                  <c:v>9/5/2016</c:v>
                </c:pt>
                <c:pt idx="11">
                  <c:v>9/9/2016</c:v>
                </c:pt>
                <c:pt idx="12">
                  <c:v>9/10/2016</c:v>
                </c:pt>
                <c:pt idx="13">
                  <c:v>9/14/2016</c:v>
                </c:pt>
                <c:pt idx="14">
                  <c:v>9/16/2016</c:v>
                </c:pt>
                <c:pt idx="15">
                  <c:v>9/19/2016</c:v>
                </c:pt>
                <c:pt idx="16">
                  <c:v>9/20/2016</c:v>
                </c:pt>
                <c:pt idx="17">
                  <c:v>9/27/2016</c:v>
                </c:pt>
                <c:pt idx="18">
                  <c:v>9/30/2016</c:v>
                </c:pt>
                <c:pt idx="19">
                  <c:v>10/4/2016</c:v>
                </c:pt>
                <c:pt idx="20">
                  <c:v>10/8/2016</c:v>
                </c:pt>
                <c:pt idx="21">
                  <c:v>10/11/2016</c:v>
                </c:pt>
                <c:pt idx="22">
                  <c:v>10/12/2016</c:v>
                </c:pt>
                <c:pt idx="23">
                  <c:v>10/14/2016</c:v>
                </c:pt>
                <c:pt idx="24">
                  <c:v>10/18/2016</c:v>
                </c:pt>
                <c:pt idx="25">
                  <c:v>10/22/2016</c:v>
                </c:pt>
                <c:pt idx="26">
                  <c:v>10/25/2016</c:v>
                </c:pt>
                <c:pt idx="27">
                  <c:v>10/27/2016</c:v>
                </c:pt>
                <c:pt idx="28">
                  <c:v>11/2/2016</c:v>
                </c:pt>
                <c:pt idx="29">
                  <c:v>11/4/2016</c:v>
                </c:pt>
                <c:pt idx="30">
                  <c:v>11/8/2016</c:v>
                </c:pt>
                <c:pt idx="31">
                  <c:v>11/10/2016</c:v>
                </c:pt>
                <c:pt idx="32">
                  <c:v>11/12/2016</c:v>
                </c:pt>
                <c:pt idx="33">
                  <c:v>11/14/2016</c:v>
                </c:pt>
                <c:pt idx="34">
                  <c:v>11/20/2016</c:v>
                </c:pt>
                <c:pt idx="35">
                  <c:v>11/21/2016</c:v>
                </c:pt>
                <c:pt idx="36">
                  <c:v>11/23/2016</c:v>
                </c:pt>
                <c:pt idx="37">
                  <c:v>11/25/2016</c:v>
                </c:pt>
                <c:pt idx="38">
                  <c:v>11/27/2016</c:v>
                </c:pt>
                <c:pt idx="39">
                  <c:v>11/30/2016</c:v>
                </c:pt>
                <c:pt idx="40">
                  <c:v>12/2/2016</c:v>
                </c:pt>
                <c:pt idx="41">
                  <c:v>12/6/2016</c:v>
                </c:pt>
                <c:pt idx="42">
                  <c:v>12/8/2016</c:v>
                </c:pt>
                <c:pt idx="43">
                  <c:v>12/12/2016</c:v>
                </c:pt>
                <c:pt idx="44">
                  <c:v>12/14/2016</c:v>
                </c:pt>
                <c:pt idx="45">
                  <c:v>12/17/2016</c:v>
                </c:pt>
                <c:pt idx="46">
                  <c:v>12/18/2016</c:v>
                </c:pt>
                <c:pt idx="47">
                  <c:v>12/23/2016</c:v>
                </c:pt>
                <c:pt idx="48">
                  <c:v>12/24/2016</c:v>
                </c:pt>
                <c:pt idx="49">
                  <c:v>12/28/2016</c:v>
                </c:pt>
                <c:pt idx="50">
                  <c:v>12/31/2016</c:v>
                </c:pt>
                <c:pt idx="51">
                  <c:v>1/1/2017</c:v>
                </c:pt>
                <c:pt idx="52">
                  <c:v>1/5/2017</c:v>
                </c:pt>
                <c:pt idx="53">
                  <c:v>1/9/2017</c:v>
                </c:pt>
                <c:pt idx="54">
                  <c:v>1/10/2017</c:v>
                </c:pt>
                <c:pt idx="55">
                  <c:v>1/14/2017</c:v>
                </c:pt>
                <c:pt idx="56">
                  <c:v>1/17/2017</c:v>
                </c:pt>
                <c:pt idx="57">
                  <c:v>1/19/2017</c:v>
                </c:pt>
                <c:pt idx="58">
                  <c:v>1/22/2017</c:v>
                </c:pt>
                <c:pt idx="59">
                  <c:v>1/25/2017</c:v>
                </c:pt>
                <c:pt idx="60">
                  <c:v>1/26/2017</c:v>
                </c:pt>
                <c:pt idx="61">
                  <c:v>2/1/2017</c:v>
                </c:pt>
                <c:pt idx="62">
                  <c:v>2/2/2017</c:v>
                </c:pt>
                <c:pt idx="63">
                  <c:v>2/6/2017</c:v>
                </c:pt>
                <c:pt idx="64">
                  <c:v>2/9/2017</c:v>
                </c:pt>
                <c:pt idx="65">
                  <c:v>2/11/2017</c:v>
                </c:pt>
                <c:pt idx="66">
                  <c:v>2/16/2017</c:v>
                </c:pt>
                <c:pt idx="67">
                  <c:v>2/19/2017</c:v>
                </c:pt>
                <c:pt idx="68">
                  <c:v>2/22/2017</c:v>
                </c:pt>
                <c:pt idx="69">
                  <c:v>2/26/2017</c:v>
                </c:pt>
                <c:pt idx="70">
                  <c:v>3/3/2017</c:v>
                </c:pt>
                <c:pt idx="71">
                  <c:v>3/4/2017</c:v>
                </c:pt>
                <c:pt idx="72">
                  <c:v>3/7/2017</c:v>
                </c:pt>
                <c:pt idx="73">
                  <c:v>3/8/2017</c:v>
                </c:pt>
                <c:pt idx="74">
                  <c:v>3/13/2017</c:v>
                </c:pt>
                <c:pt idx="75">
                  <c:v>3/16/2017</c:v>
                </c:pt>
                <c:pt idx="76">
                  <c:v>3/19/2017</c:v>
                </c:pt>
                <c:pt idx="77">
                  <c:v>3/20/2017</c:v>
                </c:pt>
                <c:pt idx="78">
                  <c:v>3/23/2017</c:v>
                </c:pt>
                <c:pt idx="79">
                  <c:v>3/24/2017</c:v>
                </c:pt>
                <c:pt idx="80">
                  <c:v>3/26/2017</c:v>
                </c:pt>
                <c:pt idx="81">
                  <c:v>3/29/2017</c:v>
                </c:pt>
                <c:pt idx="82">
                  <c:v>3/30/2017</c:v>
                </c:pt>
                <c:pt idx="83">
                  <c:v>4/2/2017</c:v>
                </c:pt>
                <c:pt idx="84">
                  <c:v>4/4/2017</c:v>
                </c:pt>
                <c:pt idx="85">
                  <c:v>4/8/2017</c:v>
                </c:pt>
                <c:pt idx="86">
                  <c:v>4/10/2017</c:v>
                </c:pt>
                <c:pt idx="87">
                  <c:v>4/16/2017</c:v>
                </c:pt>
                <c:pt idx="88">
                  <c:v>4/22/2017</c:v>
                </c:pt>
                <c:pt idx="89">
                  <c:v>4/23/2017</c:v>
                </c:pt>
                <c:pt idx="90">
                  <c:v>4/26/2017</c:v>
                </c:pt>
                <c:pt idx="91">
                  <c:v>4/29/2017</c:v>
                </c:pt>
                <c:pt idx="92">
                  <c:v>4/30/2017</c:v>
                </c:pt>
                <c:pt idx="93">
                  <c:v>5/4/2017</c:v>
                </c:pt>
                <c:pt idx="94">
                  <c:v>5/5/2017</c:v>
                </c:pt>
                <c:pt idx="95">
                  <c:v>5/7/2017</c:v>
                </c:pt>
                <c:pt idx="96">
                  <c:v>5/9/2017</c:v>
                </c:pt>
                <c:pt idx="97">
                  <c:v>5/12/2017</c:v>
                </c:pt>
                <c:pt idx="98">
                  <c:v>5/15/2017</c:v>
                </c:pt>
                <c:pt idx="99">
                  <c:v>5/17/2017</c:v>
                </c:pt>
                <c:pt idx="100">
                  <c:v>5/21/2017</c:v>
                </c:pt>
                <c:pt idx="101">
                  <c:v>5/25/2017</c:v>
                </c:pt>
                <c:pt idx="102">
                  <c:v>5/28/2017</c:v>
                </c:pt>
                <c:pt idx="103">
                  <c:v>5/31/2017</c:v>
                </c:pt>
                <c:pt idx="104">
                  <c:v>6/4/2017</c:v>
                </c:pt>
                <c:pt idx="105">
                  <c:v>6/8/2017</c:v>
                </c:pt>
                <c:pt idx="106">
                  <c:v>6/11/2017</c:v>
                </c:pt>
                <c:pt idx="107">
                  <c:v>6/12/2017</c:v>
                </c:pt>
                <c:pt idx="108">
                  <c:v>6/18/2017</c:v>
                </c:pt>
                <c:pt idx="109">
                  <c:v>6/19/2017</c:v>
                </c:pt>
                <c:pt idx="110">
                  <c:v>6/22/2017</c:v>
                </c:pt>
                <c:pt idx="111">
                  <c:v>6/23/2017</c:v>
                </c:pt>
                <c:pt idx="112">
                  <c:v>6/28/2017</c:v>
                </c:pt>
                <c:pt idx="113">
                  <c:v>6/29/2017</c:v>
                </c:pt>
                <c:pt idx="114">
                  <c:v>7/4/2017</c:v>
                </c:pt>
                <c:pt idx="115">
                  <c:v>7/6/2017</c:v>
                </c:pt>
                <c:pt idx="116">
                  <c:v>7/9/2017</c:v>
                </c:pt>
                <c:pt idx="117">
                  <c:v>7/10/2017</c:v>
                </c:pt>
                <c:pt idx="118">
                  <c:v>7/13/2017</c:v>
                </c:pt>
                <c:pt idx="119">
                  <c:v>7/16/2017</c:v>
                </c:pt>
                <c:pt idx="120">
                  <c:v>7/19/2017</c:v>
                </c:pt>
                <c:pt idx="121">
                  <c:v>7/22/2017</c:v>
                </c:pt>
                <c:pt idx="122">
                  <c:v>7/27/2017</c:v>
                </c:pt>
                <c:pt idx="123">
                  <c:v>7/29/2017</c:v>
                </c:pt>
                <c:pt idx="124">
                  <c:v>8/3/2017</c:v>
                </c:pt>
                <c:pt idx="125">
                  <c:v>8/6/2017</c:v>
                </c:pt>
                <c:pt idx="126">
                  <c:v>8/11/2017</c:v>
                </c:pt>
                <c:pt idx="127">
                  <c:v>8/13/2017</c:v>
                </c:pt>
                <c:pt idx="128">
                  <c:v>8/14/2017</c:v>
                </c:pt>
                <c:pt idx="129">
                  <c:v>8/18/2017</c:v>
                </c:pt>
                <c:pt idx="130">
                  <c:v>8/20/2017</c:v>
                </c:pt>
                <c:pt idx="131">
                  <c:v>8/23/2017</c:v>
                </c:pt>
                <c:pt idx="132">
                  <c:v>8/24/2017</c:v>
                </c:pt>
                <c:pt idx="133">
                  <c:v>8/27/2017</c:v>
                </c:pt>
                <c:pt idx="134">
                  <c:v>8/30/2017</c:v>
                </c:pt>
                <c:pt idx="135">
                  <c:v>9/3/2017</c:v>
                </c:pt>
                <c:pt idx="136">
                  <c:v>9/7/2017</c:v>
                </c:pt>
                <c:pt idx="137">
                  <c:v>9/8/2017</c:v>
                </c:pt>
                <c:pt idx="138">
                  <c:v>9/10/2017</c:v>
                </c:pt>
                <c:pt idx="139">
                  <c:v>9/14/2017</c:v>
                </c:pt>
                <c:pt idx="140">
                  <c:v>9/15/2017</c:v>
                </c:pt>
                <c:pt idx="141">
                  <c:v>9/21/2017</c:v>
                </c:pt>
                <c:pt idx="142">
                  <c:v>9/22/2017</c:v>
                </c:pt>
                <c:pt idx="143">
                  <c:v>9/25/2017</c:v>
                </c:pt>
                <c:pt idx="144">
                  <c:v>9/30/2017</c:v>
                </c:pt>
                <c:pt idx="145">
                  <c:v>10/2/2017</c:v>
                </c:pt>
                <c:pt idx="146">
                  <c:v>10/7/2017</c:v>
                </c:pt>
                <c:pt idx="147">
                  <c:v>10/9/2017</c:v>
                </c:pt>
                <c:pt idx="148">
                  <c:v>10/13/2017</c:v>
                </c:pt>
                <c:pt idx="149">
                  <c:v>10/14/2017</c:v>
                </c:pt>
                <c:pt idx="150">
                  <c:v>10/18/2017</c:v>
                </c:pt>
                <c:pt idx="151">
                  <c:v>10/24/2017</c:v>
                </c:pt>
                <c:pt idx="152">
                  <c:v>10/26/2017</c:v>
                </c:pt>
                <c:pt idx="153">
                  <c:v>10/30/2017</c:v>
                </c:pt>
                <c:pt idx="154">
                  <c:v>10/31/2017</c:v>
                </c:pt>
                <c:pt idx="155">
                  <c:v>11/2/2017</c:v>
                </c:pt>
                <c:pt idx="156">
                  <c:v>11/3/2017</c:v>
                </c:pt>
                <c:pt idx="157">
                  <c:v>11/6/2017</c:v>
                </c:pt>
                <c:pt idx="158">
                  <c:v>11/9/2017</c:v>
                </c:pt>
                <c:pt idx="159">
                  <c:v>11/12/2017</c:v>
                </c:pt>
                <c:pt idx="160">
                  <c:v>11/17/2017</c:v>
                </c:pt>
                <c:pt idx="161">
                  <c:v>11/18/2017</c:v>
                </c:pt>
                <c:pt idx="162">
                  <c:v>11/25/2017</c:v>
                </c:pt>
                <c:pt idx="163">
                  <c:v>12/1/2017</c:v>
                </c:pt>
                <c:pt idx="164">
                  <c:v>12/5/2017</c:v>
                </c:pt>
                <c:pt idx="165">
                  <c:v>12/8/2017</c:v>
                </c:pt>
                <c:pt idx="166">
                  <c:v>12/9/2017</c:v>
                </c:pt>
                <c:pt idx="167">
                  <c:v>12/15/2017</c:v>
                </c:pt>
                <c:pt idx="168">
                  <c:v>12/21/2017</c:v>
                </c:pt>
                <c:pt idx="169">
                  <c:v>12/22/2017</c:v>
                </c:pt>
                <c:pt idx="170">
                  <c:v>12/24/2017</c:v>
                </c:pt>
                <c:pt idx="171">
                  <c:v>12/27/2017</c:v>
                </c:pt>
                <c:pt idx="172">
                  <c:v>12/31/2017</c:v>
                </c:pt>
                <c:pt idx="173">
                  <c:v>1/2/2018</c:v>
                </c:pt>
                <c:pt idx="174">
                  <c:v>1/3/2018</c:v>
                </c:pt>
                <c:pt idx="175">
                  <c:v>1/7/2018</c:v>
                </c:pt>
                <c:pt idx="176">
                  <c:v>1/11/2018</c:v>
                </c:pt>
                <c:pt idx="177">
                  <c:v>1/14/2018</c:v>
                </c:pt>
                <c:pt idx="178">
                  <c:v>1/18/2018</c:v>
                </c:pt>
                <c:pt idx="179">
                  <c:v>1/20/2018</c:v>
                </c:pt>
                <c:pt idx="180">
                  <c:v>1/26/2018</c:v>
                </c:pt>
                <c:pt idx="181">
                  <c:v>1/29/2018</c:v>
                </c:pt>
                <c:pt idx="182">
                  <c:v>2/1/2018</c:v>
                </c:pt>
                <c:pt idx="183">
                  <c:v>2/3/2018</c:v>
                </c:pt>
                <c:pt idx="184">
                  <c:v>2/4/2018</c:v>
                </c:pt>
                <c:pt idx="185">
                  <c:v>2/8/2018</c:v>
                </c:pt>
                <c:pt idx="186">
                  <c:v>2/11/2018</c:v>
                </c:pt>
                <c:pt idx="187">
                  <c:v>2/14/2018</c:v>
                </c:pt>
                <c:pt idx="188">
                  <c:v>2/19/2018</c:v>
                </c:pt>
                <c:pt idx="189">
                  <c:v>2/22/2018</c:v>
                </c:pt>
                <c:pt idx="190">
                  <c:v>2/27/2018</c:v>
                </c:pt>
                <c:pt idx="191">
                  <c:v>3/1/2018</c:v>
                </c:pt>
                <c:pt idx="192">
                  <c:v>3/4/2018</c:v>
                </c:pt>
                <c:pt idx="193">
                  <c:v>3/6/2018</c:v>
                </c:pt>
                <c:pt idx="194">
                  <c:v>3/11/2018</c:v>
                </c:pt>
                <c:pt idx="195">
                  <c:v>3/12/2018</c:v>
                </c:pt>
                <c:pt idx="196">
                  <c:v>3/15/2018</c:v>
                </c:pt>
                <c:pt idx="197">
                  <c:v>3/18/2018</c:v>
                </c:pt>
                <c:pt idx="198">
                  <c:v>3/19/2018</c:v>
                </c:pt>
                <c:pt idx="199">
                  <c:v>3/21/2018</c:v>
                </c:pt>
                <c:pt idx="200">
                  <c:v>3/24/2018</c:v>
                </c:pt>
                <c:pt idx="201">
                  <c:v>3/27/2018</c:v>
                </c:pt>
                <c:pt idx="202">
                  <c:v>3/29/2018</c:v>
                </c:pt>
                <c:pt idx="203">
                  <c:v>3/30/2018</c:v>
                </c:pt>
                <c:pt idx="204">
                  <c:v>4/2/2018</c:v>
                </c:pt>
                <c:pt idx="205">
                  <c:v>4/5/2018</c:v>
                </c:pt>
                <c:pt idx="206">
                  <c:v>4/8/2018</c:v>
                </c:pt>
                <c:pt idx="207">
                  <c:v>4/13/2018</c:v>
                </c:pt>
                <c:pt idx="208">
                  <c:v>4/16/2018</c:v>
                </c:pt>
                <c:pt idx="209">
                  <c:v>4/17/2018</c:v>
                </c:pt>
                <c:pt idx="210">
                  <c:v>4/24/2018</c:v>
                </c:pt>
                <c:pt idx="211">
                  <c:v>4/25/2018</c:v>
                </c:pt>
                <c:pt idx="212">
                  <c:v>4/28/2018</c:v>
                </c:pt>
                <c:pt idx="213">
                  <c:v>5/1/2018</c:v>
                </c:pt>
                <c:pt idx="214">
                  <c:v>5/5/2018</c:v>
                </c:pt>
                <c:pt idx="215">
                  <c:v>5/11/2018</c:v>
                </c:pt>
                <c:pt idx="216">
                  <c:v>5/12/2018</c:v>
                </c:pt>
                <c:pt idx="217">
                  <c:v>5/15/2018</c:v>
                </c:pt>
                <c:pt idx="218">
                  <c:v>5/19/2018</c:v>
                </c:pt>
                <c:pt idx="219">
                  <c:v>5/22/2018</c:v>
                </c:pt>
                <c:pt idx="220">
                  <c:v>5/23/2018</c:v>
                </c:pt>
                <c:pt idx="221">
                  <c:v>5/29/2018</c:v>
                </c:pt>
                <c:pt idx="222">
                  <c:v>5/31/2018</c:v>
                </c:pt>
                <c:pt idx="223">
                  <c:v>6/4/2018</c:v>
                </c:pt>
                <c:pt idx="224">
                  <c:v>6/8/2018</c:v>
                </c:pt>
                <c:pt idx="225">
                  <c:v>6/11/2018</c:v>
                </c:pt>
                <c:pt idx="226">
                  <c:v>6/16/2018</c:v>
                </c:pt>
                <c:pt idx="227">
                  <c:v>6/18/2018</c:v>
                </c:pt>
                <c:pt idx="228">
                  <c:v>6/24/2018</c:v>
                </c:pt>
                <c:pt idx="229">
                  <c:v>6/28/2018</c:v>
                </c:pt>
                <c:pt idx="230">
                  <c:v>7/1/2018</c:v>
                </c:pt>
                <c:pt idx="231">
                  <c:v>7/2/2018</c:v>
                </c:pt>
                <c:pt idx="232">
                  <c:v>7/4/2018</c:v>
                </c:pt>
                <c:pt idx="233">
                  <c:v>7/6/2018</c:v>
                </c:pt>
                <c:pt idx="234">
                  <c:v>7/11/2018</c:v>
                </c:pt>
                <c:pt idx="235">
                  <c:v>7/18/2018</c:v>
                </c:pt>
                <c:pt idx="236">
                  <c:v>7/19/2018</c:v>
                </c:pt>
                <c:pt idx="237">
                  <c:v>7/23/2018</c:v>
                </c:pt>
                <c:pt idx="238">
                  <c:v>7/28/2018</c:v>
                </c:pt>
                <c:pt idx="239">
                  <c:v>8/1/2018</c:v>
                </c:pt>
                <c:pt idx="240">
                  <c:v>8/4/2018</c:v>
                </c:pt>
                <c:pt idx="241">
                  <c:v>8/8/2018</c:v>
                </c:pt>
                <c:pt idx="242">
                  <c:v>8/9/2018</c:v>
                </c:pt>
                <c:pt idx="243">
                  <c:v>8/14/2018</c:v>
                </c:pt>
                <c:pt idx="244">
                  <c:v>8/15/2018</c:v>
                </c:pt>
                <c:pt idx="245">
                  <c:v>8/19/2018</c:v>
                </c:pt>
                <c:pt idx="246">
                  <c:v>8/22/2018</c:v>
                </c:pt>
                <c:pt idx="247">
                  <c:v>8/25/2018</c:v>
                </c:pt>
                <c:pt idx="248">
                  <c:v>8/30/2018</c:v>
                </c:pt>
                <c:pt idx="249">
                  <c:v>9/5/2018</c:v>
                </c:pt>
                <c:pt idx="250">
                  <c:v>9/7/2018</c:v>
                </c:pt>
                <c:pt idx="251">
                  <c:v>9/11/2018</c:v>
                </c:pt>
                <c:pt idx="252">
                  <c:v>9/12/2018</c:v>
                </c:pt>
                <c:pt idx="253">
                  <c:v>9/19/2018</c:v>
                </c:pt>
              </c:strCache>
            </c:strRef>
          </c:cat>
          <c:val>
            <c:numRef>
              <c:f>'Resource Pivot'!$F$4:$F$257</c:f>
              <c:numCache>
                <c:formatCode>General</c:formatCode>
                <c:ptCount val="254"/>
                <c:pt idx="0">
                  <c:v>274</c:v>
                </c:pt>
                <c:pt idx="1">
                  <c:v>91</c:v>
                </c:pt>
                <c:pt idx="2">
                  <c:v>94</c:v>
                </c:pt>
                <c:pt idx="3">
                  <c:v>193</c:v>
                </c:pt>
                <c:pt idx="4">
                  <c:v>198</c:v>
                </c:pt>
                <c:pt idx="5">
                  <c:v>197</c:v>
                </c:pt>
                <c:pt idx="6">
                  <c:v>144</c:v>
                </c:pt>
                <c:pt idx="7">
                  <c:v>124</c:v>
                </c:pt>
                <c:pt idx="8">
                  <c:v>458</c:v>
                </c:pt>
                <c:pt idx="9">
                  <c:v>161</c:v>
                </c:pt>
                <c:pt idx="10">
                  <c:v>154</c:v>
                </c:pt>
                <c:pt idx="11">
                  <c:v>289</c:v>
                </c:pt>
                <c:pt idx="12">
                  <c:v>80</c:v>
                </c:pt>
                <c:pt idx="13">
                  <c:v>240</c:v>
                </c:pt>
                <c:pt idx="14">
                  <c:v>264</c:v>
                </c:pt>
                <c:pt idx="15">
                  <c:v>162</c:v>
                </c:pt>
                <c:pt idx="16">
                  <c:v>255</c:v>
                </c:pt>
                <c:pt idx="17">
                  <c:v>412</c:v>
                </c:pt>
                <c:pt idx="18">
                  <c:v>112</c:v>
                </c:pt>
                <c:pt idx="19">
                  <c:v>341</c:v>
                </c:pt>
                <c:pt idx="20">
                  <c:v>106</c:v>
                </c:pt>
                <c:pt idx="21">
                  <c:v>277</c:v>
                </c:pt>
                <c:pt idx="22">
                  <c:v>270</c:v>
                </c:pt>
                <c:pt idx="23">
                  <c:v>135</c:v>
                </c:pt>
                <c:pt idx="24">
                  <c:v>119</c:v>
                </c:pt>
                <c:pt idx="25">
                  <c:v>254</c:v>
                </c:pt>
                <c:pt idx="26">
                  <c:v>134</c:v>
                </c:pt>
                <c:pt idx="27">
                  <c:v>69</c:v>
                </c:pt>
                <c:pt idx="28">
                  <c:v>296</c:v>
                </c:pt>
                <c:pt idx="29">
                  <c:v>213</c:v>
                </c:pt>
                <c:pt idx="30">
                  <c:v>81</c:v>
                </c:pt>
                <c:pt idx="31">
                  <c:v>117</c:v>
                </c:pt>
                <c:pt idx="32">
                  <c:v>79</c:v>
                </c:pt>
                <c:pt idx="33">
                  <c:v>100</c:v>
                </c:pt>
                <c:pt idx="34">
                  <c:v>167</c:v>
                </c:pt>
                <c:pt idx="35">
                  <c:v>284</c:v>
                </c:pt>
                <c:pt idx="36">
                  <c:v>88</c:v>
                </c:pt>
                <c:pt idx="37">
                  <c:v>61</c:v>
                </c:pt>
                <c:pt idx="38">
                  <c:v>260</c:v>
                </c:pt>
                <c:pt idx="39">
                  <c:v>126</c:v>
                </c:pt>
                <c:pt idx="40">
                  <c:v>155</c:v>
                </c:pt>
                <c:pt idx="41">
                  <c:v>195</c:v>
                </c:pt>
                <c:pt idx="42">
                  <c:v>219</c:v>
                </c:pt>
                <c:pt idx="43">
                  <c:v>114</c:v>
                </c:pt>
                <c:pt idx="44">
                  <c:v>73</c:v>
                </c:pt>
                <c:pt idx="45">
                  <c:v>52</c:v>
                </c:pt>
                <c:pt idx="46">
                  <c:v>266</c:v>
                </c:pt>
                <c:pt idx="47">
                  <c:v>194</c:v>
                </c:pt>
                <c:pt idx="48">
                  <c:v>206</c:v>
                </c:pt>
                <c:pt idx="49">
                  <c:v>50</c:v>
                </c:pt>
                <c:pt idx="50">
                  <c:v>52</c:v>
                </c:pt>
                <c:pt idx="51">
                  <c:v>109</c:v>
                </c:pt>
                <c:pt idx="52">
                  <c:v>70</c:v>
                </c:pt>
                <c:pt idx="53">
                  <c:v>290</c:v>
                </c:pt>
                <c:pt idx="54">
                  <c:v>228</c:v>
                </c:pt>
                <c:pt idx="55">
                  <c:v>68</c:v>
                </c:pt>
                <c:pt idx="56">
                  <c:v>191</c:v>
                </c:pt>
                <c:pt idx="57">
                  <c:v>259</c:v>
                </c:pt>
                <c:pt idx="58">
                  <c:v>285</c:v>
                </c:pt>
                <c:pt idx="59">
                  <c:v>274</c:v>
                </c:pt>
                <c:pt idx="60">
                  <c:v>270</c:v>
                </c:pt>
                <c:pt idx="61">
                  <c:v>193</c:v>
                </c:pt>
                <c:pt idx="62">
                  <c:v>263</c:v>
                </c:pt>
                <c:pt idx="63">
                  <c:v>229</c:v>
                </c:pt>
                <c:pt idx="64">
                  <c:v>116</c:v>
                </c:pt>
                <c:pt idx="65">
                  <c:v>227</c:v>
                </c:pt>
                <c:pt idx="66">
                  <c:v>216</c:v>
                </c:pt>
                <c:pt idx="67">
                  <c:v>102</c:v>
                </c:pt>
                <c:pt idx="68">
                  <c:v>276</c:v>
                </c:pt>
                <c:pt idx="69">
                  <c:v>454</c:v>
                </c:pt>
                <c:pt idx="70">
                  <c:v>280</c:v>
                </c:pt>
                <c:pt idx="71">
                  <c:v>67</c:v>
                </c:pt>
                <c:pt idx="72">
                  <c:v>76</c:v>
                </c:pt>
                <c:pt idx="73">
                  <c:v>144</c:v>
                </c:pt>
                <c:pt idx="74">
                  <c:v>244</c:v>
                </c:pt>
                <c:pt idx="75">
                  <c:v>237</c:v>
                </c:pt>
                <c:pt idx="76">
                  <c:v>100</c:v>
                </c:pt>
                <c:pt idx="77">
                  <c:v>259</c:v>
                </c:pt>
                <c:pt idx="78">
                  <c:v>183</c:v>
                </c:pt>
                <c:pt idx="79">
                  <c:v>164</c:v>
                </c:pt>
                <c:pt idx="80">
                  <c:v>148</c:v>
                </c:pt>
                <c:pt idx="81">
                  <c:v>266</c:v>
                </c:pt>
                <c:pt idx="82">
                  <c:v>182</c:v>
                </c:pt>
                <c:pt idx="83">
                  <c:v>61</c:v>
                </c:pt>
                <c:pt idx="84">
                  <c:v>295</c:v>
                </c:pt>
                <c:pt idx="85">
                  <c:v>288</c:v>
                </c:pt>
                <c:pt idx="86">
                  <c:v>182</c:v>
                </c:pt>
                <c:pt idx="87">
                  <c:v>197</c:v>
                </c:pt>
                <c:pt idx="88">
                  <c:v>199</c:v>
                </c:pt>
                <c:pt idx="89">
                  <c:v>131</c:v>
                </c:pt>
                <c:pt idx="90">
                  <c:v>241</c:v>
                </c:pt>
                <c:pt idx="91">
                  <c:v>232</c:v>
                </c:pt>
                <c:pt idx="92">
                  <c:v>298</c:v>
                </c:pt>
                <c:pt idx="93">
                  <c:v>291</c:v>
                </c:pt>
                <c:pt idx="94">
                  <c:v>75</c:v>
                </c:pt>
                <c:pt idx="95">
                  <c:v>186</c:v>
                </c:pt>
                <c:pt idx="96">
                  <c:v>67</c:v>
                </c:pt>
                <c:pt idx="97">
                  <c:v>77</c:v>
                </c:pt>
                <c:pt idx="98">
                  <c:v>287</c:v>
                </c:pt>
                <c:pt idx="99">
                  <c:v>252</c:v>
                </c:pt>
                <c:pt idx="100">
                  <c:v>251</c:v>
                </c:pt>
                <c:pt idx="101">
                  <c:v>117</c:v>
                </c:pt>
                <c:pt idx="102">
                  <c:v>96</c:v>
                </c:pt>
                <c:pt idx="103">
                  <c:v>243</c:v>
                </c:pt>
                <c:pt idx="104">
                  <c:v>89</c:v>
                </c:pt>
                <c:pt idx="105">
                  <c:v>234</c:v>
                </c:pt>
                <c:pt idx="106">
                  <c:v>196</c:v>
                </c:pt>
                <c:pt idx="107">
                  <c:v>201</c:v>
                </c:pt>
                <c:pt idx="108">
                  <c:v>89</c:v>
                </c:pt>
                <c:pt idx="109">
                  <c:v>88</c:v>
                </c:pt>
                <c:pt idx="110">
                  <c:v>80</c:v>
                </c:pt>
                <c:pt idx="111">
                  <c:v>268</c:v>
                </c:pt>
                <c:pt idx="112">
                  <c:v>78</c:v>
                </c:pt>
                <c:pt idx="113">
                  <c:v>227</c:v>
                </c:pt>
                <c:pt idx="114">
                  <c:v>167</c:v>
                </c:pt>
                <c:pt idx="115">
                  <c:v>278</c:v>
                </c:pt>
                <c:pt idx="116">
                  <c:v>155</c:v>
                </c:pt>
                <c:pt idx="117">
                  <c:v>175</c:v>
                </c:pt>
                <c:pt idx="118">
                  <c:v>126</c:v>
                </c:pt>
                <c:pt idx="119">
                  <c:v>176</c:v>
                </c:pt>
                <c:pt idx="120">
                  <c:v>118</c:v>
                </c:pt>
                <c:pt idx="121">
                  <c:v>304</c:v>
                </c:pt>
                <c:pt idx="122">
                  <c:v>255</c:v>
                </c:pt>
                <c:pt idx="123">
                  <c:v>115</c:v>
                </c:pt>
                <c:pt idx="124">
                  <c:v>212</c:v>
                </c:pt>
                <c:pt idx="125">
                  <c:v>372</c:v>
                </c:pt>
                <c:pt idx="126">
                  <c:v>270</c:v>
                </c:pt>
                <c:pt idx="127">
                  <c:v>148</c:v>
                </c:pt>
                <c:pt idx="128">
                  <c:v>285</c:v>
                </c:pt>
                <c:pt idx="129">
                  <c:v>142</c:v>
                </c:pt>
                <c:pt idx="130">
                  <c:v>168</c:v>
                </c:pt>
                <c:pt idx="131">
                  <c:v>215</c:v>
                </c:pt>
                <c:pt idx="132">
                  <c:v>165</c:v>
                </c:pt>
                <c:pt idx="133">
                  <c:v>243</c:v>
                </c:pt>
                <c:pt idx="134">
                  <c:v>130</c:v>
                </c:pt>
                <c:pt idx="135">
                  <c:v>286</c:v>
                </c:pt>
                <c:pt idx="136">
                  <c:v>105</c:v>
                </c:pt>
                <c:pt idx="137">
                  <c:v>133</c:v>
                </c:pt>
                <c:pt idx="138">
                  <c:v>90</c:v>
                </c:pt>
                <c:pt idx="139">
                  <c:v>205</c:v>
                </c:pt>
                <c:pt idx="140">
                  <c:v>50</c:v>
                </c:pt>
                <c:pt idx="141">
                  <c:v>55</c:v>
                </c:pt>
                <c:pt idx="142">
                  <c:v>230</c:v>
                </c:pt>
                <c:pt idx="143">
                  <c:v>456</c:v>
                </c:pt>
                <c:pt idx="144">
                  <c:v>141</c:v>
                </c:pt>
                <c:pt idx="145">
                  <c:v>83</c:v>
                </c:pt>
                <c:pt idx="146">
                  <c:v>120</c:v>
                </c:pt>
                <c:pt idx="147">
                  <c:v>213</c:v>
                </c:pt>
                <c:pt idx="148">
                  <c:v>264</c:v>
                </c:pt>
                <c:pt idx="149">
                  <c:v>113</c:v>
                </c:pt>
                <c:pt idx="150">
                  <c:v>254</c:v>
                </c:pt>
                <c:pt idx="151">
                  <c:v>162</c:v>
                </c:pt>
                <c:pt idx="152">
                  <c:v>95</c:v>
                </c:pt>
                <c:pt idx="153">
                  <c:v>222</c:v>
                </c:pt>
                <c:pt idx="154">
                  <c:v>245</c:v>
                </c:pt>
                <c:pt idx="155">
                  <c:v>293</c:v>
                </c:pt>
                <c:pt idx="156">
                  <c:v>219</c:v>
                </c:pt>
                <c:pt idx="157">
                  <c:v>173</c:v>
                </c:pt>
                <c:pt idx="158">
                  <c:v>123</c:v>
                </c:pt>
                <c:pt idx="159">
                  <c:v>99</c:v>
                </c:pt>
                <c:pt idx="160">
                  <c:v>260</c:v>
                </c:pt>
                <c:pt idx="161">
                  <c:v>143</c:v>
                </c:pt>
                <c:pt idx="162">
                  <c:v>305</c:v>
                </c:pt>
                <c:pt idx="163">
                  <c:v>255</c:v>
                </c:pt>
                <c:pt idx="164">
                  <c:v>116</c:v>
                </c:pt>
                <c:pt idx="165">
                  <c:v>94</c:v>
                </c:pt>
                <c:pt idx="166">
                  <c:v>169</c:v>
                </c:pt>
                <c:pt idx="167">
                  <c:v>338</c:v>
                </c:pt>
                <c:pt idx="168">
                  <c:v>124</c:v>
                </c:pt>
                <c:pt idx="169">
                  <c:v>195</c:v>
                </c:pt>
                <c:pt idx="170">
                  <c:v>254</c:v>
                </c:pt>
                <c:pt idx="171">
                  <c:v>286</c:v>
                </c:pt>
                <c:pt idx="172">
                  <c:v>270</c:v>
                </c:pt>
                <c:pt idx="173">
                  <c:v>227</c:v>
                </c:pt>
                <c:pt idx="174">
                  <c:v>56</c:v>
                </c:pt>
                <c:pt idx="175">
                  <c:v>191</c:v>
                </c:pt>
                <c:pt idx="176">
                  <c:v>82</c:v>
                </c:pt>
                <c:pt idx="177">
                  <c:v>245</c:v>
                </c:pt>
                <c:pt idx="178">
                  <c:v>228</c:v>
                </c:pt>
                <c:pt idx="179">
                  <c:v>72</c:v>
                </c:pt>
                <c:pt idx="180">
                  <c:v>236</c:v>
                </c:pt>
                <c:pt idx="181">
                  <c:v>153</c:v>
                </c:pt>
                <c:pt idx="182">
                  <c:v>134</c:v>
                </c:pt>
                <c:pt idx="183">
                  <c:v>203</c:v>
                </c:pt>
                <c:pt idx="184">
                  <c:v>177</c:v>
                </c:pt>
                <c:pt idx="185">
                  <c:v>69</c:v>
                </c:pt>
                <c:pt idx="186">
                  <c:v>141</c:v>
                </c:pt>
                <c:pt idx="187">
                  <c:v>129</c:v>
                </c:pt>
                <c:pt idx="188">
                  <c:v>65</c:v>
                </c:pt>
                <c:pt idx="189">
                  <c:v>271</c:v>
                </c:pt>
                <c:pt idx="190">
                  <c:v>71</c:v>
                </c:pt>
                <c:pt idx="191">
                  <c:v>196</c:v>
                </c:pt>
                <c:pt idx="192">
                  <c:v>285</c:v>
                </c:pt>
                <c:pt idx="193">
                  <c:v>108</c:v>
                </c:pt>
                <c:pt idx="194">
                  <c:v>195</c:v>
                </c:pt>
                <c:pt idx="195">
                  <c:v>215</c:v>
                </c:pt>
                <c:pt idx="196">
                  <c:v>231</c:v>
                </c:pt>
                <c:pt idx="197">
                  <c:v>61</c:v>
                </c:pt>
                <c:pt idx="198">
                  <c:v>175</c:v>
                </c:pt>
                <c:pt idx="199">
                  <c:v>134</c:v>
                </c:pt>
                <c:pt idx="200">
                  <c:v>177</c:v>
                </c:pt>
                <c:pt idx="201">
                  <c:v>136</c:v>
                </c:pt>
                <c:pt idx="202">
                  <c:v>286</c:v>
                </c:pt>
                <c:pt idx="203">
                  <c:v>128</c:v>
                </c:pt>
                <c:pt idx="204">
                  <c:v>313</c:v>
                </c:pt>
                <c:pt idx="205">
                  <c:v>61</c:v>
                </c:pt>
                <c:pt idx="206">
                  <c:v>132</c:v>
                </c:pt>
                <c:pt idx="207">
                  <c:v>124</c:v>
                </c:pt>
                <c:pt idx="208">
                  <c:v>90</c:v>
                </c:pt>
                <c:pt idx="209">
                  <c:v>71</c:v>
                </c:pt>
                <c:pt idx="210">
                  <c:v>196</c:v>
                </c:pt>
                <c:pt idx="211">
                  <c:v>175</c:v>
                </c:pt>
                <c:pt idx="212">
                  <c:v>191</c:v>
                </c:pt>
                <c:pt idx="213">
                  <c:v>136</c:v>
                </c:pt>
                <c:pt idx="214">
                  <c:v>309</c:v>
                </c:pt>
                <c:pt idx="215">
                  <c:v>172</c:v>
                </c:pt>
                <c:pt idx="216">
                  <c:v>92</c:v>
                </c:pt>
                <c:pt idx="217">
                  <c:v>444</c:v>
                </c:pt>
                <c:pt idx="218">
                  <c:v>158</c:v>
                </c:pt>
                <c:pt idx="219">
                  <c:v>299</c:v>
                </c:pt>
                <c:pt idx="220">
                  <c:v>280</c:v>
                </c:pt>
                <c:pt idx="221">
                  <c:v>114</c:v>
                </c:pt>
                <c:pt idx="222">
                  <c:v>247</c:v>
                </c:pt>
                <c:pt idx="223">
                  <c:v>248</c:v>
                </c:pt>
                <c:pt idx="224">
                  <c:v>275</c:v>
                </c:pt>
                <c:pt idx="225">
                  <c:v>99</c:v>
                </c:pt>
                <c:pt idx="226">
                  <c:v>174</c:v>
                </c:pt>
                <c:pt idx="227">
                  <c:v>181</c:v>
                </c:pt>
                <c:pt idx="228">
                  <c:v>536</c:v>
                </c:pt>
                <c:pt idx="229">
                  <c:v>108</c:v>
                </c:pt>
                <c:pt idx="230">
                  <c:v>172</c:v>
                </c:pt>
                <c:pt idx="231">
                  <c:v>96</c:v>
                </c:pt>
                <c:pt idx="232">
                  <c:v>271</c:v>
                </c:pt>
                <c:pt idx="233">
                  <c:v>85</c:v>
                </c:pt>
                <c:pt idx="234">
                  <c:v>390</c:v>
                </c:pt>
                <c:pt idx="235">
                  <c:v>137</c:v>
                </c:pt>
                <c:pt idx="236">
                  <c:v>243</c:v>
                </c:pt>
                <c:pt idx="237">
                  <c:v>369</c:v>
                </c:pt>
                <c:pt idx="238">
                  <c:v>195</c:v>
                </c:pt>
                <c:pt idx="239">
                  <c:v>492</c:v>
                </c:pt>
                <c:pt idx="240">
                  <c:v>240</c:v>
                </c:pt>
                <c:pt idx="241">
                  <c:v>131</c:v>
                </c:pt>
                <c:pt idx="242">
                  <c:v>296</c:v>
                </c:pt>
                <c:pt idx="243">
                  <c:v>184</c:v>
                </c:pt>
                <c:pt idx="244">
                  <c:v>177</c:v>
                </c:pt>
                <c:pt idx="245">
                  <c:v>151</c:v>
                </c:pt>
                <c:pt idx="246">
                  <c:v>250</c:v>
                </c:pt>
                <c:pt idx="247">
                  <c:v>333</c:v>
                </c:pt>
                <c:pt idx="248">
                  <c:v>319</c:v>
                </c:pt>
                <c:pt idx="249">
                  <c:v>300</c:v>
                </c:pt>
                <c:pt idx="250">
                  <c:v>255</c:v>
                </c:pt>
                <c:pt idx="251">
                  <c:v>137</c:v>
                </c:pt>
                <c:pt idx="252">
                  <c:v>63</c:v>
                </c:pt>
                <c:pt idx="253">
                  <c:v>254</c:v>
                </c:pt>
              </c:numCache>
            </c:numRef>
          </c:val>
          <c:smooth val="0"/>
        </c:ser>
        <c:ser>
          <c:idx val="1"/>
          <c:order val="1"/>
          <c:tx>
            <c:strRef>
              <c:f>'Resource Pivot'!$G$1:$G$3</c:f>
              <c:strCache>
                <c:ptCount val="1"/>
                <c:pt idx="0">
                  <c:v>BigPool - Oil Extraction</c:v>
                </c:pt>
              </c:strCache>
            </c:strRef>
          </c:tx>
          <c:spPr>
            <a:ln w="28575" cap="rnd">
              <a:solidFill>
                <a:schemeClr val="tx1">
                  <a:lumMod val="50000"/>
                  <a:lumOff val="50000"/>
                </a:schemeClr>
              </a:solidFill>
              <a:round/>
            </a:ln>
            <a:effectLst/>
          </c:spPr>
          <c:marker>
            <c:symbol val="none"/>
          </c:marker>
          <c:cat>
            <c:strRef>
              <c:f>'Resource Pivot'!$E$4:$E$257</c:f>
              <c:strCache>
                <c:ptCount val="254"/>
                <c:pt idx="0">
                  <c:v>8/9/2016</c:v>
                </c:pt>
                <c:pt idx="1">
                  <c:v>8/10/2016</c:v>
                </c:pt>
                <c:pt idx="2">
                  <c:v>8/12/2016</c:v>
                </c:pt>
                <c:pt idx="3">
                  <c:v>8/17/2016</c:v>
                </c:pt>
                <c:pt idx="4">
                  <c:v>8/18/2016</c:v>
                </c:pt>
                <c:pt idx="5">
                  <c:v>8/23/2016</c:v>
                </c:pt>
                <c:pt idx="6">
                  <c:v>8/24/2016</c:v>
                </c:pt>
                <c:pt idx="7">
                  <c:v>8/27/2016</c:v>
                </c:pt>
                <c:pt idx="8">
                  <c:v>8/30/2016</c:v>
                </c:pt>
                <c:pt idx="9">
                  <c:v>9/3/2016</c:v>
                </c:pt>
                <c:pt idx="10">
                  <c:v>9/5/2016</c:v>
                </c:pt>
                <c:pt idx="11">
                  <c:v>9/9/2016</c:v>
                </c:pt>
                <c:pt idx="12">
                  <c:v>9/10/2016</c:v>
                </c:pt>
                <c:pt idx="13">
                  <c:v>9/14/2016</c:v>
                </c:pt>
                <c:pt idx="14">
                  <c:v>9/16/2016</c:v>
                </c:pt>
                <c:pt idx="15">
                  <c:v>9/19/2016</c:v>
                </c:pt>
                <c:pt idx="16">
                  <c:v>9/20/2016</c:v>
                </c:pt>
                <c:pt idx="17">
                  <c:v>9/27/2016</c:v>
                </c:pt>
                <c:pt idx="18">
                  <c:v>9/30/2016</c:v>
                </c:pt>
                <c:pt idx="19">
                  <c:v>10/4/2016</c:v>
                </c:pt>
                <c:pt idx="20">
                  <c:v>10/8/2016</c:v>
                </c:pt>
                <c:pt idx="21">
                  <c:v>10/11/2016</c:v>
                </c:pt>
                <c:pt idx="22">
                  <c:v>10/12/2016</c:v>
                </c:pt>
                <c:pt idx="23">
                  <c:v>10/14/2016</c:v>
                </c:pt>
                <c:pt idx="24">
                  <c:v>10/18/2016</c:v>
                </c:pt>
                <c:pt idx="25">
                  <c:v>10/22/2016</c:v>
                </c:pt>
                <c:pt idx="26">
                  <c:v>10/25/2016</c:v>
                </c:pt>
                <c:pt idx="27">
                  <c:v>10/27/2016</c:v>
                </c:pt>
                <c:pt idx="28">
                  <c:v>11/2/2016</c:v>
                </c:pt>
                <c:pt idx="29">
                  <c:v>11/4/2016</c:v>
                </c:pt>
                <c:pt idx="30">
                  <c:v>11/8/2016</c:v>
                </c:pt>
                <c:pt idx="31">
                  <c:v>11/10/2016</c:v>
                </c:pt>
                <c:pt idx="32">
                  <c:v>11/12/2016</c:v>
                </c:pt>
                <c:pt idx="33">
                  <c:v>11/14/2016</c:v>
                </c:pt>
                <c:pt idx="34">
                  <c:v>11/20/2016</c:v>
                </c:pt>
                <c:pt idx="35">
                  <c:v>11/21/2016</c:v>
                </c:pt>
                <c:pt idx="36">
                  <c:v>11/23/2016</c:v>
                </c:pt>
                <c:pt idx="37">
                  <c:v>11/25/2016</c:v>
                </c:pt>
                <c:pt idx="38">
                  <c:v>11/27/2016</c:v>
                </c:pt>
                <c:pt idx="39">
                  <c:v>11/30/2016</c:v>
                </c:pt>
                <c:pt idx="40">
                  <c:v>12/2/2016</c:v>
                </c:pt>
                <c:pt idx="41">
                  <c:v>12/6/2016</c:v>
                </c:pt>
                <c:pt idx="42">
                  <c:v>12/8/2016</c:v>
                </c:pt>
                <c:pt idx="43">
                  <c:v>12/12/2016</c:v>
                </c:pt>
                <c:pt idx="44">
                  <c:v>12/14/2016</c:v>
                </c:pt>
                <c:pt idx="45">
                  <c:v>12/17/2016</c:v>
                </c:pt>
                <c:pt idx="46">
                  <c:v>12/18/2016</c:v>
                </c:pt>
                <c:pt idx="47">
                  <c:v>12/23/2016</c:v>
                </c:pt>
                <c:pt idx="48">
                  <c:v>12/24/2016</c:v>
                </c:pt>
                <c:pt idx="49">
                  <c:v>12/28/2016</c:v>
                </c:pt>
                <c:pt idx="50">
                  <c:v>12/31/2016</c:v>
                </c:pt>
                <c:pt idx="51">
                  <c:v>1/1/2017</c:v>
                </c:pt>
                <c:pt idx="52">
                  <c:v>1/5/2017</c:v>
                </c:pt>
                <c:pt idx="53">
                  <c:v>1/9/2017</c:v>
                </c:pt>
                <c:pt idx="54">
                  <c:v>1/10/2017</c:v>
                </c:pt>
                <c:pt idx="55">
                  <c:v>1/14/2017</c:v>
                </c:pt>
                <c:pt idx="56">
                  <c:v>1/17/2017</c:v>
                </c:pt>
                <c:pt idx="57">
                  <c:v>1/19/2017</c:v>
                </c:pt>
                <c:pt idx="58">
                  <c:v>1/22/2017</c:v>
                </c:pt>
                <c:pt idx="59">
                  <c:v>1/25/2017</c:v>
                </c:pt>
                <c:pt idx="60">
                  <c:v>1/26/2017</c:v>
                </c:pt>
                <c:pt idx="61">
                  <c:v>2/1/2017</c:v>
                </c:pt>
                <c:pt idx="62">
                  <c:v>2/2/2017</c:v>
                </c:pt>
                <c:pt idx="63">
                  <c:v>2/6/2017</c:v>
                </c:pt>
                <c:pt idx="64">
                  <c:v>2/9/2017</c:v>
                </c:pt>
                <c:pt idx="65">
                  <c:v>2/11/2017</c:v>
                </c:pt>
                <c:pt idx="66">
                  <c:v>2/16/2017</c:v>
                </c:pt>
                <c:pt idx="67">
                  <c:v>2/19/2017</c:v>
                </c:pt>
                <c:pt idx="68">
                  <c:v>2/22/2017</c:v>
                </c:pt>
                <c:pt idx="69">
                  <c:v>2/26/2017</c:v>
                </c:pt>
                <c:pt idx="70">
                  <c:v>3/3/2017</c:v>
                </c:pt>
                <c:pt idx="71">
                  <c:v>3/4/2017</c:v>
                </c:pt>
                <c:pt idx="72">
                  <c:v>3/7/2017</c:v>
                </c:pt>
                <c:pt idx="73">
                  <c:v>3/8/2017</c:v>
                </c:pt>
                <c:pt idx="74">
                  <c:v>3/13/2017</c:v>
                </c:pt>
                <c:pt idx="75">
                  <c:v>3/16/2017</c:v>
                </c:pt>
                <c:pt idx="76">
                  <c:v>3/19/2017</c:v>
                </c:pt>
                <c:pt idx="77">
                  <c:v>3/20/2017</c:v>
                </c:pt>
                <c:pt idx="78">
                  <c:v>3/23/2017</c:v>
                </c:pt>
                <c:pt idx="79">
                  <c:v>3/24/2017</c:v>
                </c:pt>
                <c:pt idx="80">
                  <c:v>3/26/2017</c:v>
                </c:pt>
                <c:pt idx="81">
                  <c:v>3/29/2017</c:v>
                </c:pt>
                <c:pt idx="82">
                  <c:v>3/30/2017</c:v>
                </c:pt>
                <c:pt idx="83">
                  <c:v>4/2/2017</c:v>
                </c:pt>
                <c:pt idx="84">
                  <c:v>4/4/2017</c:v>
                </c:pt>
                <c:pt idx="85">
                  <c:v>4/8/2017</c:v>
                </c:pt>
                <c:pt idx="86">
                  <c:v>4/10/2017</c:v>
                </c:pt>
                <c:pt idx="87">
                  <c:v>4/16/2017</c:v>
                </c:pt>
                <c:pt idx="88">
                  <c:v>4/22/2017</c:v>
                </c:pt>
                <c:pt idx="89">
                  <c:v>4/23/2017</c:v>
                </c:pt>
                <c:pt idx="90">
                  <c:v>4/26/2017</c:v>
                </c:pt>
                <c:pt idx="91">
                  <c:v>4/29/2017</c:v>
                </c:pt>
                <c:pt idx="92">
                  <c:v>4/30/2017</c:v>
                </c:pt>
                <c:pt idx="93">
                  <c:v>5/4/2017</c:v>
                </c:pt>
                <c:pt idx="94">
                  <c:v>5/5/2017</c:v>
                </c:pt>
                <c:pt idx="95">
                  <c:v>5/7/2017</c:v>
                </c:pt>
                <c:pt idx="96">
                  <c:v>5/9/2017</c:v>
                </c:pt>
                <c:pt idx="97">
                  <c:v>5/12/2017</c:v>
                </c:pt>
                <c:pt idx="98">
                  <c:v>5/15/2017</c:v>
                </c:pt>
                <c:pt idx="99">
                  <c:v>5/17/2017</c:v>
                </c:pt>
                <c:pt idx="100">
                  <c:v>5/21/2017</c:v>
                </c:pt>
                <c:pt idx="101">
                  <c:v>5/25/2017</c:v>
                </c:pt>
                <c:pt idx="102">
                  <c:v>5/28/2017</c:v>
                </c:pt>
                <c:pt idx="103">
                  <c:v>5/31/2017</c:v>
                </c:pt>
                <c:pt idx="104">
                  <c:v>6/4/2017</c:v>
                </c:pt>
                <c:pt idx="105">
                  <c:v>6/8/2017</c:v>
                </c:pt>
                <c:pt idx="106">
                  <c:v>6/11/2017</c:v>
                </c:pt>
                <c:pt idx="107">
                  <c:v>6/12/2017</c:v>
                </c:pt>
                <c:pt idx="108">
                  <c:v>6/18/2017</c:v>
                </c:pt>
                <c:pt idx="109">
                  <c:v>6/19/2017</c:v>
                </c:pt>
                <c:pt idx="110">
                  <c:v>6/22/2017</c:v>
                </c:pt>
                <c:pt idx="111">
                  <c:v>6/23/2017</c:v>
                </c:pt>
                <c:pt idx="112">
                  <c:v>6/28/2017</c:v>
                </c:pt>
                <c:pt idx="113">
                  <c:v>6/29/2017</c:v>
                </c:pt>
                <c:pt idx="114">
                  <c:v>7/4/2017</c:v>
                </c:pt>
                <c:pt idx="115">
                  <c:v>7/6/2017</c:v>
                </c:pt>
                <c:pt idx="116">
                  <c:v>7/9/2017</c:v>
                </c:pt>
                <c:pt idx="117">
                  <c:v>7/10/2017</c:v>
                </c:pt>
                <c:pt idx="118">
                  <c:v>7/13/2017</c:v>
                </c:pt>
                <c:pt idx="119">
                  <c:v>7/16/2017</c:v>
                </c:pt>
                <c:pt idx="120">
                  <c:v>7/19/2017</c:v>
                </c:pt>
                <c:pt idx="121">
                  <c:v>7/22/2017</c:v>
                </c:pt>
                <c:pt idx="122">
                  <c:v>7/27/2017</c:v>
                </c:pt>
                <c:pt idx="123">
                  <c:v>7/29/2017</c:v>
                </c:pt>
                <c:pt idx="124">
                  <c:v>8/3/2017</c:v>
                </c:pt>
                <c:pt idx="125">
                  <c:v>8/6/2017</c:v>
                </c:pt>
                <c:pt idx="126">
                  <c:v>8/11/2017</c:v>
                </c:pt>
                <c:pt idx="127">
                  <c:v>8/13/2017</c:v>
                </c:pt>
                <c:pt idx="128">
                  <c:v>8/14/2017</c:v>
                </c:pt>
                <c:pt idx="129">
                  <c:v>8/18/2017</c:v>
                </c:pt>
                <c:pt idx="130">
                  <c:v>8/20/2017</c:v>
                </c:pt>
                <c:pt idx="131">
                  <c:v>8/23/2017</c:v>
                </c:pt>
                <c:pt idx="132">
                  <c:v>8/24/2017</c:v>
                </c:pt>
                <c:pt idx="133">
                  <c:v>8/27/2017</c:v>
                </c:pt>
                <c:pt idx="134">
                  <c:v>8/30/2017</c:v>
                </c:pt>
                <c:pt idx="135">
                  <c:v>9/3/2017</c:v>
                </c:pt>
                <c:pt idx="136">
                  <c:v>9/7/2017</c:v>
                </c:pt>
                <c:pt idx="137">
                  <c:v>9/8/2017</c:v>
                </c:pt>
                <c:pt idx="138">
                  <c:v>9/10/2017</c:v>
                </c:pt>
                <c:pt idx="139">
                  <c:v>9/14/2017</c:v>
                </c:pt>
                <c:pt idx="140">
                  <c:v>9/15/2017</c:v>
                </c:pt>
                <c:pt idx="141">
                  <c:v>9/21/2017</c:v>
                </c:pt>
                <c:pt idx="142">
                  <c:v>9/22/2017</c:v>
                </c:pt>
                <c:pt idx="143">
                  <c:v>9/25/2017</c:v>
                </c:pt>
                <c:pt idx="144">
                  <c:v>9/30/2017</c:v>
                </c:pt>
                <c:pt idx="145">
                  <c:v>10/2/2017</c:v>
                </c:pt>
                <c:pt idx="146">
                  <c:v>10/7/2017</c:v>
                </c:pt>
                <c:pt idx="147">
                  <c:v>10/9/2017</c:v>
                </c:pt>
                <c:pt idx="148">
                  <c:v>10/13/2017</c:v>
                </c:pt>
                <c:pt idx="149">
                  <c:v>10/14/2017</c:v>
                </c:pt>
                <c:pt idx="150">
                  <c:v>10/18/2017</c:v>
                </c:pt>
                <c:pt idx="151">
                  <c:v>10/24/2017</c:v>
                </c:pt>
                <c:pt idx="152">
                  <c:v>10/26/2017</c:v>
                </c:pt>
                <c:pt idx="153">
                  <c:v>10/30/2017</c:v>
                </c:pt>
                <c:pt idx="154">
                  <c:v>10/31/2017</c:v>
                </c:pt>
                <c:pt idx="155">
                  <c:v>11/2/2017</c:v>
                </c:pt>
                <c:pt idx="156">
                  <c:v>11/3/2017</c:v>
                </c:pt>
                <c:pt idx="157">
                  <c:v>11/6/2017</c:v>
                </c:pt>
                <c:pt idx="158">
                  <c:v>11/9/2017</c:v>
                </c:pt>
                <c:pt idx="159">
                  <c:v>11/12/2017</c:v>
                </c:pt>
                <c:pt idx="160">
                  <c:v>11/17/2017</c:v>
                </c:pt>
                <c:pt idx="161">
                  <c:v>11/18/2017</c:v>
                </c:pt>
                <c:pt idx="162">
                  <c:v>11/25/2017</c:v>
                </c:pt>
                <c:pt idx="163">
                  <c:v>12/1/2017</c:v>
                </c:pt>
                <c:pt idx="164">
                  <c:v>12/5/2017</c:v>
                </c:pt>
                <c:pt idx="165">
                  <c:v>12/8/2017</c:v>
                </c:pt>
                <c:pt idx="166">
                  <c:v>12/9/2017</c:v>
                </c:pt>
                <c:pt idx="167">
                  <c:v>12/15/2017</c:v>
                </c:pt>
                <c:pt idx="168">
                  <c:v>12/21/2017</c:v>
                </c:pt>
                <c:pt idx="169">
                  <c:v>12/22/2017</c:v>
                </c:pt>
                <c:pt idx="170">
                  <c:v>12/24/2017</c:v>
                </c:pt>
                <c:pt idx="171">
                  <c:v>12/27/2017</c:v>
                </c:pt>
                <c:pt idx="172">
                  <c:v>12/31/2017</c:v>
                </c:pt>
                <c:pt idx="173">
                  <c:v>1/2/2018</c:v>
                </c:pt>
                <c:pt idx="174">
                  <c:v>1/3/2018</c:v>
                </c:pt>
                <c:pt idx="175">
                  <c:v>1/7/2018</c:v>
                </c:pt>
                <c:pt idx="176">
                  <c:v>1/11/2018</c:v>
                </c:pt>
                <c:pt idx="177">
                  <c:v>1/14/2018</c:v>
                </c:pt>
                <c:pt idx="178">
                  <c:v>1/18/2018</c:v>
                </c:pt>
                <c:pt idx="179">
                  <c:v>1/20/2018</c:v>
                </c:pt>
                <c:pt idx="180">
                  <c:v>1/26/2018</c:v>
                </c:pt>
                <c:pt idx="181">
                  <c:v>1/29/2018</c:v>
                </c:pt>
                <c:pt idx="182">
                  <c:v>2/1/2018</c:v>
                </c:pt>
                <c:pt idx="183">
                  <c:v>2/3/2018</c:v>
                </c:pt>
                <c:pt idx="184">
                  <c:v>2/4/2018</c:v>
                </c:pt>
                <c:pt idx="185">
                  <c:v>2/8/2018</c:v>
                </c:pt>
                <c:pt idx="186">
                  <c:v>2/11/2018</c:v>
                </c:pt>
                <c:pt idx="187">
                  <c:v>2/14/2018</c:v>
                </c:pt>
                <c:pt idx="188">
                  <c:v>2/19/2018</c:v>
                </c:pt>
                <c:pt idx="189">
                  <c:v>2/22/2018</c:v>
                </c:pt>
                <c:pt idx="190">
                  <c:v>2/27/2018</c:v>
                </c:pt>
                <c:pt idx="191">
                  <c:v>3/1/2018</c:v>
                </c:pt>
                <c:pt idx="192">
                  <c:v>3/4/2018</c:v>
                </c:pt>
                <c:pt idx="193">
                  <c:v>3/6/2018</c:v>
                </c:pt>
                <c:pt idx="194">
                  <c:v>3/11/2018</c:v>
                </c:pt>
                <c:pt idx="195">
                  <c:v>3/12/2018</c:v>
                </c:pt>
                <c:pt idx="196">
                  <c:v>3/15/2018</c:v>
                </c:pt>
                <c:pt idx="197">
                  <c:v>3/18/2018</c:v>
                </c:pt>
                <c:pt idx="198">
                  <c:v>3/19/2018</c:v>
                </c:pt>
                <c:pt idx="199">
                  <c:v>3/21/2018</c:v>
                </c:pt>
                <c:pt idx="200">
                  <c:v>3/24/2018</c:v>
                </c:pt>
                <c:pt idx="201">
                  <c:v>3/27/2018</c:v>
                </c:pt>
                <c:pt idx="202">
                  <c:v>3/29/2018</c:v>
                </c:pt>
                <c:pt idx="203">
                  <c:v>3/30/2018</c:v>
                </c:pt>
                <c:pt idx="204">
                  <c:v>4/2/2018</c:v>
                </c:pt>
                <c:pt idx="205">
                  <c:v>4/5/2018</c:v>
                </c:pt>
                <c:pt idx="206">
                  <c:v>4/8/2018</c:v>
                </c:pt>
                <c:pt idx="207">
                  <c:v>4/13/2018</c:v>
                </c:pt>
                <c:pt idx="208">
                  <c:v>4/16/2018</c:v>
                </c:pt>
                <c:pt idx="209">
                  <c:v>4/17/2018</c:v>
                </c:pt>
                <c:pt idx="210">
                  <c:v>4/24/2018</c:v>
                </c:pt>
                <c:pt idx="211">
                  <c:v>4/25/2018</c:v>
                </c:pt>
                <c:pt idx="212">
                  <c:v>4/28/2018</c:v>
                </c:pt>
                <c:pt idx="213">
                  <c:v>5/1/2018</c:v>
                </c:pt>
                <c:pt idx="214">
                  <c:v>5/5/2018</c:v>
                </c:pt>
                <c:pt idx="215">
                  <c:v>5/11/2018</c:v>
                </c:pt>
                <c:pt idx="216">
                  <c:v>5/12/2018</c:v>
                </c:pt>
                <c:pt idx="217">
                  <c:v>5/15/2018</c:v>
                </c:pt>
                <c:pt idx="218">
                  <c:v>5/19/2018</c:v>
                </c:pt>
                <c:pt idx="219">
                  <c:v>5/22/2018</c:v>
                </c:pt>
                <c:pt idx="220">
                  <c:v>5/23/2018</c:v>
                </c:pt>
                <c:pt idx="221">
                  <c:v>5/29/2018</c:v>
                </c:pt>
                <c:pt idx="222">
                  <c:v>5/31/2018</c:v>
                </c:pt>
                <c:pt idx="223">
                  <c:v>6/4/2018</c:v>
                </c:pt>
                <c:pt idx="224">
                  <c:v>6/8/2018</c:v>
                </c:pt>
                <c:pt idx="225">
                  <c:v>6/11/2018</c:v>
                </c:pt>
                <c:pt idx="226">
                  <c:v>6/16/2018</c:v>
                </c:pt>
                <c:pt idx="227">
                  <c:v>6/18/2018</c:v>
                </c:pt>
                <c:pt idx="228">
                  <c:v>6/24/2018</c:v>
                </c:pt>
                <c:pt idx="229">
                  <c:v>6/28/2018</c:v>
                </c:pt>
                <c:pt idx="230">
                  <c:v>7/1/2018</c:v>
                </c:pt>
                <c:pt idx="231">
                  <c:v>7/2/2018</c:v>
                </c:pt>
                <c:pt idx="232">
                  <c:v>7/4/2018</c:v>
                </c:pt>
                <c:pt idx="233">
                  <c:v>7/6/2018</c:v>
                </c:pt>
                <c:pt idx="234">
                  <c:v>7/11/2018</c:v>
                </c:pt>
                <c:pt idx="235">
                  <c:v>7/18/2018</c:v>
                </c:pt>
                <c:pt idx="236">
                  <c:v>7/19/2018</c:v>
                </c:pt>
                <c:pt idx="237">
                  <c:v>7/23/2018</c:v>
                </c:pt>
                <c:pt idx="238">
                  <c:v>7/28/2018</c:v>
                </c:pt>
                <c:pt idx="239">
                  <c:v>8/1/2018</c:v>
                </c:pt>
                <c:pt idx="240">
                  <c:v>8/4/2018</c:v>
                </c:pt>
                <c:pt idx="241">
                  <c:v>8/8/2018</c:v>
                </c:pt>
                <c:pt idx="242">
                  <c:v>8/9/2018</c:v>
                </c:pt>
                <c:pt idx="243">
                  <c:v>8/14/2018</c:v>
                </c:pt>
                <c:pt idx="244">
                  <c:v>8/15/2018</c:v>
                </c:pt>
                <c:pt idx="245">
                  <c:v>8/19/2018</c:v>
                </c:pt>
                <c:pt idx="246">
                  <c:v>8/22/2018</c:v>
                </c:pt>
                <c:pt idx="247">
                  <c:v>8/25/2018</c:v>
                </c:pt>
                <c:pt idx="248">
                  <c:v>8/30/2018</c:v>
                </c:pt>
                <c:pt idx="249">
                  <c:v>9/5/2018</c:v>
                </c:pt>
                <c:pt idx="250">
                  <c:v>9/7/2018</c:v>
                </c:pt>
                <c:pt idx="251">
                  <c:v>9/11/2018</c:v>
                </c:pt>
                <c:pt idx="252">
                  <c:v>9/12/2018</c:v>
                </c:pt>
                <c:pt idx="253">
                  <c:v>9/19/2018</c:v>
                </c:pt>
              </c:strCache>
            </c:strRef>
          </c:cat>
          <c:val>
            <c:numRef>
              <c:f>'Resource Pivot'!$G$4:$G$257</c:f>
              <c:numCache>
                <c:formatCode>General</c:formatCode>
                <c:ptCount val="254"/>
                <c:pt idx="0">
                  <c:v>101</c:v>
                </c:pt>
                <c:pt idx="1">
                  <c:v>161</c:v>
                </c:pt>
                <c:pt idx="2">
                  <c:v>128</c:v>
                </c:pt>
                <c:pt idx="3">
                  <c:v>245</c:v>
                </c:pt>
                <c:pt idx="4">
                  <c:v>235</c:v>
                </c:pt>
                <c:pt idx="5">
                  <c:v>128</c:v>
                </c:pt>
                <c:pt idx="6">
                  <c:v>213</c:v>
                </c:pt>
                <c:pt idx="7">
                  <c:v>140</c:v>
                </c:pt>
                <c:pt idx="8">
                  <c:v>456</c:v>
                </c:pt>
                <c:pt idx="9">
                  <c:v>122</c:v>
                </c:pt>
                <c:pt idx="10">
                  <c:v>91</c:v>
                </c:pt>
                <c:pt idx="11">
                  <c:v>206</c:v>
                </c:pt>
                <c:pt idx="12">
                  <c:v>118</c:v>
                </c:pt>
                <c:pt idx="13">
                  <c:v>183</c:v>
                </c:pt>
                <c:pt idx="14">
                  <c:v>80</c:v>
                </c:pt>
                <c:pt idx="15">
                  <c:v>138</c:v>
                </c:pt>
                <c:pt idx="16">
                  <c:v>191</c:v>
                </c:pt>
                <c:pt idx="17">
                  <c:v>305</c:v>
                </c:pt>
                <c:pt idx="18">
                  <c:v>260</c:v>
                </c:pt>
                <c:pt idx="19">
                  <c:v>247</c:v>
                </c:pt>
                <c:pt idx="20">
                  <c:v>118</c:v>
                </c:pt>
                <c:pt idx="21">
                  <c:v>192</c:v>
                </c:pt>
                <c:pt idx="22">
                  <c:v>154</c:v>
                </c:pt>
                <c:pt idx="23">
                  <c:v>97</c:v>
                </c:pt>
                <c:pt idx="24">
                  <c:v>297</c:v>
                </c:pt>
                <c:pt idx="25">
                  <c:v>219</c:v>
                </c:pt>
                <c:pt idx="26">
                  <c:v>282</c:v>
                </c:pt>
                <c:pt idx="27">
                  <c:v>88</c:v>
                </c:pt>
                <c:pt idx="28">
                  <c:v>183</c:v>
                </c:pt>
                <c:pt idx="29">
                  <c:v>161</c:v>
                </c:pt>
                <c:pt idx="30">
                  <c:v>247</c:v>
                </c:pt>
                <c:pt idx="31">
                  <c:v>227</c:v>
                </c:pt>
                <c:pt idx="32">
                  <c:v>300</c:v>
                </c:pt>
                <c:pt idx="33">
                  <c:v>137</c:v>
                </c:pt>
                <c:pt idx="34">
                  <c:v>90</c:v>
                </c:pt>
                <c:pt idx="35">
                  <c:v>87</c:v>
                </c:pt>
                <c:pt idx="36">
                  <c:v>102</c:v>
                </c:pt>
                <c:pt idx="37">
                  <c:v>119</c:v>
                </c:pt>
                <c:pt idx="38">
                  <c:v>252</c:v>
                </c:pt>
                <c:pt idx="39">
                  <c:v>147</c:v>
                </c:pt>
                <c:pt idx="40">
                  <c:v>267</c:v>
                </c:pt>
                <c:pt idx="41">
                  <c:v>206</c:v>
                </c:pt>
                <c:pt idx="42">
                  <c:v>229</c:v>
                </c:pt>
                <c:pt idx="43">
                  <c:v>289</c:v>
                </c:pt>
                <c:pt idx="44">
                  <c:v>159</c:v>
                </c:pt>
                <c:pt idx="45">
                  <c:v>243</c:v>
                </c:pt>
                <c:pt idx="46">
                  <c:v>173</c:v>
                </c:pt>
                <c:pt idx="47">
                  <c:v>206</c:v>
                </c:pt>
                <c:pt idx="48">
                  <c:v>240</c:v>
                </c:pt>
                <c:pt idx="49">
                  <c:v>246</c:v>
                </c:pt>
                <c:pt idx="50">
                  <c:v>243</c:v>
                </c:pt>
                <c:pt idx="51">
                  <c:v>158</c:v>
                </c:pt>
                <c:pt idx="52">
                  <c:v>207</c:v>
                </c:pt>
                <c:pt idx="53">
                  <c:v>113</c:v>
                </c:pt>
                <c:pt idx="54">
                  <c:v>150</c:v>
                </c:pt>
                <c:pt idx="55">
                  <c:v>162</c:v>
                </c:pt>
                <c:pt idx="56">
                  <c:v>228</c:v>
                </c:pt>
                <c:pt idx="57">
                  <c:v>90</c:v>
                </c:pt>
                <c:pt idx="58">
                  <c:v>210</c:v>
                </c:pt>
                <c:pt idx="59">
                  <c:v>215</c:v>
                </c:pt>
                <c:pt idx="60">
                  <c:v>298</c:v>
                </c:pt>
                <c:pt idx="61">
                  <c:v>148</c:v>
                </c:pt>
                <c:pt idx="62">
                  <c:v>169</c:v>
                </c:pt>
                <c:pt idx="63">
                  <c:v>229</c:v>
                </c:pt>
                <c:pt idx="64">
                  <c:v>92</c:v>
                </c:pt>
                <c:pt idx="65">
                  <c:v>88</c:v>
                </c:pt>
                <c:pt idx="66">
                  <c:v>404</c:v>
                </c:pt>
                <c:pt idx="67">
                  <c:v>102</c:v>
                </c:pt>
                <c:pt idx="68">
                  <c:v>201</c:v>
                </c:pt>
                <c:pt idx="69">
                  <c:v>505</c:v>
                </c:pt>
                <c:pt idx="70">
                  <c:v>152</c:v>
                </c:pt>
                <c:pt idx="71">
                  <c:v>151</c:v>
                </c:pt>
                <c:pt idx="72">
                  <c:v>260</c:v>
                </c:pt>
                <c:pt idx="73">
                  <c:v>227</c:v>
                </c:pt>
                <c:pt idx="74">
                  <c:v>329</c:v>
                </c:pt>
                <c:pt idx="75">
                  <c:v>87</c:v>
                </c:pt>
                <c:pt idx="76">
                  <c:v>241</c:v>
                </c:pt>
                <c:pt idx="77">
                  <c:v>129</c:v>
                </c:pt>
                <c:pt idx="78">
                  <c:v>266</c:v>
                </c:pt>
                <c:pt idx="79">
                  <c:v>241</c:v>
                </c:pt>
                <c:pt idx="80">
                  <c:v>148</c:v>
                </c:pt>
                <c:pt idx="81">
                  <c:v>190</c:v>
                </c:pt>
                <c:pt idx="82">
                  <c:v>213</c:v>
                </c:pt>
                <c:pt idx="83">
                  <c:v>145</c:v>
                </c:pt>
                <c:pt idx="84">
                  <c:v>86</c:v>
                </c:pt>
                <c:pt idx="85">
                  <c:v>264</c:v>
                </c:pt>
                <c:pt idx="86">
                  <c:v>133</c:v>
                </c:pt>
                <c:pt idx="87">
                  <c:v>203</c:v>
                </c:pt>
                <c:pt idx="88">
                  <c:v>174</c:v>
                </c:pt>
                <c:pt idx="89">
                  <c:v>275</c:v>
                </c:pt>
                <c:pt idx="90">
                  <c:v>205</c:v>
                </c:pt>
                <c:pt idx="91">
                  <c:v>249</c:v>
                </c:pt>
                <c:pt idx="92">
                  <c:v>203</c:v>
                </c:pt>
                <c:pt idx="93">
                  <c:v>182</c:v>
                </c:pt>
                <c:pt idx="94">
                  <c:v>127</c:v>
                </c:pt>
                <c:pt idx="95">
                  <c:v>293</c:v>
                </c:pt>
                <c:pt idx="96">
                  <c:v>121</c:v>
                </c:pt>
                <c:pt idx="97">
                  <c:v>287</c:v>
                </c:pt>
                <c:pt idx="98">
                  <c:v>197</c:v>
                </c:pt>
                <c:pt idx="99">
                  <c:v>150</c:v>
                </c:pt>
                <c:pt idx="100">
                  <c:v>165</c:v>
                </c:pt>
                <c:pt idx="101">
                  <c:v>238</c:v>
                </c:pt>
                <c:pt idx="102">
                  <c:v>224</c:v>
                </c:pt>
                <c:pt idx="103">
                  <c:v>224</c:v>
                </c:pt>
                <c:pt idx="104">
                  <c:v>251</c:v>
                </c:pt>
                <c:pt idx="105">
                  <c:v>177</c:v>
                </c:pt>
                <c:pt idx="106">
                  <c:v>109</c:v>
                </c:pt>
                <c:pt idx="107">
                  <c:v>109</c:v>
                </c:pt>
                <c:pt idx="108">
                  <c:v>171</c:v>
                </c:pt>
                <c:pt idx="109">
                  <c:v>151</c:v>
                </c:pt>
                <c:pt idx="110">
                  <c:v>248</c:v>
                </c:pt>
                <c:pt idx="111">
                  <c:v>176</c:v>
                </c:pt>
                <c:pt idx="112">
                  <c:v>141</c:v>
                </c:pt>
                <c:pt idx="113">
                  <c:v>203</c:v>
                </c:pt>
                <c:pt idx="114">
                  <c:v>127</c:v>
                </c:pt>
                <c:pt idx="115">
                  <c:v>233</c:v>
                </c:pt>
                <c:pt idx="116">
                  <c:v>88</c:v>
                </c:pt>
                <c:pt idx="117">
                  <c:v>290</c:v>
                </c:pt>
                <c:pt idx="118">
                  <c:v>167</c:v>
                </c:pt>
                <c:pt idx="119">
                  <c:v>222</c:v>
                </c:pt>
                <c:pt idx="120">
                  <c:v>112</c:v>
                </c:pt>
                <c:pt idx="121">
                  <c:v>539</c:v>
                </c:pt>
                <c:pt idx="122">
                  <c:v>254</c:v>
                </c:pt>
                <c:pt idx="123">
                  <c:v>237</c:v>
                </c:pt>
                <c:pt idx="124">
                  <c:v>106</c:v>
                </c:pt>
                <c:pt idx="125">
                  <c:v>400</c:v>
                </c:pt>
                <c:pt idx="126">
                  <c:v>112</c:v>
                </c:pt>
                <c:pt idx="127">
                  <c:v>267</c:v>
                </c:pt>
                <c:pt idx="128">
                  <c:v>284</c:v>
                </c:pt>
                <c:pt idx="129">
                  <c:v>207</c:v>
                </c:pt>
                <c:pt idx="130">
                  <c:v>125</c:v>
                </c:pt>
                <c:pt idx="131">
                  <c:v>239</c:v>
                </c:pt>
                <c:pt idx="132">
                  <c:v>113</c:v>
                </c:pt>
                <c:pt idx="133">
                  <c:v>155</c:v>
                </c:pt>
                <c:pt idx="134">
                  <c:v>204</c:v>
                </c:pt>
                <c:pt idx="135">
                  <c:v>497</c:v>
                </c:pt>
                <c:pt idx="136">
                  <c:v>147</c:v>
                </c:pt>
                <c:pt idx="137">
                  <c:v>211</c:v>
                </c:pt>
                <c:pt idx="138">
                  <c:v>148</c:v>
                </c:pt>
                <c:pt idx="139">
                  <c:v>251</c:v>
                </c:pt>
                <c:pt idx="140">
                  <c:v>299</c:v>
                </c:pt>
                <c:pt idx="141">
                  <c:v>206</c:v>
                </c:pt>
                <c:pt idx="142">
                  <c:v>127</c:v>
                </c:pt>
                <c:pt idx="143">
                  <c:v>406</c:v>
                </c:pt>
                <c:pt idx="144">
                  <c:v>215</c:v>
                </c:pt>
                <c:pt idx="145">
                  <c:v>85</c:v>
                </c:pt>
                <c:pt idx="146">
                  <c:v>166</c:v>
                </c:pt>
                <c:pt idx="147">
                  <c:v>144</c:v>
                </c:pt>
                <c:pt idx="148">
                  <c:v>187</c:v>
                </c:pt>
                <c:pt idx="149">
                  <c:v>274</c:v>
                </c:pt>
                <c:pt idx="150">
                  <c:v>554</c:v>
                </c:pt>
                <c:pt idx="151">
                  <c:v>282</c:v>
                </c:pt>
                <c:pt idx="152">
                  <c:v>146</c:v>
                </c:pt>
                <c:pt idx="153">
                  <c:v>85</c:v>
                </c:pt>
                <c:pt idx="154">
                  <c:v>220</c:v>
                </c:pt>
                <c:pt idx="155">
                  <c:v>282</c:v>
                </c:pt>
                <c:pt idx="156">
                  <c:v>227</c:v>
                </c:pt>
                <c:pt idx="157">
                  <c:v>177</c:v>
                </c:pt>
                <c:pt idx="158">
                  <c:v>246</c:v>
                </c:pt>
                <c:pt idx="159">
                  <c:v>208</c:v>
                </c:pt>
                <c:pt idx="160">
                  <c:v>292</c:v>
                </c:pt>
                <c:pt idx="161">
                  <c:v>235</c:v>
                </c:pt>
                <c:pt idx="162">
                  <c:v>316</c:v>
                </c:pt>
                <c:pt idx="163">
                  <c:v>309</c:v>
                </c:pt>
                <c:pt idx="164">
                  <c:v>148</c:v>
                </c:pt>
                <c:pt idx="165">
                  <c:v>94</c:v>
                </c:pt>
                <c:pt idx="166">
                  <c:v>150</c:v>
                </c:pt>
                <c:pt idx="167">
                  <c:v>321</c:v>
                </c:pt>
                <c:pt idx="168">
                  <c:v>292</c:v>
                </c:pt>
                <c:pt idx="169">
                  <c:v>104</c:v>
                </c:pt>
                <c:pt idx="170">
                  <c:v>114</c:v>
                </c:pt>
                <c:pt idx="171">
                  <c:v>262</c:v>
                </c:pt>
                <c:pt idx="172">
                  <c:v>250</c:v>
                </c:pt>
                <c:pt idx="173">
                  <c:v>284</c:v>
                </c:pt>
                <c:pt idx="174">
                  <c:v>299</c:v>
                </c:pt>
                <c:pt idx="175">
                  <c:v>299</c:v>
                </c:pt>
                <c:pt idx="176">
                  <c:v>289</c:v>
                </c:pt>
                <c:pt idx="177">
                  <c:v>270</c:v>
                </c:pt>
                <c:pt idx="178">
                  <c:v>166</c:v>
                </c:pt>
                <c:pt idx="179">
                  <c:v>253</c:v>
                </c:pt>
                <c:pt idx="180">
                  <c:v>548</c:v>
                </c:pt>
                <c:pt idx="181">
                  <c:v>164</c:v>
                </c:pt>
                <c:pt idx="182">
                  <c:v>266</c:v>
                </c:pt>
                <c:pt idx="183">
                  <c:v>298</c:v>
                </c:pt>
                <c:pt idx="184">
                  <c:v>143</c:v>
                </c:pt>
                <c:pt idx="185">
                  <c:v>261</c:v>
                </c:pt>
                <c:pt idx="186">
                  <c:v>159</c:v>
                </c:pt>
                <c:pt idx="187">
                  <c:v>281</c:v>
                </c:pt>
                <c:pt idx="188">
                  <c:v>130</c:v>
                </c:pt>
                <c:pt idx="189">
                  <c:v>87</c:v>
                </c:pt>
                <c:pt idx="190">
                  <c:v>257</c:v>
                </c:pt>
                <c:pt idx="191">
                  <c:v>198</c:v>
                </c:pt>
                <c:pt idx="192">
                  <c:v>99</c:v>
                </c:pt>
                <c:pt idx="193">
                  <c:v>98</c:v>
                </c:pt>
                <c:pt idx="194">
                  <c:v>144</c:v>
                </c:pt>
                <c:pt idx="195">
                  <c:v>291</c:v>
                </c:pt>
                <c:pt idx="196">
                  <c:v>276</c:v>
                </c:pt>
                <c:pt idx="197">
                  <c:v>152</c:v>
                </c:pt>
                <c:pt idx="198">
                  <c:v>179</c:v>
                </c:pt>
                <c:pt idx="199">
                  <c:v>232</c:v>
                </c:pt>
                <c:pt idx="200">
                  <c:v>262</c:v>
                </c:pt>
                <c:pt idx="201">
                  <c:v>194</c:v>
                </c:pt>
                <c:pt idx="202">
                  <c:v>109</c:v>
                </c:pt>
                <c:pt idx="203">
                  <c:v>287</c:v>
                </c:pt>
                <c:pt idx="204">
                  <c:v>331</c:v>
                </c:pt>
                <c:pt idx="205">
                  <c:v>291</c:v>
                </c:pt>
                <c:pt idx="206">
                  <c:v>194</c:v>
                </c:pt>
                <c:pt idx="207">
                  <c:v>94</c:v>
                </c:pt>
                <c:pt idx="208">
                  <c:v>117</c:v>
                </c:pt>
                <c:pt idx="209">
                  <c:v>253</c:v>
                </c:pt>
                <c:pt idx="210">
                  <c:v>293</c:v>
                </c:pt>
                <c:pt idx="211">
                  <c:v>256</c:v>
                </c:pt>
                <c:pt idx="212">
                  <c:v>179</c:v>
                </c:pt>
                <c:pt idx="213">
                  <c:v>262</c:v>
                </c:pt>
                <c:pt idx="214">
                  <c:v>460</c:v>
                </c:pt>
                <c:pt idx="215">
                  <c:v>183</c:v>
                </c:pt>
                <c:pt idx="216">
                  <c:v>297</c:v>
                </c:pt>
                <c:pt idx="217">
                  <c:v>248</c:v>
                </c:pt>
                <c:pt idx="218">
                  <c:v>167</c:v>
                </c:pt>
                <c:pt idx="219">
                  <c:v>124</c:v>
                </c:pt>
                <c:pt idx="220">
                  <c:v>217</c:v>
                </c:pt>
                <c:pt idx="221">
                  <c:v>108</c:v>
                </c:pt>
                <c:pt idx="222">
                  <c:v>286</c:v>
                </c:pt>
                <c:pt idx="223">
                  <c:v>192</c:v>
                </c:pt>
                <c:pt idx="224">
                  <c:v>274</c:v>
                </c:pt>
                <c:pt idx="225">
                  <c:v>230</c:v>
                </c:pt>
                <c:pt idx="226">
                  <c:v>103</c:v>
                </c:pt>
                <c:pt idx="227">
                  <c:v>253</c:v>
                </c:pt>
                <c:pt idx="228">
                  <c:v>520</c:v>
                </c:pt>
                <c:pt idx="229">
                  <c:v>297</c:v>
                </c:pt>
                <c:pt idx="230">
                  <c:v>223</c:v>
                </c:pt>
                <c:pt idx="231">
                  <c:v>121</c:v>
                </c:pt>
                <c:pt idx="232">
                  <c:v>163</c:v>
                </c:pt>
                <c:pt idx="233">
                  <c:v>293</c:v>
                </c:pt>
                <c:pt idx="234">
                  <c:v>398</c:v>
                </c:pt>
                <c:pt idx="235">
                  <c:v>160</c:v>
                </c:pt>
                <c:pt idx="236">
                  <c:v>129</c:v>
                </c:pt>
                <c:pt idx="237">
                  <c:v>353</c:v>
                </c:pt>
                <c:pt idx="238">
                  <c:v>321</c:v>
                </c:pt>
                <c:pt idx="239">
                  <c:v>281</c:v>
                </c:pt>
                <c:pt idx="240">
                  <c:v>192</c:v>
                </c:pt>
                <c:pt idx="241">
                  <c:v>172</c:v>
                </c:pt>
                <c:pt idx="242">
                  <c:v>189</c:v>
                </c:pt>
                <c:pt idx="243">
                  <c:v>158</c:v>
                </c:pt>
                <c:pt idx="244">
                  <c:v>230</c:v>
                </c:pt>
                <c:pt idx="245">
                  <c:v>282</c:v>
                </c:pt>
                <c:pt idx="246">
                  <c:v>289</c:v>
                </c:pt>
                <c:pt idx="247">
                  <c:v>405</c:v>
                </c:pt>
                <c:pt idx="248">
                  <c:v>227</c:v>
                </c:pt>
                <c:pt idx="249">
                  <c:v>116</c:v>
                </c:pt>
                <c:pt idx="250">
                  <c:v>290</c:v>
                </c:pt>
                <c:pt idx="251">
                  <c:v>220</c:v>
                </c:pt>
                <c:pt idx="252">
                  <c:v>80</c:v>
                </c:pt>
                <c:pt idx="253">
                  <c:v>208</c:v>
                </c:pt>
              </c:numCache>
            </c:numRef>
          </c:val>
          <c:smooth val="0"/>
        </c:ser>
        <c:dLbls>
          <c:showLegendKey val="0"/>
          <c:showVal val="0"/>
          <c:showCatName val="0"/>
          <c:showSerName val="0"/>
          <c:showPercent val="0"/>
          <c:showBubbleSize val="0"/>
        </c:dLbls>
        <c:smooth val="0"/>
        <c:axId val="460962872"/>
        <c:axId val="460969928"/>
      </c:lineChart>
      <c:catAx>
        <c:axId val="460962872"/>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Time</a:t>
                </a:r>
              </a:p>
            </c:rich>
          </c:tx>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69928"/>
        <c:crosses val="autoZero"/>
        <c:auto val="1"/>
        <c:lblAlgn val="ctr"/>
        <c:lblOffset val="100"/>
        <c:noMultiLvlLbl val="0"/>
      </c:catAx>
      <c:valAx>
        <c:axId val="460969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Extraction</a:t>
                </a:r>
                <a:r>
                  <a:rPr lang="en-US" sz="1400" baseline="0"/>
                  <a:t> Amount</a:t>
                </a:r>
                <a:endParaRPr lang="en-US" sz="1400"/>
              </a:p>
            </c:rich>
          </c:tx>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628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Oil Depletion Trend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v>Oil</c:v>
          </c:tx>
          <c:spPr>
            <a:ln w="28575" cap="rnd">
              <a:solidFill>
                <a:schemeClr val="accent3"/>
              </a:solidFill>
              <a:round/>
            </a:ln>
            <a:effectLst/>
          </c:spPr>
          <c:marker>
            <c:symbol val="circle"/>
            <c:size val="5"/>
            <c:spPr>
              <a:solidFill>
                <a:schemeClr val="accent2"/>
              </a:solidFill>
              <a:ln w="9525">
                <a:solidFill>
                  <a:schemeClr val="accent3"/>
                </a:solidFill>
              </a:ln>
              <a:effectLst/>
            </c:spPr>
          </c:marker>
          <c:trendline>
            <c:spPr>
              <a:ln w="19050" cap="rnd">
                <a:solidFill>
                  <a:schemeClr val="accent2"/>
                </a:solidFill>
                <a:prstDash val="sysDot"/>
              </a:ln>
              <a:effectLst/>
            </c:spPr>
            <c:trendlineType val="linear"/>
            <c:forward val="1"/>
            <c:dispRSqr val="0"/>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2"/>
                </a:solidFill>
                <a:prstDash val="sysDot"/>
              </a:ln>
              <a:effectLst/>
            </c:spPr>
            <c:trendlineType val="linear"/>
            <c:dispRSqr val="0"/>
            <c:dispEq val="0"/>
          </c:trendline>
          <c:cat>
            <c:numRef>
              <c:f>'Resource Pivot'!$M$2:$M$6</c:f>
              <c:numCache>
                <c:formatCode>General</c:formatCode>
                <c:ptCount val="5"/>
                <c:pt idx="0">
                  <c:v>0</c:v>
                </c:pt>
                <c:pt idx="1">
                  <c:v>1</c:v>
                </c:pt>
                <c:pt idx="2">
                  <c:v>2</c:v>
                </c:pt>
                <c:pt idx="3">
                  <c:v>3</c:v>
                </c:pt>
                <c:pt idx="4">
                  <c:v>4</c:v>
                </c:pt>
              </c:numCache>
            </c:numRef>
          </c:cat>
          <c:val>
            <c:numRef>
              <c:f>'Resource Pivot'!$N$2:$N$6</c:f>
              <c:numCache>
                <c:formatCode>General</c:formatCode>
                <c:ptCount val="5"/>
                <c:pt idx="0">
                  <c:v>1013210</c:v>
                </c:pt>
                <c:pt idx="1">
                  <c:v>940487</c:v>
                </c:pt>
                <c:pt idx="2">
                  <c:v>765855</c:v>
                </c:pt>
                <c:pt idx="3">
                  <c:v>617020</c:v>
                </c:pt>
                <c:pt idx="4">
                  <c:v>611135</c:v>
                </c:pt>
              </c:numCache>
            </c:numRef>
          </c:val>
          <c:smooth val="0"/>
        </c:ser>
        <c:dLbls>
          <c:showLegendKey val="0"/>
          <c:showVal val="0"/>
          <c:showCatName val="0"/>
          <c:showSerName val="0"/>
          <c:showPercent val="0"/>
          <c:showBubbleSize val="0"/>
        </c:dLbls>
        <c:marker val="1"/>
        <c:smooth val="0"/>
        <c:axId val="460968752"/>
        <c:axId val="460965224"/>
      </c:lineChart>
      <c:catAx>
        <c:axId val="460968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65224"/>
        <c:crosses val="autoZero"/>
        <c:auto val="1"/>
        <c:lblAlgn val="ctr"/>
        <c:lblOffset val="100"/>
        <c:noMultiLvlLbl val="0"/>
      </c:catAx>
      <c:valAx>
        <c:axId val="460965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68752"/>
        <c:crosses val="autoZero"/>
        <c:crossBetween val="between"/>
      </c:valAx>
      <c:spPr>
        <a:noFill/>
        <a:ln>
          <a:noFill/>
        </a:ln>
        <a:effectLst/>
      </c:spPr>
    </c:plotArea>
    <c:legend>
      <c:legendPos val="b"/>
      <c:legendEntry>
        <c:idx val="2"/>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Oil Depletion Trend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v>Gas</c:v>
          </c:tx>
          <c:spPr>
            <a:ln w="28575" cap="rnd">
              <a:solidFill>
                <a:schemeClr val="accent3"/>
              </a:solidFill>
              <a:round/>
            </a:ln>
            <a:effectLst/>
          </c:spPr>
          <c:marker>
            <c:symbol val="circle"/>
            <c:size val="5"/>
            <c:spPr>
              <a:solidFill>
                <a:schemeClr val="accent2"/>
              </a:solidFill>
              <a:ln w="9525">
                <a:solidFill>
                  <a:schemeClr val="accent3"/>
                </a:solidFill>
              </a:ln>
              <a:effectLst/>
            </c:spPr>
          </c:marker>
          <c:trendline>
            <c:spPr>
              <a:ln w="19050" cap="rnd">
                <a:solidFill>
                  <a:schemeClr val="accent2"/>
                </a:solidFill>
                <a:prstDash val="sysDot"/>
              </a:ln>
              <a:effectLst/>
            </c:spPr>
            <c:trendlineType val="linear"/>
            <c:forward val="1"/>
            <c:dispRSqr val="0"/>
            <c:dispEq val="1"/>
            <c:trendlineLbl>
              <c:layout>
                <c:manualLayout>
                  <c:x val="-6.2279364837849377E-2"/>
                  <c:y val="-3.0234025624845676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2"/>
                </a:solidFill>
                <a:prstDash val="sysDot"/>
              </a:ln>
              <a:effectLst/>
            </c:spPr>
            <c:trendlineType val="linear"/>
            <c:dispRSqr val="0"/>
            <c:dispEq val="0"/>
          </c:trendline>
          <c:cat>
            <c:numRef>
              <c:f>'Resource Pivot'!$M$2:$M$6</c:f>
              <c:numCache>
                <c:formatCode>General</c:formatCode>
                <c:ptCount val="5"/>
                <c:pt idx="0">
                  <c:v>0</c:v>
                </c:pt>
                <c:pt idx="1">
                  <c:v>1</c:v>
                </c:pt>
                <c:pt idx="2">
                  <c:v>2</c:v>
                </c:pt>
                <c:pt idx="3">
                  <c:v>3</c:v>
                </c:pt>
                <c:pt idx="4">
                  <c:v>4</c:v>
                </c:pt>
              </c:numCache>
            </c:numRef>
          </c:cat>
          <c:val>
            <c:numRef>
              <c:f>'Resource Pivot'!$O$2:$O$6</c:f>
              <c:numCache>
                <c:formatCode>General</c:formatCode>
                <c:ptCount val="5"/>
                <c:pt idx="0">
                  <c:v>1138283</c:v>
                </c:pt>
                <c:pt idx="1">
                  <c:v>1071627</c:v>
                </c:pt>
                <c:pt idx="2">
                  <c:v>910726</c:v>
                </c:pt>
                <c:pt idx="3">
                  <c:v>774779</c:v>
                </c:pt>
                <c:pt idx="4">
                  <c:v>768498</c:v>
                </c:pt>
              </c:numCache>
            </c:numRef>
          </c:val>
          <c:smooth val="0"/>
        </c:ser>
        <c:dLbls>
          <c:showLegendKey val="0"/>
          <c:showVal val="0"/>
          <c:showCatName val="0"/>
          <c:showSerName val="0"/>
          <c:showPercent val="0"/>
          <c:showBubbleSize val="0"/>
        </c:dLbls>
        <c:marker val="1"/>
        <c:smooth val="0"/>
        <c:axId val="460967576"/>
        <c:axId val="460969536"/>
      </c:lineChart>
      <c:catAx>
        <c:axId val="460967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69536"/>
        <c:crosses val="autoZero"/>
        <c:auto val="1"/>
        <c:lblAlgn val="ctr"/>
        <c:lblOffset val="100"/>
        <c:noMultiLvlLbl val="0"/>
      </c:catAx>
      <c:valAx>
        <c:axId val="46096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67576"/>
        <c:crosses val="autoZero"/>
        <c:crossBetween val="between"/>
      </c:valAx>
      <c:spPr>
        <a:noFill/>
        <a:ln>
          <a:noFill/>
        </a:ln>
        <a:effectLst/>
      </c:spPr>
    </c:plotArea>
    <c:legend>
      <c:legendPos val="b"/>
      <c:legendEntry>
        <c:idx val="2"/>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[Model1-Viz.xlsx]Overtime!PivotTable2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pivotFmt>
      <c:pivotFmt>
        <c:idx val="3"/>
        <c:spPr>
          <a:solidFill>
            <a:schemeClr val="accent1"/>
          </a:solidFill>
          <a:ln w="25400">
            <a:noFill/>
          </a:ln>
          <a:effectLst/>
        </c:spPr>
        <c:marker>
          <c:symbol val="none"/>
        </c:marker>
      </c:pivotFmt>
      <c:pivotFmt>
        <c:idx val="4"/>
        <c:spPr>
          <a:solidFill>
            <a:schemeClr val="accent1"/>
          </a:solidFill>
          <a:ln w="25400">
            <a:noFill/>
          </a:ln>
          <a:effectLst/>
        </c:spPr>
        <c:marker>
          <c:symbol val="none"/>
        </c:marker>
      </c:pivotFmt>
      <c:pivotFmt>
        <c:idx val="5"/>
        <c:spPr>
          <a:solidFill>
            <a:schemeClr val="accent1"/>
          </a:solidFill>
          <a:ln w="25400">
            <a:noFill/>
          </a:ln>
          <a:effectLst/>
        </c:spPr>
        <c:marker>
          <c:symbol val="none"/>
        </c:marker>
      </c:pivotFmt>
      <c:pivotFmt>
        <c:idx val="6"/>
        <c:spPr>
          <a:solidFill>
            <a:schemeClr val="accent1"/>
          </a:solidFill>
          <a:ln w="25400">
            <a:noFill/>
          </a:ln>
          <a:effectLst/>
        </c:spPr>
        <c:marker>
          <c:symbol val="none"/>
        </c:marker>
      </c:pivotFmt>
      <c:pivotFmt>
        <c:idx val="7"/>
        <c:spPr>
          <a:solidFill>
            <a:schemeClr val="accent1"/>
          </a:solidFill>
          <a:ln w="25400">
            <a:noFill/>
          </a:ln>
          <a:effectLst/>
        </c:spPr>
        <c:marker>
          <c:symbol val="none"/>
        </c:marker>
      </c:pivotFmt>
      <c:pivotFmt>
        <c:idx val="8"/>
        <c:spPr>
          <a:solidFill>
            <a:schemeClr val="accent1"/>
          </a:solidFill>
          <a:ln w="25400">
            <a:noFill/>
          </a:ln>
          <a:effectLst/>
        </c:spPr>
        <c:marker>
          <c:symbol val="none"/>
        </c:marker>
      </c:pivotFmt>
      <c:pivotFmt>
        <c:idx val="9"/>
        <c:spPr>
          <a:solidFill>
            <a:schemeClr val="accent1"/>
          </a:solidFill>
          <a:ln w="25400">
            <a:noFill/>
          </a:ln>
          <a:effectLst/>
        </c:spPr>
        <c:marker>
          <c:symbol val="none"/>
        </c:marker>
      </c:pivotFmt>
      <c:pivotFmt>
        <c:idx val="10"/>
        <c:spPr>
          <a:solidFill>
            <a:schemeClr val="accent1"/>
          </a:solidFill>
          <a:ln w="25400">
            <a:noFill/>
          </a:ln>
          <a:effectLst/>
        </c:spPr>
        <c:marker>
          <c:symbol val="none"/>
        </c:marker>
      </c:pivotFmt>
      <c:pivotFmt>
        <c:idx val="11"/>
        <c:spPr>
          <a:solidFill>
            <a:schemeClr val="accent1"/>
          </a:solidFill>
          <a:ln w="25400">
            <a:noFill/>
          </a:ln>
          <a:effectLst/>
        </c:spPr>
        <c:marker>
          <c:symbol val="none"/>
        </c:marker>
      </c:pivotFmt>
      <c:pivotFmt>
        <c:idx val="12"/>
        <c:spPr>
          <a:solidFill>
            <a:schemeClr val="accent1"/>
          </a:solidFill>
          <a:ln w="25400">
            <a:noFill/>
          </a:ln>
          <a:effectLst/>
        </c:spPr>
        <c:marker>
          <c:symbol val="none"/>
        </c:marker>
      </c:pivotFmt>
      <c:pivotFmt>
        <c:idx val="13"/>
        <c:spPr>
          <a:solidFill>
            <a:schemeClr val="accent1"/>
          </a:solidFill>
          <a:ln w="25400">
            <a:noFill/>
          </a:ln>
          <a:effectLst/>
        </c:spPr>
        <c:marker>
          <c:symbol val="none"/>
        </c:marker>
      </c:pivotFmt>
    </c:pivotFmts>
    <c:plotArea>
      <c:layout/>
      <c:areaChart>
        <c:grouping val="stacked"/>
        <c:varyColors val="0"/>
        <c:ser>
          <c:idx val="0"/>
          <c:order val="0"/>
          <c:tx>
            <c:strRef>
              <c:f>Overtime!$B$32:$B$34</c:f>
              <c:strCache>
                <c:ptCount val="1"/>
                <c:pt idx="0">
                  <c:v>EastTexas - Lake1</c:v>
                </c:pt>
              </c:strCache>
            </c:strRef>
          </c:tx>
          <c:spPr>
            <a:solidFill>
              <a:schemeClr val="accent1"/>
            </a:solidFill>
            <a:ln w="25400">
              <a:noFill/>
            </a:ln>
            <a:effectLst/>
          </c:spPr>
          <c:cat>
            <c:multiLvlStrRef>
              <c:f>Overtime!$A$35:$A$65</c:f>
              <c:multiLvlStrCache>
                <c:ptCount val="28"/>
                <c:lvl>
                  <c:pt idx="0">
                    <c:v>Aug</c:v>
                  </c:pt>
                  <c:pt idx="1">
                    <c:v>Sep</c:v>
                  </c:pt>
                  <c:pt idx="2">
                    <c:v>Oct</c:v>
                  </c:pt>
                  <c:pt idx="3">
                    <c:v>Nov</c:v>
                  </c:pt>
                  <c:pt idx="4">
                    <c:v>Dec</c:v>
                  </c:pt>
                  <c:pt idx="5">
                    <c:v>Jan</c:v>
                  </c:pt>
                  <c:pt idx="6">
                    <c:v>Feb</c:v>
                  </c:pt>
                  <c:pt idx="7">
                    <c:v>Mar</c:v>
                  </c:pt>
                  <c:pt idx="8">
                    <c:v>Apr</c:v>
                  </c:pt>
                  <c:pt idx="9">
                    <c:v>May</c:v>
                  </c:pt>
                  <c:pt idx="10">
                    <c:v>Jun</c:v>
                  </c:pt>
                  <c:pt idx="11">
                    <c:v>Jul</c:v>
                  </c:pt>
                  <c:pt idx="12">
                    <c:v>Aug</c:v>
                  </c:pt>
                  <c:pt idx="13">
                    <c:v>Sep</c:v>
                  </c:pt>
                  <c:pt idx="14">
                    <c:v>Oct</c:v>
                  </c:pt>
                  <c:pt idx="15">
                    <c:v>Nov</c:v>
                  </c:pt>
                  <c:pt idx="16">
                    <c:v>Dec</c:v>
                  </c:pt>
                  <c:pt idx="17">
                    <c:v>Jan</c:v>
                  </c:pt>
                  <c:pt idx="18">
                    <c:v>Feb</c:v>
                  </c:pt>
                  <c:pt idx="19">
                    <c:v>Mar</c:v>
                  </c:pt>
                  <c:pt idx="20">
                    <c:v>Apr</c:v>
                  </c:pt>
                  <c:pt idx="21">
                    <c:v>May</c:v>
                  </c:pt>
                  <c:pt idx="22">
                    <c:v>Jun</c:v>
                  </c:pt>
                  <c:pt idx="23">
                    <c:v>Jul</c:v>
                  </c:pt>
                  <c:pt idx="24">
                    <c:v>Aug</c:v>
                  </c:pt>
                  <c:pt idx="25">
                    <c:v>Sep</c:v>
                  </c:pt>
                  <c:pt idx="26">
                    <c:v>Oct</c:v>
                  </c:pt>
                  <c:pt idx="27">
                    <c:v>Nov</c:v>
                  </c:pt>
                </c:lvl>
                <c:lvl>
                  <c:pt idx="0">
                    <c:v>2016</c:v>
                  </c:pt>
                  <c:pt idx="5">
                    <c:v>2017</c:v>
                  </c:pt>
                  <c:pt idx="17">
                    <c:v>2018</c:v>
                  </c:pt>
                </c:lvl>
              </c:multiLvlStrCache>
            </c:multiLvlStrRef>
          </c:cat>
          <c:val>
            <c:numRef>
              <c:f>Overtime!$B$35:$B$65</c:f>
              <c:numCache>
                <c:formatCode>General</c:formatCode>
                <c:ptCount val="28"/>
                <c:pt idx="0">
                  <c:v>76444</c:v>
                </c:pt>
                <c:pt idx="1">
                  <c:v>75677</c:v>
                </c:pt>
                <c:pt idx="2">
                  <c:v>74751</c:v>
                </c:pt>
                <c:pt idx="3">
                  <c:v>73934</c:v>
                </c:pt>
                <c:pt idx="4">
                  <c:v>72497</c:v>
                </c:pt>
                <c:pt idx="5">
                  <c:v>71441</c:v>
                </c:pt>
                <c:pt idx="6">
                  <c:v>70359</c:v>
                </c:pt>
                <c:pt idx="7">
                  <c:v>68969</c:v>
                </c:pt>
                <c:pt idx="8">
                  <c:v>67923</c:v>
                </c:pt>
                <c:pt idx="9">
                  <c:v>67163</c:v>
                </c:pt>
                <c:pt idx="10">
                  <c:v>66110</c:v>
                </c:pt>
                <c:pt idx="11">
                  <c:v>65128</c:v>
                </c:pt>
                <c:pt idx="12">
                  <c:v>64119</c:v>
                </c:pt>
                <c:pt idx="13">
                  <c:v>62924</c:v>
                </c:pt>
                <c:pt idx="14">
                  <c:v>62122</c:v>
                </c:pt>
                <c:pt idx="15">
                  <c:v>61397</c:v>
                </c:pt>
                <c:pt idx="16">
                  <c:v>60404</c:v>
                </c:pt>
                <c:pt idx="17">
                  <c:v>59487</c:v>
                </c:pt>
                <c:pt idx="18">
                  <c:v>58701</c:v>
                </c:pt>
                <c:pt idx="19">
                  <c:v>57581</c:v>
                </c:pt>
                <c:pt idx="20">
                  <c:v>56415</c:v>
                </c:pt>
                <c:pt idx="21">
                  <c:v>55269</c:v>
                </c:pt>
                <c:pt idx="22">
                  <c:v>54231</c:v>
                </c:pt>
                <c:pt idx="23">
                  <c:v>53280</c:v>
                </c:pt>
                <c:pt idx="24">
                  <c:v>52264</c:v>
                </c:pt>
                <c:pt idx="25">
                  <c:v>50961</c:v>
                </c:pt>
                <c:pt idx="26">
                  <c:v>49850</c:v>
                </c:pt>
                <c:pt idx="27">
                  <c:v>49404</c:v>
                </c:pt>
              </c:numCache>
            </c:numRef>
          </c:val>
        </c:ser>
        <c:ser>
          <c:idx val="1"/>
          <c:order val="1"/>
          <c:tx>
            <c:strRef>
              <c:f>Overtime!$C$32:$C$34</c:f>
              <c:strCache>
                <c:ptCount val="1"/>
                <c:pt idx="0">
                  <c:v>EastTexas - Lake2</c:v>
                </c:pt>
              </c:strCache>
            </c:strRef>
          </c:tx>
          <c:spPr>
            <a:solidFill>
              <a:schemeClr val="accent2"/>
            </a:solidFill>
            <a:ln w="25400">
              <a:noFill/>
            </a:ln>
            <a:effectLst/>
          </c:spPr>
          <c:cat>
            <c:multiLvlStrRef>
              <c:f>Overtime!$A$35:$A$65</c:f>
              <c:multiLvlStrCache>
                <c:ptCount val="28"/>
                <c:lvl>
                  <c:pt idx="0">
                    <c:v>Aug</c:v>
                  </c:pt>
                  <c:pt idx="1">
                    <c:v>Sep</c:v>
                  </c:pt>
                  <c:pt idx="2">
                    <c:v>Oct</c:v>
                  </c:pt>
                  <c:pt idx="3">
                    <c:v>Nov</c:v>
                  </c:pt>
                  <c:pt idx="4">
                    <c:v>Dec</c:v>
                  </c:pt>
                  <c:pt idx="5">
                    <c:v>Jan</c:v>
                  </c:pt>
                  <c:pt idx="6">
                    <c:v>Feb</c:v>
                  </c:pt>
                  <c:pt idx="7">
                    <c:v>Mar</c:v>
                  </c:pt>
                  <c:pt idx="8">
                    <c:v>Apr</c:v>
                  </c:pt>
                  <c:pt idx="9">
                    <c:v>May</c:v>
                  </c:pt>
                  <c:pt idx="10">
                    <c:v>Jun</c:v>
                  </c:pt>
                  <c:pt idx="11">
                    <c:v>Jul</c:v>
                  </c:pt>
                  <c:pt idx="12">
                    <c:v>Aug</c:v>
                  </c:pt>
                  <c:pt idx="13">
                    <c:v>Sep</c:v>
                  </c:pt>
                  <c:pt idx="14">
                    <c:v>Oct</c:v>
                  </c:pt>
                  <c:pt idx="15">
                    <c:v>Nov</c:v>
                  </c:pt>
                  <c:pt idx="16">
                    <c:v>Dec</c:v>
                  </c:pt>
                  <c:pt idx="17">
                    <c:v>Jan</c:v>
                  </c:pt>
                  <c:pt idx="18">
                    <c:v>Feb</c:v>
                  </c:pt>
                  <c:pt idx="19">
                    <c:v>Mar</c:v>
                  </c:pt>
                  <c:pt idx="20">
                    <c:v>Apr</c:v>
                  </c:pt>
                  <c:pt idx="21">
                    <c:v>May</c:v>
                  </c:pt>
                  <c:pt idx="22">
                    <c:v>Jun</c:v>
                  </c:pt>
                  <c:pt idx="23">
                    <c:v>Jul</c:v>
                  </c:pt>
                  <c:pt idx="24">
                    <c:v>Aug</c:v>
                  </c:pt>
                  <c:pt idx="25">
                    <c:v>Sep</c:v>
                  </c:pt>
                  <c:pt idx="26">
                    <c:v>Oct</c:v>
                  </c:pt>
                  <c:pt idx="27">
                    <c:v>Nov</c:v>
                  </c:pt>
                </c:lvl>
                <c:lvl>
                  <c:pt idx="0">
                    <c:v>2016</c:v>
                  </c:pt>
                  <c:pt idx="5">
                    <c:v>2017</c:v>
                  </c:pt>
                  <c:pt idx="17">
                    <c:v>2018</c:v>
                  </c:pt>
                </c:lvl>
              </c:multiLvlStrCache>
            </c:multiLvlStrRef>
          </c:cat>
          <c:val>
            <c:numRef>
              <c:f>Overtime!$C$35:$C$65</c:f>
              <c:numCache>
                <c:formatCode>General</c:formatCode>
                <c:ptCount val="28"/>
                <c:pt idx="0">
                  <c:v>75182</c:v>
                </c:pt>
                <c:pt idx="1">
                  <c:v>73897</c:v>
                </c:pt>
                <c:pt idx="2">
                  <c:v>72283</c:v>
                </c:pt>
                <c:pt idx="3">
                  <c:v>71402</c:v>
                </c:pt>
                <c:pt idx="4">
                  <c:v>70159</c:v>
                </c:pt>
                <c:pt idx="5">
                  <c:v>69224</c:v>
                </c:pt>
                <c:pt idx="6">
                  <c:v>68187</c:v>
                </c:pt>
                <c:pt idx="7">
                  <c:v>67191</c:v>
                </c:pt>
                <c:pt idx="8">
                  <c:v>66044</c:v>
                </c:pt>
                <c:pt idx="9">
                  <c:v>64802</c:v>
                </c:pt>
                <c:pt idx="10">
                  <c:v>63787</c:v>
                </c:pt>
                <c:pt idx="11">
                  <c:v>62555</c:v>
                </c:pt>
                <c:pt idx="12">
                  <c:v>61452</c:v>
                </c:pt>
                <c:pt idx="13">
                  <c:v>60326</c:v>
                </c:pt>
                <c:pt idx="14">
                  <c:v>59402</c:v>
                </c:pt>
                <c:pt idx="15">
                  <c:v>58096</c:v>
                </c:pt>
                <c:pt idx="16">
                  <c:v>57335</c:v>
                </c:pt>
                <c:pt idx="17">
                  <c:v>56403</c:v>
                </c:pt>
                <c:pt idx="18">
                  <c:v>54988</c:v>
                </c:pt>
                <c:pt idx="19">
                  <c:v>53928</c:v>
                </c:pt>
                <c:pt idx="20">
                  <c:v>53157</c:v>
                </c:pt>
                <c:pt idx="21">
                  <c:v>52293</c:v>
                </c:pt>
                <c:pt idx="22">
                  <c:v>51175</c:v>
                </c:pt>
                <c:pt idx="23">
                  <c:v>50313</c:v>
                </c:pt>
                <c:pt idx="24">
                  <c:v>49093</c:v>
                </c:pt>
                <c:pt idx="25">
                  <c:v>48096</c:v>
                </c:pt>
                <c:pt idx="26">
                  <c:v>47145</c:v>
                </c:pt>
                <c:pt idx="27">
                  <c:v>46879</c:v>
                </c:pt>
              </c:numCache>
            </c:numRef>
          </c:val>
        </c:ser>
        <c:ser>
          <c:idx val="2"/>
          <c:order val="2"/>
          <c:tx>
            <c:strRef>
              <c:f>Overtime!$D$32:$D$34</c:f>
              <c:strCache>
                <c:ptCount val="1"/>
                <c:pt idx="0">
                  <c:v>EastTexas - Lake3</c:v>
                </c:pt>
              </c:strCache>
            </c:strRef>
          </c:tx>
          <c:spPr>
            <a:solidFill>
              <a:schemeClr val="accent3"/>
            </a:solidFill>
            <a:ln w="25400">
              <a:noFill/>
            </a:ln>
            <a:effectLst/>
          </c:spPr>
          <c:cat>
            <c:multiLvlStrRef>
              <c:f>Overtime!$A$35:$A$65</c:f>
              <c:multiLvlStrCache>
                <c:ptCount val="28"/>
                <c:lvl>
                  <c:pt idx="0">
                    <c:v>Aug</c:v>
                  </c:pt>
                  <c:pt idx="1">
                    <c:v>Sep</c:v>
                  </c:pt>
                  <c:pt idx="2">
                    <c:v>Oct</c:v>
                  </c:pt>
                  <c:pt idx="3">
                    <c:v>Nov</c:v>
                  </c:pt>
                  <c:pt idx="4">
                    <c:v>Dec</c:v>
                  </c:pt>
                  <c:pt idx="5">
                    <c:v>Jan</c:v>
                  </c:pt>
                  <c:pt idx="6">
                    <c:v>Feb</c:v>
                  </c:pt>
                  <c:pt idx="7">
                    <c:v>Mar</c:v>
                  </c:pt>
                  <c:pt idx="8">
                    <c:v>Apr</c:v>
                  </c:pt>
                  <c:pt idx="9">
                    <c:v>May</c:v>
                  </c:pt>
                  <c:pt idx="10">
                    <c:v>Jun</c:v>
                  </c:pt>
                  <c:pt idx="11">
                    <c:v>Jul</c:v>
                  </c:pt>
                  <c:pt idx="12">
                    <c:v>Aug</c:v>
                  </c:pt>
                  <c:pt idx="13">
                    <c:v>Sep</c:v>
                  </c:pt>
                  <c:pt idx="14">
                    <c:v>Oct</c:v>
                  </c:pt>
                  <c:pt idx="15">
                    <c:v>Nov</c:v>
                  </c:pt>
                  <c:pt idx="16">
                    <c:v>Dec</c:v>
                  </c:pt>
                  <c:pt idx="17">
                    <c:v>Jan</c:v>
                  </c:pt>
                  <c:pt idx="18">
                    <c:v>Feb</c:v>
                  </c:pt>
                  <c:pt idx="19">
                    <c:v>Mar</c:v>
                  </c:pt>
                  <c:pt idx="20">
                    <c:v>Apr</c:v>
                  </c:pt>
                  <c:pt idx="21">
                    <c:v>May</c:v>
                  </c:pt>
                  <c:pt idx="22">
                    <c:v>Jun</c:v>
                  </c:pt>
                  <c:pt idx="23">
                    <c:v>Jul</c:v>
                  </c:pt>
                  <c:pt idx="24">
                    <c:v>Aug</c:v>
                  </c:pt>
                  <c:pt idx="25">
                    <c:v>Sep</c:v>
                  </c:pt>
                  <c:pt idx="26">
                    <c:v>Oct</c:v>
                  </c:pt>
                  <c:pt idx="27">
                    <c:v>Nov</c:v>
                  </c:pt>
                </c:lvl>
                <c:lvl>
                  <c:pt idx="0">
                    <c:v>2016</c:v>
                  </c:pt>
                  <c:pt idx="5">
                    <c:v>2017</c:v>
                  </c:pt>
                  <c:pt idx="17">
                    <c:v>2018</c:v>
                  </c:pt>
                </c:lvl>
              </c:multiLvlStrCache>
            </c:multiLvlStrRef>
          </c:cat>
          <c:val>
            <c:numRef>
              <c:f>Overtime!$D$35:$D$65</c:f>
              <c:numCache>
                <c:formatCode>General</c:formatCode>
                <c:ptCount val="28"/>
                <c:pt idx="0">
                  <c:v>62044</c:v>
                </c:pt>
                <c:pt idx="1">
                  <c:v>60944</c:v>
                </c:pt>
                <c:pt idx="2">
                  <c:v>59548</c:v>
                </c:pt>
                <c:pt idx="3">
                  <c:v>58617</c:v>
                </c:pt>
                <c:pt idx="4">
                  <c:v>57515</c:v>
                </c:pt>
                <c:pt idx="5">
                  <c:v>56425</c:v>
                </c:pt>
                <c:pt idx="6">
                  <c:v>55264</c:v>
                </c:pt>
                <c:pt idx="7">
                  <c:v>54092</c:v>
                </c:pt>
                <c:pt idx="8">
                  <c:v>53151</c:v>
                </c:pt>
                <c:pt idx="9">
                  <c:v>52217</c:v>
                </c:pt>
                <c:pt idx="10">
                  <c:v>51064</c:v>
                </c:pt>
                <c:pt idx="11">
                  <c:v>50068</c:v>
                </c:pt>
                <c:pt idx="12">
                  <c:v>48875</c:v>
                </c:pt>
                <c:pt idx="13">
                  <c:v>47452</c:v>
                </c:pt>
                <c:pt idx="14">
                  <c:v>46623</c:v>
                </c:pt>
                <c:pt idx="15">
                  <c:v>45728</c:v>
                </c:pt>
                <c:pt idx="16">
                  <c:v>44562</c:v>
                </c:pt>
                <c:pt idx="17">
                  <c:v>43701</c:v>
                </c:pt>
                <c:pt idx="18">
                  <c:v>42933</c:v>
                </c:pt>
                <c:pt idx="19">
                  <c:v>42221</c:v>
                </c:pt>
                <c:pt idx="20">
                  <c:v>41554</c:v>
                </c:pt>
                <c:pt idx="21">
                  <c:v>40462</c:v>
                </c:pt>
                <c:pt idx="22">
                  <c:v>39572</c:v>
                </c:pt>
                <c:pt idx="23">
                  <c:v>38110</c:v>
                </c:pt>
                <c:pt idx="24">
                  <c:v>37247</c:v>
                </c:pt>
                <c:pt idx="25">
                  <c:v>36216</c:v>
                </c:pt>
                <c:pt idx="26">
                  <c:v>35060</c:v>
                </c:pt>
                <c:pt idx="27">
                  <c:v>33998</c:v>
                </c:pt>
              </c:numCache>
            </c:numRef>
          </c:val>
        </c:ser>
        <c:dLbls>
          <c:showLegendKey val="0"/>
          <c:showVal val="0"/>
          <c:showCatName val="0"/>
          <c:showSerName val="0"/>
          <c:showPercent val="0"/>
          <c:showBubbleSize val="0"/>
        </c:dLbls>
        <c:axId val="715137696"/>
        <c:axId val="715141224"/>
      </c:areaChart>
      <c:catAx>
        <c:axId val="71513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141224"/>
        <c:crosses val="autoZero"/>
        <c:auto val="1"/>
        <c:lblAlgn val="ctr"/>
        <c:lblOffset val="100"/>
        <c:noMultiLvlLbl val="0"/>
      </c:catAx>
      <c:valAx>
        <c:axId val="715141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13769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69850</xdr:colOff>
      <xdr:row>23</xdr:row>
      <xdr:rowOff>107950</xdr:rowOff>
    </xdr:from>
    <xdr:to>
      <xdr:col>15</xdr:col>
      <xdr:colOff>971550</xdr:colOff>
      <xdr:row>45</xdr:row>
      <xdr:rowOff>146050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69850</xdr:colOff>
      <xdr:row>46</xdr:row>
      <xdr:rowOff>25400</xdr:rowOff>
    </xdr:from>
    <xdr:to>
      <xdr:col>15</xdr:col>
      <xdr:colOff>965200</xdr:colOff>
      <xdr:row>68</xdr:row>
      <xdr:rowOff>44449</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158750</xdr:colOff>
      <xdr:row>3</xdr:row>
      <xdr:rowOff>0</xdr:rowOff>
    </xdr:from>
    <xdr:to>
      <xdr:col>20</xdr:col>
      <xdr:colOff>612776</xdr:colOff>
      <xdr:row>18</xdr:row>
      <xdr:rowOff>79376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676276</xdr:colOff>
      <xdr:row>9</xdr:row>
      <xdr:rowOff>34926</xdr:rowOff>
    </xdr:from>
    <xdr:to>
      <xdr:col>23</xdr:col>
      <xdr:colOff>511176</xdr:colOff>
      <xdr:row>18</xdr:row>
      <xdr:rowOff>79376</xdr:rowOff>
    </xdr:to>
    <mc:AlternateContent xmlns:mc="http://schemas.openxmlformats.org/markup-compatibility/2006" xmlns:a14="http://schemas.microsoft.com/office/drawing/2010/main">
      <mc:Choice Requires="a14">
        <xdr:graphicFrame macro="">
          <xdr:nvGraphicFramePr>
            <xdr:cNvPr id="6" name="Site"/>
            <xdr:cNvGraphicFramePr/>
          </xdr:nvGraphicFramePr>
          <xdr:xfrm>
            <a:off x="0" y="0"/>
            <a:ext cx="0" cy="0"/>
          </xdr:xfrm>
          <a:graphic>
            <a:graphicData uri="http://schemas.microsoft.com/office/drawing/2010/slicer">
              <sle:slicer xmlns:sle="http://schemas.microsoft.com/office/drawing/2010/slicer" name="Site"/>
            </a:graphicData>
          </a:graphic>
        </xdr:graphicFrame>
      </mc:Choice>
      <mc:Fallback xmlns="">
        <xdr:sp macro="" textlink="">
          <xdr:nvSpPr>
            <xdr:cNvPr id="0" name=""/>
            <xdr:cNvSpPr>
              <a:spLocks noTextEdit="1"/>
            </xdr:cNvSpPr>
          </xdr:nvSpPr>
          <xdr:spPr>
            <a:xfrm>
              <a:off x="18119726" y="2651126"/>
              <a:ext cx="1828800" cy="1835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676276</xdr:colOff>
      <xdr:row>2</xdr:row>
      <xdr:rowOff>180976</xdr:rowOff>
    </xdr:from>
    <xdr:to>
      <xdr:col>26</xdr:col>
      <xdr:colOff>187326</xdr:colOff>
      <xdr:row>8</xdr:row>
      <xdr:rowOff>228600</xdr:rowOff>
    </xdr:to>
    <mc:AlternateContent xmlns:mc="http://schemas.openxmlformats.org/markup-compatibility/2006" xmlns:tsle="http://schemas.microsoft.com/office/drawing/2012/timeslicer">
      <mc:Choice Requires="tsle">
        <xdr:graphicFrame macro="">
          <xdr:nvGraphicFramePr>
            <xdr:cNvPr id="7" name="Extraction Date"/>
            <xdr:cNvGraphicFramePr/>
          </xdr:nvGraphicFramePr>
          <xdr:xfrm>
            <a:off x="0" y="0"/>
            <a:ext cx="0" cy="0"/>
          </xdr:xfrm>
          <a:graphic>
            <a:graphicData uri="http://schemas.microsoft.com/office/drawing/2012/timeslicer">
              <tsle:timeslicer name="Extraction Date"/>
            </a:graphicData>
          </a:graphic>
        </xdr:graphicFrame>
      </mc:Choice>
      <mc:Fallback xmlns="">
        <xdr:sp macro="" textlink="">
          <xdr:nvSpPr>
            <xdr:cNvPr id="0" name=""/>
            <xdr:cNvSpPr>
              <a:spLocks noTextEdit="1"/>
            </xdr:cNvSpPr>
          </xdr:nvSpPr>
          <xdr:spPr>
            <a:xfrm>
              <a:off x="18119726" y="688976"/>
              <a:ext cx="3333750" cy="183832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17</xdr:col>
      <xdr:colOff>425450</xdr:colOff>
      <xdr:row>23</xdr:row>
      <xdr:rowOff>107950</xdr:rowOff>
    </xdr:from>
    <xdr:to>
      <xdr:col>26</xdr:col>
      <xdr:colOff>92075</xdr:colOff>
      <xdr:row>45</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542926</xdr:colOff>
      <xdr:row>33</xdr:row>
      <xdr:rowOff>82550</xdr:rowOff>
    </xdr:from>
    <xdr:to>
      <xdr:col>22</xdr:col>
      <xdr:colOff>111126</xdr:colOff>
      <xdr:row>37</xdr:row>
      <xdr:rowOff>171450</xdr:rowOff>
    </xdr:to>
    <xdr:sp macro="" textlink="">
      <xdr:nvSpPr>
        <xdr:cNvPr id="9" name="TextBox 8"/>
        <xdr:cNvSpPr txBox="1"/>
      </xdr:nvSpPr>
      <xdr:spPr>
        <a:xfrm>
          <a:off x="16335376" y="7251700"/>
          <a:ext cx="2603500"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50000"/>
                  <a:lumOff val="50000"/>
                </a:schemeClr>
              </a:solidFill>
            </a:rPr>
            <a:t>Oil</a:t>
          </a:r>
          <a:r>
            <a:rPr lang="en-US" sz="1100" baseline="0">
              <a:solidFill>
                <a:schemeClr val="tx1">
                  <a:lumMod val="50000"/>
                  <a:lumOff val="50000"/>
                </a:schemeClr>
              </a:solidFill>
            </a:rPr>
            <a:t> depletion forecast</a:t>
          </a:r>
        </a:p>
        <a:p>
          <a:r>
            <a:rPr lang="en-US" sz="1100" baseline="0">
              <a:solidFill>
                <a:schemeClr val="tx1">
                  <a:lumMod val="50000"/>
                  <a:lumOff val="50000"/>
                </a:schemeClr>
              </a:solidFill>
            </a:rPr>
            <a:t>- Running out of oil in 4 years 10 months.</a:t>
          </a:r>
        </a:p>
        <a:p>
          <a:r>
            <a:rPr lang="en-US" sz="1100">
              <a:solidFill>
                <a:schemeClr val="tx1">
                  <a:lumMod val="50000"/>
                  <a:lumOff val="50000"/>
                </a:schemeClr>
              </a:solidFill>
            </a:rPr>
            <a:t>- By October</a:t>
          </a:r>
          <a:r>
            <a:rPr lang="en-US" sz="1100" baseline="0">
              <a:solidFill>
                <a:schemeClr val="tx1">
                  <a:lumMod val="50000"/>
                  <a:lumOff val="50000"/>
                </a:schemeClr>
              </a:solidFill>
            </a:rPr>
            <a:t> </a:t>
          </a:r>
          <a:r>
            <a:rPr lang="en-US" sz="1100">
              <a:solidFill>
                <a:schemeClr val="tx1">
                  <a:lumMod val="50000"/>
                  <a:lumOff val="50000"/>
                </a:schemeClr>
              </a:solidFill>
            </a:rPr>
            <a:t>2023</a:t>
          </a:r>
          <a:r>
            <a:rPr lang="en-US" sz="1100" baseline="0">
              <a:solidFill>
                <a:schemeClr val="tx1">
                  <a:lumMod val="50000"/>
                  <a:lumOff val="50000"/>
                </a:schemeClr>
              </a:solidFill>
            </a:rPr>
            <a:t>, there will be no oil left to extract.</a:t>
          </a:r>
          <a:endParaRPr lang="en-US" sz="1100">
            <a:solidFill>
              <a:schemeClr val="tx1">
                <a:lumMod val="50000"/>
                <a:lumOff val="50000"/>
              </a:schemeClr>
            </a:solidFill>
          </a:endParaRPr>
        </a:p>
      </xdr:txBody>
    </xdr:sp>
    <xdr:clientData/>
  </xdr:twoCellAnchor>
  <xdr:twoCellAnchor>
    <xdr:from>
      <xdr:col>17</xdr:col>
      <xdr:colOff>425450</xdr:colOff>
      <xdr:row>46</xdr:row>
      <xdr:rowOff>25400</xdr:rowOff>
    </xdr:from>
    <xdr:to>
      <xdr:col>26</xdr:col>
      <xdr:colOff>92075</xdr:colOff>
      <xdr:row>68</xdr:row>
      <xdr:rowOff>38100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771526</xdr:colOff>
      <xdr:row>55</xdr:row>
      <xdr:rowOff>95250</xdr:rowOff>
    </xdr:from>
    <xdr:to>
      <xdr:col>22</xdr:col>
      <xdr:colOff>339726</xdr:colOff>
      <xdr:row>60</xdr:row>
      <xdr:rowOff>0</xdr:rowOff>
    </xdr:to>
    <xdr:sp macro="" textlink="">
      <xdr:nvSpPr>
        <xdr:cNvPr id="11" name="TextBox 10"/>
        <xdr:cNvSpPr txBox="1"/>
      </xdr:nvSpPr>
      <xdr:spPr>
        <a:xfrm>
          <a:off x="16563976" y="11315700"/>
          <a:ext cx="2603500"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50000"/>
                  <a:lumOff val="50000"/>
                </a:schemeClr>
              </a:solidFill>
            </a:rPr>
            <a:t>Gas </a:t>
          </a:r>
          <a:r>
            <a:rPr lang="en-US" sz="1100" baseline="0">
              <a:solidFill>
                <a:schemeClr val="tx1">
                  <a:lumMod val="50000"/>
                  <a:lumOff val="50000"/>
                </a:schemeClr>
              </a:solidFill>
            </a:rPr>
            <a:t>depletion forecast</a:t>
          </a:r>
        </a:p>
        <a:p>
          <a:r>
            <a:rPr lang="en-US" sz="1100" baseline="0">
              <a:solidFill>
                <a:schemeClr val="tx1">
                  <a:lumMod val="50000"/>
                  <a:lumOff val="50000"/>
                </a:schemeClr>
              </a:solidFill>
            </a:rPr>
            <a:t>- Running out of gas in 5 years 8 months.</a:t>
          </a:r>
        </a:p>
        <a:p>
          <a:r>
            <a:rPr lang="en-US" sz="1100">
              <a:solidFill>
                <a:schemeClr val="tx1">
                  <a:lumMod val="50000"/>
                  <a:lumOff val="50000"/>
                </a:schemeClr>
              </a:solidFill>
            </a:rPr>
            <a:t>- By August</a:t>
          </a:r>
          <a:r>
            <a:rPr lang="en-US" sz="1100" baseline="0">
              <a:solidFill>
                <a:schemeClr val="tx1">
                  <a:lumMod val="50000"/>
                  <a:lumOff val="50000"/>
                </a:schemeClr>
              </a:solidFill>
            </a:rPr>
            <a:t> </a:t>
          </a:r>
          <a:r>
            <a:rPr lang="en-US" sz="1100">
              <a:solidFill>
                <a:schemeClr val="tx1">
                  <a:lumMod val="50000"/>
                  <a:lumOff val="50000"/>
                </a:schemeClr>
              </a:solidFill>
            </a:rPr>
            <a:t>2024</a:t>
          </a:r>
          <a:r>
            <a:rPr lang="en-US" sz="1100" baseline="0">
              <a:solidFill>
                <a:schemeClr val="tx1">
                  <a:lumMod val="50000"/>
                  <a:lumOff val="50000"/>
                </a:schemeClr>
              </a:solidFill>
            </a:rPr>
            <a:t>, there will be no gas left to extract.</a:t>
          </a:r>
          <a:endParaRPr lang="en-US" sz="1100">
            <a:solidFill>
              <a:schemeClr val="tx1">
                <a:lumMod val="50000"/>
                <a:lumOff val="50000"/>
              </a:schemeClr>
            </a:solidFill>
          </a:endParaRPr>
        </a:p>
      </xdr:txBody>
    </xdr:sp>
    <xdr:clientData/>
  </xdr:twoCellAnchor>
  <xdr:oneCellAnchor>
    <xdr:from>
      <xdr:col>18</xdr:col>
      <xdr:colOff>235681</xdr:colOff>
      <xdr:row>17</xdr:row>
      <xdr:rowOff>114300</xdr:rowOff>
    </xdr:from>
    <xdr:ext cx="4208588" cy="869951"/>
    <xdr:sp macro="" textlink="">
      <xdr:nvSpPr>
        <xdr:cNvPr id="2" name="Rectangle 1"/>
        <xdr:cNvSpPr/>
      </xdr:nvSpPr>
      <xdr:spPr>
        <a:xfrm>
          <a:off x="16028131" y="4337050"/>
          <a:ext cx="4208588" cy="869951"/>
        </a:xfrm>
        <a:prstGeom prst="rect">
          <a:avLst/>
        </a:prstGeom>
        <a:noFill/>
      </xdr:spPr>
      <xdr:txBody>
        <a:bodyPr wrap="none" lIns="91440" tIns="45720" rIns="91440" bIns="45720">
          <a:noAutofit/>
        </a:bodyPr>
        <a:lstStyle/>
        <a:p>
          <a:pPr algn="ctr"/>
          <a:r>
            <a:rPr lang="en-US" sz="5400" b="0" cap="none" spc="0">
              <a:ln w="0"/>
              <a:solidFill>
                <a:schemeClr val="accent3"/>
              </a:solidFill>
              <a:effectLst>
                <a:outerShdw blurRad="38100" dist="19050" dir="2700000" algn="tl" rotWithShape="0">
                  <a:schemeClr val="dk1">
                    <a:alpha val="40000"/>
                  </a:schemeClr>
                </a:outerShdw>
              </a:effectLst>
              <a:latin typeface="Segoe UI" panose="020B0502040204020203" pitchFamily="34" charset="0"/>
              <a:cs typeface="Segoe UI" panose="020B0502040204020203" pitchFamily="34" charset="0"/>
            </a:rPr>
            <a:t>FORECAST</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365124</xdr:colOff>
      <xdr:row>33</xdr:row>
      <xdr:rowOff>9524</xdr:rowOff>
    </xdr:from>
    <xdr:to>
      <xdr:col>20</xdr:col>
      <xdr:colOff>241299</xdr:colOff>
      <xdr:row>64</xdr:row>
      <xdr:rowOff>44449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Model1-Viz.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Model1-Viz.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Model1-Viz.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microsoft.com/office/2006/relationships/xlExternalLinkPath/xlPathMissing" Target="Model1-Viz.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microsoft.com/office/2006/relationships/xlExternalLinkPath/xlPathMissing" Target="Model1-Viz.xlsx" TargetMode="External"/><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r:id="rId1" refreshedBy="Author" refreshedDate="43201.977668981483" createdVersion="5" refreshedVersion="5" minRefreshableVersion="3" recordCount="2117">
  <cacheSource type="worksheet">
    <worksheetSource name="Extraction" r:id="rId2"/>
  </cacheSource>
  <cacheFields count="10">
    <cacheField name="AreaID" numFmtId="0">
      <sharedItems containsSemiMixedTypes="0" containsString="0" containsNumber="1" containsInteger="1" minValue="1" maxValue="14"/>
    </cacheField>
    <cacheField name="Site" numFmtId="0">
      <sharedItems count="5">
        <s v="Hanamura"/>
        <s v="Route66"/>
        <s v="EastTexas"/>
        <s v="Kern River"/>
        <s v="BigPool"/>
      </sharedItems>
    </cacheField>
    <cacheField name="Well" numFmtId="0">
      <sharedItems count="11">
        <s v="Alpha"/>
        <s v="A3"/>
        <s v="Lake3"/>
        <s v="Lake1"/>
        <s v="W13"/>
        <s v="B1"/>
        <s v="Lake2"/>
        <s v="Delta"/>
        <s v="B2"/>
        <s v="H1"/>
        <s v="H2"/>
      </sharedItems>
    </cacheField>
    <cacheField name="Extraction Date" numFmtId="14">
      <sharedItems containsSemiMixedTypes="0" containsNonDate="0" containsDate="1" containsString="0" minDate="2016-08-08T00:00:00" maxDate="2019-04-03T00:00:00" count="830">
        <d v="2016-08-08T00:00:00"/>
        <d v="2016-08-11T00:00:00"/>
        <d v="2016-08-09T00:00:00"/>
        <d v="2016-08-13T00:00:00"/>
        <d v="2016-08-15T00:00:00"/>
        <d v="2016-08-16T00:00:00"/>
        <d v="2016-08-23T00:00:00"/>
        <d v="2016-08-26T00:00:00"/>
        <d v="2016-08-20T00:00:00"/>
        <d v="2016-08-17T00:00:00"/>
        <d v="2016-08-31T00:00:00"/>
        <d v="2016-08-10T00:00:00"/>
        <d v="2016-08-18T00:00:00"/>
        <d v="2016-08-28T00:00:00"/>
        <d v="2016-09-04T00:00:00"/>
        <d v="2016-09-09T00:00:00"/>
        <d v="2016-09-17T00:00:00"/>
        <d v="2016-09-20T00:00:00"/>
        <d v="2016-09-24T00:00:00"/>
        <d v="2016-09-28T00:00:00"/>
        <d v="2016-08-24T00:00:00"/>
        <d v="2016-09-05T00:00:00"/>
        <d v="2016-08-22T00:00:00"/>
        <d v="2016-10-04T00:00:00"/>
        <d v="2016-10-11T00:00:00"/>
        <d v="2016-08-25T00:00:00"/>
        <d v="2016-08-19T00:00:00"/>
        <d v="2016-10-17T00:00:00"/>
        <d v="2016-08-27T00:00:00"/>
        <d v="2016-10-25T00:00:00"/>
        <d v="2016-10-29T00:00:00"/>
        <d v="2016-11-06T00:00:00"/>
        <d v="2016-09-11T00:00:00"/>
        <d v="2016-11-13T00:00:00"/>
        <d v="2016-08-30T00:00:00"/>
        <d v="2016-08-12T00:00:00"/>
        <d v="2016-11-17T00:00:00"/>
        <d v="2016-11-25T00:00:00"/>
        <d v="2016-08-21T00:00:00"/>
        <d v="2016-11-28T00:00:00"/>
        <d v="2016-12-04T00:00:00"/>
        <d v="2016-12-09T00:00:00"/>
        <d v="2016-09-08T00:00:00"/>
        <d v="2016-12-13T00:00:00"/>
        <d v="2016-09-03T00:00:00"/>
        <d v="2016-12-18T00:00:00"/>
        <d v="2016-12-21T00:00:00"/>
        <d v="2016-12-26T00:00:00"/>
        <d v="2016-12-29T00:00:00"/>
        <d v="2016-09-10T00:00:00"/>
        <d v="2017-01-06T00:00:00"/>
        <d v="2016-09-06T00:00:00"/>
        <d v="2017-01-12T00:00:00"/>
        <d v="2017-01-17T00:00:00"/>
        <d v="2016-09-13T00:00:00"/>
        <d v="2016-09-18T00:00:00"/>
        <d v="2017-01-20T00:00:00"/>
        <d v="2017-01-24T00:00:00"/>
        <d v="2017-01-30T00:00:00"/>
        <d v="2017-02-02T00:00:00"/>
        <d v="2016-09-16T00:00:00"/>
        <d v="2017-02-07T00:00:00"/>
        <d v="2017-02-14T00:00:00"/>
        <d v="2016-10-01T00:00:00"/>
        <d v="2017-02-19T00:00:00"/>
        <d v="2017-02-24T00:00:00"/>
        <d v="2016-09-07T00:00:00"/>
        <d v="2017-02-27T00:00:00"/>
        <d v="2017-03-07T00:00:00"/>
        <d v="2017-03-12T00:00:00"/>
        <d v="2017-03-20T00:00:00"/>
        <d v="2017-03-28T00:00:00"/>
        <d v="2016-09-29T00:00:00"/>
        <d v="2017-04-05T00:00:00"/>
        <d v="2016-09-25T00:00:00"/>
        <d v="2017-04-12T00:00:00"/>
        <d v="2017-04-19T00:00:00"/>
        <d v="2017-04-26T00:00:00"/>
        <d v="2017-04-30T00:00:00"/>
        <d v="2016-09-27T00:00:00"/>
        <d v="2017-05-08T00:00:00"/>
        <d v="2016-10-02T00:00:00"/>
        <d v="2016-10-07T00:00:00"/>
        <d v="2016-09-23T00:00:00"/>
        <d v="2016-10-09T00:00:00"/>
        <d v="2017-05-13T00:00:00"/>
        <d v="2016-10-15T00:00:00"/>
        <d v="2016-09-30T00:00:00"/>
        <d v="2016-09-22T00:00:00"/>
        <d v="2017-05-21T00:00:00"/>
        <d v="2016-10-14T00:00:00"/>
        <d v="2017-05-27T00:00:00"/>
        <d v="2017-06-01T00:00:00"/>
        <d v="2017-06-06T00:00:00"/>
        <d v="2016-09-26T00:00:00"/>
        <d v="2017-06-11T00:00:00"/>
        <d v="2016-10-24T00:00:00"/>
        <d v="2017-06-14T00:00:00"/>
        <d v="2017-06-19T00:00:00"/>
        <d v="2016-10-08T00:00:00"/>
        <d v="2017-06-27T00:00:00"/>
        <d v="2017-07-03T00:00:00"/>
        <d v="2016-10-06T00:00:00"/>
        <d v="2016-10-23T00:00:00"/>
        <d v="2017-07-07T00:00:00"/>
        <d v="2017-07-14T00:00:00"/>
        <d v="2017-07-17T00:00:00"/>
        <d v="2016-10-27T00:00:00"/>
        <d v="2017-07-21T00:00:00"/>
        <d v="2016-10-12T00:00:00"/>
        <d v="2016-09-14T00:00:00"/>
        <d v="2017-07-25T00:00:00"/>
        <d v="2017-07-30T00:00:00"/>
        <d v="2016-10-19T00:00:00"/>
        <d v="2017-08-02T00:00:00"/>
        <d v="2016-10-31T00:00:00"/>
        <d v="2017-08-08T00:00:00"/>
        <d v="2017-08-16T00:00:00"/>
        <d v="2016-09-19T00:00:00"/>
        <d v="2016-10-28T00:00:00"/>
        <d v="2017-08-22T00:00:00"/>
        <d v="2016-11-03T00:00:00"/>
        <d v="2017-08-27T00:00:00"/>
        <d v="2017-09-04T00:00:00"/>
        <d v="2016-09-21T00:00:00"/>
        <d v="2016-11-09T00:00:00"/>
        <d v="2016-11-02T00:00:00"/>
        <d v="2016-11-08T00:00:00"/>
        <d v="2016-10-13T00:00:00"/>
        <d v="2016-10-16T00:00:00"/>
        <d v="2016-10-18T00:00:00"/>
        <d v="2016-11-07T00:00:00"/>
        <d v="2017-09-09T00:00:00"/>
        <d v="2016-11-04T00:00:00"/>
        <d v="2016-11-10T00:00:00"/>
        <d v="2017-09-14T00:00:00"/>
        <d v="2017-09-22T00:00:00"/>
        <d v="2016-11-16T00:00:00"/>
        <d v="2017-09-28T00:00:00"/>
        <d v="2017-10-03T00:00:00"/>
        <d v="2016-11-18T00:00:00"/>
        <d v="2016-11-12T00:00:00"/>
        <d v="2016-10-22T00:00:00"/>
        <d v="2017-10-11T00:00:00"/>
        <d v="2017-10-14T00:00:00"/>
        <d v="2016-11-21T00:00:00"/>
        <d v="2016-11-27T00:00:00"/>
        <d v="2017-10-19T00:00:00"/>
        <d v="2016-11-22T00:00:00"/>
        <d v="2017-10-22T00:00:00"/>
        <d v="2017-10-29T00:00:00"/>
        <d v="2017-11-05T00:00:00"/>
        <d v="2016-12-02T00:00:00"/>
        <d v="2017-11-12T00:00:00"/>
        <d v="2016-11-24T00:00:00"/>
        <d v="2017-11-17T00:00:00"/>
        <d v="2017-11-20T00:00:00"/>
        <d v="2016-11-19T00:00:00"/>
        <d v="2016-12-07T00:00:00"/>
        <d v="2017-11-28T00:00:00"/>
        <d v="2017-12-01T00:00:00"/>
        <d v="2016-10-21T00:00:00"/>
        <d v="2017-12-08T00:00:00"/>
        <d v="2016-12-03T00:00:00"/>
        <d v="2017-12-13T00:00:00"/>
        <d v="2016-12-15T00:00:00"/>
        <d v="2017-12-16T00:00:00"/>
        <d v="2017-12-21T00:00:00"/>
        <d v="2016-11-20T00:00:00"/>
        <d v="2016-11-23T00:00:00"/>
        <d v="2017-12-28T00:00:00"/>
        <d v="2018-01-01T00:00:00"/>
        <d v="2018-01-06T00:00:00"/>
        <d v="2018-01-10T00:00:00"/>
        <d v="2016-11-01T00:00:00"/>
        <d v="2016-11-05T00:00:00"/>
        <d v="2018-01-18T00:00:00"/>
        <d v="2018-01-26T00:00:00"/>
        <d v="2016-11-11T00:00:00"/>
        <d v="2016-11-30T00:00:00"/>
        <d v="2018-02-03T00:00:00"/>
        <d v="2018-02-09T00:00:00"/>
        <d v="2016-12-06T00:00:00"/>
        <d v="2016-11-26T00:00:00"/>
        <d v="2018-02-17T00:00:00"/>
        <d v="2018-02-22T00:00:00"/>
        <d v="2018-02-26T00:00:00"/>
        <d v="2016-11-14T00:00:00"/>
        <d v="2018-03-02T00:00:00"/>
        <d v="2018-03-08T00:00:00"/>
        <d v="2016-12-14T00:00:00"/>
        <d v="2016-12-05T00:00:00"/>
        <d v="2018-03-16T00:00:00"/>
        <d v="2016-12-12T00:00:00"/>
        <d v="2018-03-20T00:00:00"/>
        <d v="2016-12-16T00:00:00"/>
        <d v="2016-12-19T00:00:00"/>
        <d v="2018-03-28T00:00:00"/>
        <d v="2016-12-08T00:00:00"/>
        <d v="2018-03-31T00:00:00"/>
        <d v="2018-04-07T00:00:00"/>
        <d v="2016-12-10T00:00:00"/>
        <d v="2016-12-23T00:00:00"/>
        <d v="2018-04-10T00:00:00"/>
        <d v="2018-04-13T00:00:00"/>
        <d v="2018-04-19T00:00:00"/>
        <d v="2016-12-25T00:00:00"/>
        <d v="2018-04-22T00:00:00"/>
        <d v="2017-01-01T00:00:00"/>
        <d v="2016-12-31T00:00:00"/>
        <d v="2018-04-29T00:00:00"/>
        <d v="2016-12-17T00:00:00"/>
        <d v="2018-05-02T00:00:00"/>
        <d v="2018-05-08T00:00:00"/>
        <d v="2016-12-24T00:00:00"/>
        <d v="2017-01-08T00:00:00"/>
        <d v="2017-01-15T00:00:00"/>
        <d v="2016-12-28T00:00:00"/>
        <d v="2017-01-02T00:00:00"/>
        <d v="2016-12-20T00:00:00"/>
        <d v="2017-01-05T00:00:00"/>
        <d v="2017-01-09T00:00:00"/>
        <d v="2018-05-12T00:00:00"/>
        <d v="2017-01-10T00:00:00"/>
        <d v="2017-01-16T00:00:00"/>
        <d v="2016-12-27T00:00:00"/>
        <d v="2018-05-16T00:00:00"/>
        <d v="2018-05-23T00:00:00"/>
        <d v="2018-05-29T00:00:00"/>
        <d v="2018-06-06T00:00:00"/>
        <d v="2018-06-12T00:00:00"/>
        <d v="2016-12-30T00:00:00"/>
        <d v="2017-01-26T00:00:00"/>
        <d v="2017-01-22T00:00:00"/>
        <d v="2018-06-16T00:00:00"/>
        <d v="2018-06-20T00:00:00"/>
        <d v="2018-06-26T00:00:00"/>
        <d v="2018-06-30T00:00:00"/>
        <d v="2018-07-08T00:00:00"/>
        <d v="2017-01-03T00:00:00"/>
        <d v="2018-07-13T00:00:00"/>
        <d v="2018-07-21T00:00:00"/>
        <d v="2017-01-25T00:00:00"/>
        <d v="2017-01-07T00:00:00"/>
        <d v="2017-01-28T00:00:00"/>
        <d v="2017-02-03T00:00:00"/>
        <d v="2018-07-24T00:00:00"/>
        <d v="2018-07-28T00:00:00"/>
        <d v="2018-08-04T00:00:00"/>
        <d v="2017-01-14T00:00:00"/>
        <d v="2017-01-19T00:00:00"/>
        <d v="2018-08-11T00:00:00"/>
        <d v="2017-02-01T00:00:00"/>
        <d v="2017-02-09T00:00:00"/>
        <d v="2017-02-06T00:00:00"/>
        <d v="2017-02-04T00:00:00"/>
        <d v="2017-02-12T00:00:00"/>
        <d v="2018-08-17T00:00:00"/>
        <d v="2018-08-24T00:00:00"/>
        <d v="2017-02-16T00:00:00"/>
        <d v="2017-02-18T00:00:00"/>
        <d v="2018-08-29T00:00:00"/>
        <d v="2017-02-11T00:00:00"/>
        <d v="2017-02-10T00:00:00"/>
        <d v="2018-09-06T00:00:00"/>
        <d v="2018-09-14T00:00:00"/>
        <d v="2017-01-11T00:00:00"/>
        <d v="2017-02-22T00:00:00"/>
        <d v="2017-02-26T00:00:00"/>
        <d v="2017-01-04T00:00:00"/>
        <d v="2018-09-21T00:00:00"/>
        <d v="2018-09-28T00:00:00"/>
        <d v="2017-03-03T00:00:00"/>
        <d v="2018-10-01T00:00:00"/>
        <d v="2018-10-09T00:00:00"/>
        <d v="2017-03-08T00:00:00"/>
        <d v="2017-03-10T00:00:00"/>
        <d v="2017-01-23T00:00:00"/>
        <d v="2017-03-02T00:00:00"/>
        <d v="2016-09-12T00:00:00"/>
        <d v="2017-03-14T00:00:00"/>
        <d v="2017-03-18T00:00:00"/>
        <d v="2017-03-13T00:00:00"/>
        <d v="2017-02-21T00:00:00"/>
        <d v="2017-01-27T00:00:00"/>
        <d v="2017-01-29T00:00:00"/>
        <d v="2017-03-23T00:00:00"/>
        <d v="2017-03-30T00:00:00"/>
        <d v="2017-02-28T00:00:00"/>
        <d v="2017-04-03T00:00:00"/>
        <d v="2017-03-19T00:00:00"/>
        <d v="2017-04-11T00:00:00"/>
        <d v="2017-03-04T00:00:00"/>
        <d v="2017-03-16T00:00:00"/>
        <d v="2017-03-21T00:00:00"/>
        <d v="2017-02-05T00:00:00"/>
        <d v="2017-03-24T00:00:00"/>
        <d v="2017-02-08T00:00:00"/>
        <d v="2016-11-15T00:00:00"/>
        <d v="2017-04-18T00:00:00"/>
        <d v="2017-04-25T00:00:00"/>
        <d v="2017-03-31T00:00:00"/>
        <d v="2017-04-28T00:00:00"/>
        <d v="2017-05-05T00:00:00"/>
        <d v="2017-03-27T00:00:00"/>
        <d v="2017-05-10T00:00:00"/>
        <d v="2017-04-07T00:00:00"/>
        <d v="2017-02-15T00:00:00"/>
        <d v="2017-04-13T00:00:00"/>
        <d v="2017-04-01T00:00:00"/>
        <d v="2017-02-17T00:00:00"/>
        <d v="2017-02-25T00:00:00"/>
        <d v="2017-04-06T00:00:00"/>
        <d v="2017-05-18T00:00:00"/>
        <d v="2017-05-26T00:00:00"/>
        <d v="2017-01-21T00:00:00"/>
        <d v="2017-03-15T00:00:00"/>
        <d v="2017-04-17T00:00:00"/>
        <d v="2017-02-20T00:00:00"/>
        <d v="2017-04-02T00:00:00"/>
        <d v="2017-04-22T00:00:00"/>
        <d v="2017-04-08T00:00:00"/>
        <d v="2017-06-03T00:00:00"/>
        <d v="2017-02-23T00:00:00"/>
        <d v="2017-06-10T00:00:00"/>
        <d v="2017-03-06T00:00:00"/>
        <d v="2017-05-01T00:00:00"/>
        <d v="2017-03-11T00:00:00"/>
        <d v="2017-03-05T00:00:00"/>
        <d v="2017-04-16T00:00:00"/>
        <d v="2017-06-16T00:00:00"/>
        <d v="2017-03-22T00:00:00"/>
        <d v="2017-05-04T00:00:00"/>
        <d v="2017-04-04T00:00:00"/>
        <d v="2017-06-24T00:00:00"/>
        <d v="2017-04-20T00:00:00"/>
        <d v="2017-04-23T00:00:00"/>
        <d v="2017-05-15T00:00:00"/>
        <d v="2017-04-29T00:00:00"/>
        <d v="2017-05-20T00:00:00"/>
        <d v="2017-05-23T00:00:00"/>
        <d v="2017-05-30T00:00:00"/>
        <d v="2017-06-02T00:00:00"/>
        <d v="2017-04-14T00:00:00"/>
        <d v="2017-03-26T00:00:00"/>
        <d v="2017-06-29T00:00:00"/>
        <d v="2017-05-24T00:00:00"/>
        <d v="2017-04-21T00:00:00"/>
        <d v="2017-06-23T00:00:00"/>
        <d v="2017-03-29T00:00:00"/>
        <d v="2017-06-26T00:00:00"/>
        <d v="2017-07-04T00:00:00"/>
        <d v="2017-07-08T00:00:00"/>
        <d v="2017-07-13T00:00:00"/>
        <d v="2017-07-29T00:00:00"/>
        <d v="2017-05-11T00:00:00"/>
        <d v="2017-05-09T00:00:00"/>
        <d v="2017-08-04T00:00:00"/>
        <d v="2017-05-19T00:00:00"/>
        <d v="2017-08-07T00:00:00"/>
        <d v="2017-04-27T00:00:00"/>
        <d v="2017-08-11T00:00:00"/>
        <d v="2017-05-07T00:00:00"/>
        <d v="2017-05-28T00:00:00"/>
        <d v="2017-05-12T00:00:00"/>
        <d v="2017-05-17T00:00:00"/>
        <d v="2017-04-10T00:00:00"/>
        <d v="2017-08-20T00:00:00"/>
        <d v="2017-08-24T00:00:00"/>
        <d v="2017-06-04T00:00:00"/>
        <d v="2017-06-07T00:00:00"/>
        <d v="2017-07-06T00:00:00"/>
        <d v="2017-05-31T00:00:00"/>
        <d v="2017-08-30T00:00:00"/>
        <d v="2017-07-11T00:00:00"/>
        <d v="2017-05-02T00:00:00"/>
        <d v="2017-09-06T00:00:00"/>
        <d v="2017-07-16T00:00:00"/>
        <d v="2017-09-10T00:00:00"/>
        <d v="2017-06-09T00:00:00"/>
        <d v="2017-05-25T00:00:00"/>
        <d v="2017-06-12T00:00:00"/>
        <d v="2017-05-06T00:00:00"/>
        <d v="2017-09-19T00:00:00"/>
        <d v="2017-09-25T00:00:00"/>
        <d v="2017-06-17T00:00:00"/>
        <d v="2017-10-02T00:00:00"/>
        <d v="2017-10-08T00:00:00"/>
        <d v="2017-10-12T00:00:00"/>
        <d v="2017-08-01T00:00:00"/>
        <d v="2017-06-15T00:00:00"/>
        <d v="2017-10-27T00:00:00"/>
        <d v="2017-05-14T00:00:00"/>
        <d v="2017-11-04T00:00:00"/>
        <d v="2017-11-09T00:00:00"/>
        <d v="2017-05-22T00:00:00"/>
        <d v="2017-11-13T00:00:00"/>
        <d v="2017-06-05T00:00:00"/>
        <d v="2017-06-08T00:00:00"/>
        <d v="2017-08-06T00:00:00"/>
        <d v="2017-11-21T00:00:00"/>
        <d v="2017-06-18T00:00:00"/>
        <d v="2017-08-13T00:00:00"/>
        <d v="2017-11-27T00:00:00"/>
        <d v="2017-12-05T00:00:00"/>
        <d v="2017-12-09T00:00:00"/>
        <d v="2017-06-22T00:00:00"/>
        <d v="2017-12-24T00:00:00"/>
        <d v="2017-12-29T00:00:00"/>
        <d v="2018-01-05T00:00:00"/>
        <d v="2018-01-11T00:00:00"/>
        <d v="2018-01-14T00:00:00"/>
        <d v="2018-01-24T00:00:00"/>
        <d v="2017-08-26T00:00:00"/>
        <d v="2017-06-28T00:00:00"/>
        <d v="2017-07-09T00:00:00"/>
        <d v="2018-01-29T00:00:00"/>
        <d v="2017-09-02T00:00:00"/>
        <d v="2017-07-01T00:00:00"/>
        <d v="2017-07-18T00:00:00"/>
        <d v="2018-02-01T00:00:00"/>
        <d v="2017-07-12T00:00:00"/>
        <d v="2018-02-08T00:00:00"/>
        <d v="2017-09-17T00:00:00"/>
        <d v="2017-07-22T00:00:00"/>
        <d v="2018-02-14T00:00:00"/>
        <d v="2017-07-27T00:00:00"/>
        <d v="2018-02-18T00:00:00"/>
        <d v="2017-07-15T00:00:00"/>
        <d v="2018-02-24T00:00:00"/>
        <d v="2018-02-27T00:00:00"/>
        <d v="2018-03-06T00:00:00"/>
        <d v="2017-07-10T00:00:00"/>
        <d v="2017-07-19T00:00:00"/>
        <d v="2018-03-09T00:00:00"/>
        <d v="2018-03-14T00:00:00"/>
        <d v="2018-03-17T00:00:00"/>
        <d v="2017-08-03T00:00:00"/>
        <d v="2018-03-24T00:00:00"/>
        <d v="2018-03-29T00:00:00"/>
        <d v="2018-04-05T00:00:00"/>
        <d v="2018-04-08T00:00:00"/>
        <d v="2017-08-19T00:00:00"/>
        <d v="2018-04-11T00:00:00"/>
        <d v="2017-10-10T00:00:00"/>
        <d v="2017-07-28T00:00:00"/>
        <d v="2018-04-14T00:00:00"/>
        <d v="2018-04-21T00:00:00"/>
        <d v="2017-10-18T00:00:00"/>
        <d v="2018-04-28T00:00:00"/>
        <d v="2017-06-30T00:00:00"/>
        <d v="2018-05-05T00:00:00"/>
        <d v="2017-08-14T00:00:00"/>
        <d v="2018-05-11T00:00:00"/>
        <d v="2018-05-14T00:00:00"/>
        <d v="2018-05-21T00:00:00"/>
        <d v="2017-09-07T00:00:00"/>
        <d v="2018-05-27T00:00:00"/>
        <d v="2018-06-04T00:00:00"/>
        <d v="2018-06-10T00:00:00"/>
        <d v="2018-06-15T00:00:00"/>
        <d v="2018-06-21T00:00:00"/>
        <d v="2017-09-03T00:00:00"/>
        <d v="2018-06-24T00:00:00"/>
        <d v="2018-06-27T00:00:00"/>
        <d v="2018-07-04T00:00:00"/>
        <d v="2017-09-13T00:00:00"/>
        <d v="2018-07-10T00:00:00"/>
        <d v="2018-07-18T00:00:00"/>
        <d v="2018-07-22T00:00:00"/>
        <d v="2018-07-27T00:00:00"/>
        <d v="2017-07-31T00:00:00"/>
        <d v="2017-11-03T00:00:00"/>
        <d v="2018-08-01T00:00:00"/>
        <d v="2017-11-10T00:00:00"/>
        <d v="2018-08-06T00:00:00"/>
        <d v="2018-08-13T00:00:00"/>
        <d v="2017-07-20T00:00:00"/>
        <d v="2018-08-16T00:00:00"/>
        <d v="2017-07-24T00:00:00"/>
        <d v="2017-09-24T00:00:00"/>
        <d v="2017-08-15T00:00:00"/>
        <d v="2018-08-31T00:00:00"/>
        <d v="2018-09-08T00:00:00"/>
        <d v="2017-10-07T00:00:00"/>
        <d v="2017-08-21T00:00:00"/>
        <d v="2017-09-15T00:00:00"/>
        <d v="2018-09-15T00:00:00"/>
        <d v="2017-11-18T00:00:00"/>
        <d v="2018-09-20T00:00:00"/>
        <d v="2018-09-23T00:00:00"/>
        <d v="2018-10-03T00:00:00"/>
        <d v="2017-11-24T00:00:00"/>
        <d v="2018-10-10T00:00:00"/>
        <d v="2017-09-30T00:00:00"/>
        <d v="2017-08-31T00:00:00"/>
        <d v="2016-08-29T00:00:00"/>
        <d v="2017-11-30T00:00:00"/>
        <d v="2017-12-07T00:00:00"/>
        <d v="2017-08-25T00:00:00"/>
        <d v="2017-07-02T00:00:00"/>
        <d v="2016-10-05T00:00:00"/>
        <d v="2017-08-18T00:00:00"/>
        <d v="2017-10-21T00:00:00"/>
        <d v="2017-10-13T00:00:00"/>
        <d v="2017-10-24T00:00:00"/>
        <d v="2016-10-26T00:00:00"/>
        <d v="2017-08-23T00:00:00"/>
        <d v="2017-10-17T00:00:00"/>
        <d v="2017-09-08T00:00:00"/>
        <d v="2017-12-18T00:00:00"/>
        <d v="2017-12-25T00:00:00"/>
        <d v="2017-10-31T00:00:00"/>
        <d v="2017-08-09T00:00:00"/>
        <d v="2017-08-28T00:00:00"/>
        <d v="2017-09-21T00:00:00"/>
        <d v="2016-12-01T00:00:00"/>
        <d v="2017-10-28T00:00:00"/>
        <d v="2017-10-25T00:00:00"/>
        <d v="2017-09-01T00:00:00"/>
        <d v="2018-01-02T00:00:00"/>
        <d v="2017-07-23T00:00:00"/>
        <d v="2017-11-11T00:00:00"/>
        <d v="2017-01-18T00:00:00"/>
        <d v="2018-01-17T00:00:00"/>
        <d v="2017-08-12T00:00:00"/>
        <d v="2018-01-27T00:00:00"/>
        <d v="2017-09-29T00:00:00"/>
        <d v="2017-08-17T00:00:00"/>
        <d v="2018-02-04T00:00:00"/>
        <d v="2017-09-27T00:00:00"/>
        <d v="2017-11-25T00:00:00"/>
        <d v="2017-03-09T00:00:00"/>
        <d v="2017-10-05T00:00:00"/>
        <d v="2018-02-11T00:00:00"/>
        <d v="2017-12-15T00:00:00"/>
        <d v="2017-08-29T00:00:00"/>
        <d v="2018-02-15T00:00:00"/>
        <d v="2017-05-29T00:00:00"/>
        <d v="2017-12-22T00:00:00"/>
        <d v="2017-10-20T00:00:00"/>
        <d v="2017-10-15T00:00:00"/>
        <d v="2017-06-20T00:00:00"/>
        <d v="2017-12-27T00:00:00"/>
        <d v="2018-01-07T00:00:00"/>
        <d v="2017-09-05T00:00:00"/>
        <d v="2017-10-30T00:00:00"/>
        <d v="2017-11-06T00:00:00"/>
        <d v="2018-03-07T00:00:00"/>
        <d v="2017-10-09T00:00:00"/>
        <d v="2018-01-20T00:00:00"/>
        <d v="2017-09-18T00:00:00"/>
        <d v="2017-09-23T00:00:00"/>
        <d v="2017-11-16T00:00:00"/>
        <d v="2017-09-11T00:00:00"/>
        <d v="2017-10-06T00:00:00"/>
        <d v="2017-11-15T00:00:00"/>
        <d v="2017-09-12T00:00:00"/>
        <d v="2017-10-23T00:00:00"/>
        <d v="2017-09-26T00:00:00"/>
        <d v="2017-12-20T00:00:00"/>
        <d v="2018-03-10T00:00:00"/>
        <d v="2017-11-14T00:00:00"/>
        <d v="2017-12-12T00:00:00"/>
        <d v="2018-01-03T00:00:00"/>
        <d v="2017-12-17T00:00:00"/>
        <d v="2017-11-26T00:00:00"/>
        <d v="2017-10-01T00:00:00"/>
        <d v="2017-10-04T00:00:00"/>
        <d v="2017-10-26T00:00:00"/>
        <d v="2018-01-12T00:00:00"/>
        <d v="2018-01-09T00:00:00"/>
        <d v="2017-12-04T00:00:00"/>
        <d v="2018-03-27T00:00:00"/>
        <d v="2018-01-19T00:00:00"/>
        <d v="2017-12-14T00:00:00"/>
        <d v="2018-04-03T00:00:00"/>
        <d v="2018-01-22T00:00:00"/>
        <d v="2017-12-10T00:00:00"/>
        <d v="2018-04-15T00:00:00"/>
        <d v="2018-01-25T00:00:00"/>
        <d v="2018-01-28T00:00:00"/>
        <d v="2018-02-02T00:00:00"/>
        <d v="2018-04-25T00:00:00"/>
        <d v="2018-01-08T00:00:00"/>
        <d v="2018-05-03T00:00:00"/>
        <d v="2018-02-19T00:00:00"/>
        <d v="2017-12-26T00:00:00"/>
        <d v="2018-02-05T00:00:00"/>
        <d v="2018-03-04T00:00:00"/>
        <d v="2017-11-02T00:00:00"/>
        <d v="2017-10-16T00:00:00"/>
        <d v="2018-05-19T00:00:00"/>
        <d v="2018-03-12T00:00:00"/>
        <d v="2018-01-15T00:00:00"/>
        <d v="2017-12-03T00:00:00"/>
        <d v="2018-03-19T00:00:00"/>
        <d v="2018-01-23T00:00:00"/>
        <d v="2018-04-01T00:00:00"/>
        <d v="2017-11-01T00:00:00"/>
        <d v="2018-01-30T00:00:00"/>
        <d v="2018-02-06T00:00:00"/>
        <d v="2018-04-09T00:00:00"/>
        <d v="2018-02-10T00:00:00"/>
        <d v="2018-03-15T00:00:00"/>
        <d v="2017-11-08T00:00:00"/>
        <d v="2018-03-21T00:00:00"/>
        <d v="2018-04-20T00:00:00"/>
        <d v="2018-05-31T00:00:00"/>
        <d v="2018-04-23T00:00:00"/>
        <d v="2018-01-31T00:00:00"/>
        <d v="2018-04-26T00:00:00"/>
        <d v="2018-06-08T00:00:00"/>
        <d v="2018-06-11T00:00:00"/>
        <d v="2017-11-19T00:00:00"/>
        <d v="2018-04-06T00:00:00"/>
        <d v="2018-06-02T00:00:00"/>
        <d v="2018-04-18T00:00:00"/>
        <d v="2018-06-28T00:00:00"/>
        <d v="2018-07-09T00:00:00"/>
        <d v="2018-02-21T00:00:00"/>
        <d v="2018-03-01T00:00:00"/>
        <d v="2018-06-19T00:00:00"/>
        <d v="2018-07-19T00:00:00"/>
        <d v="2017-12-02T00:00:00"/>
        <d v="2018-07-26T00:00:00"/>
        <d v="2018-08-02T00:00:00"/>
        <d v="2018-08-05T00:00:00"/>
        <d v="2018-02-12T00:00:00"/>
        <d v="2018-08-12T00:00:00"/>
        <d v="2018-03-05T00:00:00"/>
        <d v="2017-12-30T00:00:00"/>
        <d v="2018-03-11T00:00:00"/>
        <d v="2018-08-18T00:00:00"/>
        <d v="2018-03-13T00:00:00"/>
        <d v="2018-07-06T00:00:00"/>
        <d v="2018-07-11T00:00:00"/>
        <d v="2018-05-06T00:00:00"/>
        <d v="2017-12-06T00:00:00"/>
        <d v="2018-01-04T00:00:00"/>
        <d v="2018-03-25T00:00:00"/>
        <d v="2018-08-21T00:00:00"/>
        <d v="2018-08-25T00:00:00"/>
        <d v="2018-04-02T00:00:00"/>
        <d v="2017-12-11T00:00:00"/>
        <d v="2018-08-28T00:00:00"/>
        <d v="2018-05-17T00:00:00"/>
        <d v="2018-09-05T00:00:00"/>
        <d v="2017-12-19T00:00:00"/>
        <d v="2018-07-14T00:00:00"/>
        <d v="2018-09-13T00:00:00"/>
        <d v="2018-09-16T00:00:00"/>
        <d v="2018-03-18T00:00:00"/>
        <d v="2017-12-23T00:00:00"/>
        <d v="2018-09-19T00:00:00"/>
        <d v="2018-03-23T00:00:00"/>
        <d v="2018-09-22T00:00:00"/>
        <d v="2018-09-26T00:00:00"/>
        <d v="2017-12-31T00:00:00"/>
        <d v="2018-10-04T00:00:00"/>
        <d v="2018-10-12T00:00:00"/>
        <d v="2018-10-19T00:00:00"/>
        <d v="2018-10-24T00:00:00"/>
        <d v="2018-11-01T00:00:00"/>
        <d v="2018-11-04T00:00:00"/>
        <d v="2018-05-25T00:00:00"/>
        <d v="2018-11-07T00:00:00"/>
        <d v="2018-11-15T00:00:00"/>
        <d v="2018-11-19T00:00:00"/>
        <d v="2018-08-10T00:00:00"/>
        <d v="2018-01-13T00:00:00"/>
        <d v="2018-05-28T00:00:00"/>
        <d v="2018-11-24T00:00:00"/>
        <d v="2018-06-01T00:00:00"/>
        <d v="2018-11-29T00:00:00"/>
        <d v="2018-12-05T00:00:00"/>
        <d v="2018-08-14T00:00:00"/>
        <d v="2018-12-09T00:00:00"/>
        <d v="2018-12-17T00:00:00"/>
        <d v="2018-08-22T00:00:00"/>
        <d v="2018-12-24T00:00:00"/>
        <d v="2018-12-31T00:00:00"/>
        <d v="2019-01-05T00:00:00"/>
        <d v="2019-01-09T00:00:00"/>
        <d v="2018-06-23T00:00:00"/>
        <d v="2019-01-12T00:00:00"/>
        <d v="2018-04-16T00:00:00"/>
        <d v="2019-01-19T00:00:00"/>
        <d v="2019-01-23T00:00:00"/>
        <d v="2019-01-28T00:00:00"/>
        <d v="2019-02-05T00:00:00"/>
        <d v="2019-02-13T00:00:00"/>
        <d v="2019-02-16T00:00:00"/>
        <d v="2018-07-02T00:00:00"/>
        <d v="2019-02-20T00:00:00"/>
        <d v="2018-09-09T00:00:00"/>
        <d v="2018-02-25T00:00:00"/>
        <d v="2018-07-07T00:00:00"/>
        <d v="2018-07-15T00:00:00"/>
        <d v="2019-02-26T00:00:00"/>
        <d v="2018-02-07T00:00:00"/>
        <d v="2019-03-02T00:00:00"/>
        <d v="2018-02-13T00:00:00"/>
        <d v="2018-04-17T00:00:00"/>
        <d v="2016-10-10T00:00:00"/>
        <d v="2018-07-25T00:00:00"/>
        <d v="2018-07-31T00:00:00"/>
        <d v="2018-05-20T00:00:00"/>
        <d v="2018-03-03T00:00:00"/>
        <d v="2018-05-01T00:00:00"/>
        <d v="2018-05-15T00:00:00"/>
        <d v="2018-03-30T00:00:00"/>
        <d v="2017-01-13T00:00:00"/>
        <d v="2018-05-09T00:00:00"/>
        <d v="2018-05-04T00:00:00"/>
        <d v="2018-09-30T00:00:00"/>
        <d v="2018-06-13T00:00:00"/>
        <d v="2018-08-20T00:00:00"/>
        <d v="2018-08-27T00:00:00"/>
        <d v="2018-09-01T00:00:00"/>
        <d v="2017-04-09T00:00:00"/>
        <d v="2018-06-09T00:00:00"/>
        <d v="2018-05-30T00:00:00"/>
        <d v="2018-05-22T00:00:00"/>
        <d v="2018-10-02T00:00:00"/>
        <d v="2018-10-13T00:00:00"/>
        <d v="2018-10-20T00:00:00"/>
        <d v="2018-05-24T00:00:00"/>
        <d v="2018-06-05T00:00:00"/>
        <d v="2018-07-16T00:00:00"/>
        <d v="2018-04-27T00:00:00"/>
        <d v="2018-04-30T00:00:00"/>
        <d v="2017-07-26T00:00:00"/>
        <d v="2017-08-10T00:00:00"/>
        <d v="2018-10-18T00:00:00"/>
        <d v="2018-10-21T00:00:00"/>
        <d v="2018-10-28T00:00:00"/>
        <d v="2018-11-03T00:00:00"/>
        <d v="2017-09-16T00:00:00"/>
        <d v="2018-06-18T00:00:00"/>
        <d v="2018-06-07T00:00:00"/>
        <d v="2018-04-24T00:00:00"/>
        <d v="2018-11-14T00:00:00"/>
        <d v="2018-06-25T00:00:00"/>
        <d v="2018-07-03T00:00:00"/>
        <d v="2018-11-02T00:00:00"/>
        <d v="2018-11-22T00:00:00"/>
        <d v="2018-11-08T00:00:00"/>
        <d v="2018-11-28T00:00:00"/>
        <d v="2018-11-11T00:00:00"/>
        <d v="2018-12-02T00:00:00"/>
        <d v="2018-12-07T00:00:00"/>
        <d v="2018-08-19T00:00:00"/>
        <d v="2018-08-03T00:00:00"/>
        <d v="2018-02-16T00:00:00"/>
        <d v="2018-06-03T00:00:00"/>
        <d v="2018-11-25T00:00:00"/>
        <d v="2018-07-12T00:00:00"/>
        <d v="2018-08-23T00:00:00"/>
        <d v="2018-08-07T00:00:00"/>
        <d v="2018-08-15T00:00:00"/>
        <d v="2018-07-23T00:00:00"/>
        <d v="2018-08-26T00:00:00"/>
        <d v="2018-09-04T00:00:00"/>
        <d v="2018-12-15T00:00:00"/>
        <d v="2018-02-28T00:00:00"/>
        <d v="2018-07-01T00:00:00"/>
        <d v="2018-12-18T00:00:00"/>
        <d v="2018-03-26T00:00:00"/>
        <d v="2018-12-26T00:00:00"/>
        <d v="2018-11-30T00:00:00"/>
        <d v="2019-01-03T00:00:00"/>
        <d v="2018-12-06T00:00:00"/>
        <d v="2018-12-13T00:00:00"/>
        <d v="2018-07-30T00:00:00"/>
        <d v="2018-07-05T00:00:00"/>
        <d v="2019-01-11T00:00:00"/>
        <d v="2018-09-12T00:00:00"/>
        <d v="2018-05-07T00:00:00"/>
        <d v="2018-08-08T00:00:00"/>
        <d v="2018-05-13T00:00:00"/>
        <d v="2018-12-20T00:00:00"/>
        <d v="2018-09-02T00:00:00"/>
        <d v="2018-09-07T00:00:00"/>
        <d v="2019-01-17T00:00:00"/>
        <d v="2018-09-03T00:00:00"/>
        <d v="2019-01-20T00:00:00"/>
        <d v="2018-06-17T00:00:00"/>
        <d v="2019-01-25T00:00:00"/>
        <d v="2019-02-01T00:00:00"/>
        <d v="2018-12-27T00:00:00"/>
        <d v="2018-08-30T00:00:00"/>
        <d v="2018-08-09T00:00:00"/>
        <d v="2018-09-27T00:00:00"/>
        <d v="2019-02-06T00:00:00"/>
        <d v="2018-09-17T00:00:00"/>
        <d v="2018-10-08T00:00:00"/>
        <d v="2019-01-01T00:00:00"/>
        <d v="2018-07-17T00:00:00"/>
        <d v="2018-09-29T00:00:00"/>
        <d v="2018-10-17T00:00:00"/>
        <d v="2018-10-23T00:00:00"/>
        <d v="2018-10-31T00:00:00"/>
        <d v="2018-10-15T00:00:00"/>
        <d v="2018-09-10T00:00:00"/>
        <d v="2019-02-28T00:00:00"/>
        <d v="2018-09-18T00:00:00"/>
        <d v="2018-11-05T00:00:00"/>
        <d v="2019-03-05T00:00:00"/>
        <d v="2018-10-22T00:00:00"/>
        <d v="2018-10-14T00:00:00"/>
        <d v="2018-10-29T00:00:00"/>
        <d v="2018-11-09T00:00:00"/>
        <d v="2018-10-07T00:00:00"/>
        <d v="2018-11-12T00:00:00"/>
        <d v="2019-03-11T00:00:00"/>
        <d v="2019-03-15T00:00:00"/>
        <d v="2018-11-18T00:00:00"/>
        <d v="2018-10-30T00:00:00"/>
        <d v="2019-01-15T00:00:00"/>
        <d v="2019-03-22T00:00:00"/>
        <d v="2018-12-03T00:00:00"/>
        <d v="2018-10-27T00:00:00"/>
        <d v="2018-09-11T00:00:00"/>
        <d v="2019-01-24T00:00:00"/>
        <d v="2019-03-25T00:00:00"/>
        <d v="2019-04-02T00:00:00"/>
        <d v="2018-12-14T00:00:00"/>
        <d v="2019-01-30T00:00:00"/>
        <d v="2018-11-10T00:00:00"/>
      </sharedItems>
    </cacheField>
    <cacheField name="Oil" numFmtId="0">
      <sharedItems containsSemiMixedTypes="0" containsString="0" containsNumber="1" containsInteger="1" minValue="80" maxValue="300"/>
    </cacheField>
    <cacheField name="Gas" numFmtId="0">
      <sharedItems containsSemiMixedTypes="0" containsString="0" containsNumber="1" containsInteger="1" minValue="50" maxValue="300" count="251">
        <n v="94"/>
        <n v="269"/>
        <n v="230"/>
        <n v="255"/>
        <n v="158"/>
        <n v="175"/>
        <n v="231"/>
        <n v="85"/>
        <n v="162"/>
        <n v="125"/>
        <n v="185"/>
        <n v="136"/>
        <n v="261"/>
        <n v="91"/>
        <n v="289"/>
        <n v="193"/>
        <n v="253"/>
        <n v="152"/>
        <n v="283"/>
        <n v="245"/>
        <n v="82"/>
        <n v="87"/>
        <n v="226"/>
        <n v="55"/>
        <n v="131"/>
        <n v="143"/>
        <n v="288"/>
        <n v="229"/>
        <n v="144"/>
        <n v="236"/>
        <n v="216"/>
        <n v="141"/>
        <n v="165"/>
        <n v="267"/>
        <n v="168"/>
        <n v="178"/>
        <n v="287"/>
        <n v="124"/>
        <n v="163"/>
        <n v="187"/>
        <n v="233"/>
        <n v="176"/>
        <n v="274"/>
        <n v="147"/>
        <n v="68"/>
        <n v="220"/>
        <n v="111"/>
        <n v="71"/>
        <n v="169"/>
        <n v="290"/>
        <n v="95"/>
        <n v="170"/>
        <n v="117"/>
        <n v="142"/>
        <n v="259"/>
        <n v="265"/>
        <n v="173"/>
        <n v="151"/>
        <n v="266"/>
        <n v="268"/>
        <n v="69"/>
        <n v="56"/>
        <n v="277"/>
        <n v="198"/>
        <n v="209"/>
        <n v="133"/>
        <n v="286"/>
        <n v="179"/>
        <n v="119"/>
        <n v="222"/>
        <n v="129"/>
        <n v="272"/>
        <n v="154"/>
        <n v="161"/>
        <n v="227"/>
        <n v="191"/>
        <n v="249"/>
        <n v="197"/>
        <n v="59"/>
        <n v="123"/>
        <n v="149"/>
        <n v="60"/>
        <n v="160"/>
        <n v="238"/>
        <n v="186"/>
        <n v="139"/>
        <n v="285"/>
        <n v="188"/>
        <n v="237"/>
        <n v="80"/>
        <n v="296"/>
        <n v="264"/>
        <n v="172"/>
        <n v="234"/>
        <n v="260"/>
        <n v="284"/>
        <n v="63"/>
        <n v="217"/>
        <n v="215"/>
        <n v="126"/>
        <n v="212"/>
        <n v="190"/>
        <n v="192"/>
        <n v="65"/>
        <n v="84"/>
        <n v="223"/>
        <n v="204"/>
        <n v="90"/>
        <n v="107"/>
        <n v="101"/>
        <n v="145"/>
        <n v="109"/>
        <n v="202"/>
        <n v="108"/>
        <n v="210"/>
        <n v="225"/>
        <n v="106"/>
        <n v="73"/>
        <n v="270"/>
        <n v="72"/>
        <n v="86"/>
        <n v="134"/>
        <n v="88"/>
        <n v="52"/>
        <n v="240"/>
        <n v="297"/>
        <n v="121"/>
        <n v="166"/>
        <n v="57"/>
        <n v="62"/>
        <n v="155"/>
        <n v="239"/>
        <n v="112"/>
        <n v="280"/>
        <n v="137"/>
        <n v="205"/>
        <n v="171"/>
        <n v="208"/>
        <n v="295"/>
        <n v="299"/>
        <n v="67"/>
        <n v="132"/>
        <n v="135"/>
        <n v="54"/>
        <n v="257"/>
        <n v="254"/>
        <n v="252"/>
        <n v="262"/>
        <n v="294"/>
        <n v="291"/>
        <n v="203"/>
        <n v="232"/>
        <n v="248"/>
        <n v="273"/>
        <n v="81"/>
        <n v="79"/>
        <n v="235"/>
        <n v="96"/>
        <n v="244"/>
        <n v="195"/>
        <n v="114"/>
        <n v="83"/>
        <n v="157"/>
        <n v="110"/>
        <n v="167"/>
        <n v="78"/>
        <n v="242"/>
        <n v="116"/>
        <n v="200"/>
        <n v="207"/>
        <n v="213"/>
        <n v="148"/>
        <n v="97"/>
        <n v="64"/>
        <n v="104"/>
        <n v="100"/>
        <n v="51"/>
        <n v="189"/>
        <n v="250"/>
        <n v="61"/>
        <n v="219"/>
        <n v="258"/>
        <n v="194"/>
        <n v="74"/>
        <n v="281"/>
        <n v="206"/>
        <n v="293"/>
        <n v="50"/>
        <n v="70"/>
        <n v="184"/>
        <n v="228"/>
        <n v="92"/>
        <n v="156"/>
        <n v="292"/>
        <n v="241"/>
        <n v="263"/>
        <n v="180"/>
        <n v="174"/>
        <n v="282"/>
        <n v="128"/>
        <n v="99"/>
        <n v="58"/>
        <n v="93"/>
        <n v="164"/>
        <n v="276"/>
        <n v="182"/>
        <n v="115"/>
        <n v="53"/>
        <n v="102"/>
        <n v="221"/>
        <n v="122"/>
        <n v="75"/>
        <n v="150"/>
        <n v="214"/>
        <n v="76"/>
        <n v="89"/>
        <n v="77"/>
        <n v="256"/>
        <n v="118"/>
        <n v="113"/>
        <n v="127"/>
        <n v="181"/>
        <n v="247"/>
        <n v="246"/>
        <n v="183"/>
        <n v="138"/>
        <n v="140"/>
        <n v="279"/>
        <n v="120"/>
        <n v="130"/>
        <n v="105"/>
        <n v="251"/>
        <n v="275"/>
        <n v="199"/>
        <n v="271"/>
        <n v="298"/>
        <n v="224"/>
        <n v="243"/>
        <n v="146"/>
        <n v="66"/>
        <n v="159"/>
        <n v="196"/>
        <n v="103"/>
        <n v="177"/>
        <n v="201"/>
        <n v="278"/>
        <n v="218"/>
        <n v="300"/>
        <n v="153"/>
        <n v="98"/>
        <n v="211"/>
      </sharedItems>
    </cacheField>
    <cacheField name="OilExtractionToDate" numFmtId="0">
      <sharedItems containsSemiMixedTypes="0" containsString="0" containsNumber="1" containsInteger="1" minValue="84" maxValue="32201"/>
    </cacheField>
    <cacheField name="GasExtractionToDate" numFmtId="0">
      <sharedItems containsSemiMixedTypes="0" containsString="0" containsNumber="1" containsInteger="1" minValue="91" maxValue="31969"/>
    </cacheField>
    <cacheField name="RemainingOilToDate" numFmtId="0">
      <sharedItems containsSemiMixedTypes="0" containsString="0" containsNumber="1" containsInteger="1" minValue="20737" maxValue="92604"/>
    </cacheField>
    <cacheField name="RemainingGasToDate" numFmtId="0">
      <sharedItems containsSemiMixedTypes="0" containsString="0" containsNumber="1" containsInteger="1" minValue="21584" maxValue="96975"/>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3201.977669560183" createdVersion="5" refreshedVersion="5" minRefreshableVersion="3" recordCount="2117">
  <cacheSource type="worksheet">
    <worksheetSource name="Extraction" r:id="rId2"/>
  </cacheSource>
  <cacheFields count="11">
    <cacheField name="AreaID" numFmtId="0">
      <sharedItems containsSemiMixedTypes="0" containsString="0" containsNumber="1" containsInteger="1" minValue="1" maxValue="14"/>
    </cacheField>
    <cacheField name="Site" numFmtId="0">
      <sharedItems count="5">
        <s v="Hanamura"/>
        <s v="Route66"/>
        <s v="EastTexas"/>
        <s v="Kern River"/>
        <s v="BigPool"/>
      </sharedItems>
    </cacheField>
    <cacheField name="Well" numFmtId="0">
      <sharedItems/>
    </cacheField>
    <cacheField name="Extraction Date" numFmtId="14">
      <sharedItems containsSemiMixedTypes="0" containsNonDate="0" containsDate="1" containsString="0" minDate="2016-08-08T00:00:00" maxDate="2019-04-03T00:00:00" count="830">
        <d v="2016-08-08T00:00:00"/>
        <d v="2016-08-11T00:00:00"/>
        <d v="2016-08-09T00:00:00"/>
        <d v="2016-08-13T00:00:00"/>
        <d v="2016-08-15T00:00:00"/>
        <d v="2016-08-16T00:00:00"/>
        <d v="2016-08-23T00:00:00"/>
        <d v="2016-08-26T00:00:00"/>
        <d v="2016-08-20T00:00:00"/>
        <d v="2016-08-17T00:00:00"/>
        <d v="2016-08-31T00:00:00"/>
        <d v="2016-08-10T00:00:00"/>
        <d v="2016-08-18T00:00:00"/>
        <d v="2016-08-28T00:00:00"/>
        <d v="2016-09-04T00:00:00"/>
        <d v="2016-09-09T00:00:00"/>
        <d v="2016-09-17T00:00:00"/>
        <d v="2016-09-20T00:00:00"/>
        <d v="2016-09-24T00:00:00"/>
        <d v="2016-09-28T00:00:00"/>
        <d v="2016-08-24T00:00:00"/>
        <d v="2016-09-05T00:00:00"/>
        <d v="2016-08-22T00:00:00"/>
        <d v="2016-10-04T00:00:00"/>
        <d v="2016-10-11T00:00:00"/>
        <d v="2016-08-25T00:00:00"/>
        <d v="2016-08-19T00:00:00"/>
        <d v="2016-10-17T00:00:00"/>
        <d v="2016-08-27T00:00:00"/>
        <d v="2016-10-25T00:00:00"/>
        <d v="2016-10-29T00:00:00"/>
        <d v="2016-11-06T00:00:00"/>
        <d v="2016-09-11T00:00:00"/>
        <d v="2016-11-13T00:00:00"/>
        <d v="2016-08-30T00:00:00"/>
        <d v="2016-08-12T00:00:00"/>
        <d v="2016-11-17T00:00:00"/>
        <d v="2016-11-25T00:00:00"/>
        <d v="2016-08-21T00:00:00"/>
        <d v="2016-11-28T00:00:00"/>
        <d v="2016-12-04T00:00:00"/>
        <d v="2016-12-09T00:00:00"/>
        <d v="2016-09-08T00:00:00"/>
        <d v="2016-12-13T00:00:00"/>
        <d v="2016-09-03T00:00:00"/>
        <d v="2016-12-18T00:00:00"/>
        <d v="2016-12-21T00:00:00"/>
        <d v="2016-12-26T00:00:00"/>
        <d v="2016-12-29T00:00:00"/>
        <d v="2016-09-10T00:00:00"/>
        <d v="2017-01-06T00:00:00"/>
        <d v="2016-09-06T00:00:00"/>
        <d v="2017-01-12T00:00:00"/>
        <d v="2017-01-17T00:00:00"/>
        <d v="2016-09-13T00:00:00"/>
        <d v="2016-09-18T00:00:00"/>
        <d v="2017-01-20T00:00:00"/>
        <d v="2017-01-24T00:00:00"/>
        <d v="2017-01-30T00:00:00"/>
        <d v="2017-02-02T00:00:00"/>
        <d v="2016-09-16T00:00:00"/>
        <d v="2017-02-07T00:00:00"/>
        <d v="2017-02-14T00:00:00"/>
        <d v="2016-10-01T00:00:00"/>
        <d v="2017-02-19T00:00:00"/>
        <d v="2017-02-24T00:00:00"/>
        <d v="2016-09-07T00:00:00"/>
        <d v="2017-02-27T00:00:00"/>
        <d v="2017-03-07T00:00:00"/>
        <d v="2017-03-12T00:00:00"/>
        <d v="2017-03-20T00:00:00"/>
        <d v="2017-03-28T00:00:00"/>
        <d v="2016-09-29T00:00:00"/>
        <d v="2017-04-05T00:00:00"/>
        <d v="2016-09-25T00:00:00"/>
        <d v="2017-04-12T00:00:00"/>
        <d v="2017-04-19T00:00:00"/>
        <d v="2017-04-26T00:00:00"/>
        <d v="2017-04-30T00:00:00"/>
        <d v="2016-09-27T00:00:00"/>
        <d v="2017-05-08T00:00:00"/>
        <d v="2016-10-02T00:00:00"/>
        <d v="2016-10-07T00:00:00"/>
        <d v="2016-09-23T00:00:00"/>
        <d v="2016-10-09T00:00:00"/>
        <d v="2017-05-13T00:00:00"/>
        <d v="2016-10-15T00:00:00"/>
        <d v="2016-09-30T00:00:00"/>
        <d v="2016-09-22T00:00:00"/>
        <d v="2017-05-21T00:00:00"/>
        <d v="2016-10-14T00:00:00"/>
        <d v="2017-05-27T00:00:00"/>
        <d v="2017-06-01T00:00:00"/>
        <d v="2017-06-06T00:00:00"/>
        <d v="2016-09-26T00:00:00"/>
        <d v="2017-06-11T00:00:00"/>
        <d v="2016-10-24T00:00:00"/>
        <d v="2017-06-14T00:00:00"/>
        <d v="2017-06-19T00:00:00"/>
        <d v="2016-10-08T00:00:00"/>
        <d v="2017-06-27T00:00:00"/>
        <d v="2017-07-03T00:00:00"/>
        <d v="2016-10-06T00:00:00"/>
        <d v="2016-10-23T00:00:00"/>
        <d v="2017-07-07T00:00:00"/>
        <d v="2017-07-14T00:00:00"/>
        <d v="2017-07-17T00:00:00"/>
        <d v="2016-10-27T00:00:00"/>
        <d v="2017-07-21T00:00:00"/>
        <d v="2016-10-12T00:00:00"/>
        <d v="2016-09-14T00:00:00"/>
        <d v="2017-07-25T00:00:00"/>
        <d v="2017-07-30T00:00:00"/>
        <d v="2016-10-19T00:00:00"/>
        <d v="2017-08-02T00:00:00"/>
        <d v="2016-10-31T00:00:00"/>
        <d v="2017-08-08T00:00:00"/>
        <d v="2017-08-16T00:00:00"/>
        <d v="2016-09-19T00:00:00"/>
        <d v="2016-10-28T00:00:00"/>
        <d v="2017-08-22T00:00:00"/>
        <d v="2016-11-03T00:00:00"/>
        <d v="2017-08-27T00:00:00"/>
        <d v="2017-09-04T00:00:00"/>
        <d v="2016-09-21T00:00:00"/>
        <d v="2016-11-09T00:00:00"/>
        <d v="2016-11-02T00:00:00"/>
        <d v="2016-11-08T00:00:00"/>
        <d v="2016-10-13T00:00:00"/>
        <d v="2016-10-16T00:00:00"/>
        <d v="2016-10-18T00:00:00"/>
        <d v="2016-11-07T00:00:00"/>
        <d v="2017-09-09T00:00:00"/>
        <d v="2016-11-04T00:00:00"/>
        <d v="2016-11-10T00:00:00"/>
        <d v="2017-09-14T00:00:00"/>
        <d v="2017-09-22T00:00:00"/>
        <d v="2016-11-16T00:00:00"/>
        <d v="2017-09-28T00:00:00"/>
        <d v="2017-10-03T00:00:00"/>
        <d v="2016-11-18T00:00:00"/>
        <d v="2016-11-12T00:00:00"/>
        <d v="2016-10-22T00:00:00"/>
        <d v="2017-10-11T00:00:00"/>
        <d v="2017-10-14T00:00:00"/>
        <d v="2016-11-21T00:00:00"/>
        <d v="2016-11-27T00:00:00"/>
        <d v="2017-10-19T00:00:00"/>
        <d v="2016-11-22T00:00:00"/>
        <d v="2017-10-22T00:00:00"/>
        <d v="2017-10-29T00:00:00"/>
        <d v="2017-11-05T00:00:00"/>
        <d v="2016-12-02T00:00:00"/>
        <d v="2017-11-12T00:00:00"/>
        <d v="2016-11-24T00:00:00"/>
        <d v="2017-11-17T00:00:00"/>
        <d v="2017-11-20T00:00:00"/>
        <d v="2016-11-19T00:00:00"/>
        <d v="2016-12-07T00:00:00"/>
        <d v="2017-11-28T00:00:00"/>
        <d v="2017-12-01T00:00:00"/>
        <d v="2016-10-21T00:00:00"/>
        <d v="2017-12-08T00:00:00"/>
        <d v="2016-12-03T00:00:00"/>
        <d v="2017-12-13T00:00:00"/>
        <d v="2016-12-15T00:00:00"/>
        <d v="2017-12-16T00:00:00"/>
        <d v="2017-12-21T00:00:00"/>
        <d v="2016-11-20T00:00:00"/>
        <d v="2016-11-23T00:00:00"/>
        <d v="2017-12-28T00:00:00"/>
        <d v="2018-01-01T00:00:00"/>
        <d v="2018-01-06T00:00:00"/>
        <d v="2018-01-10T00:00:00"/>
        <d v="2016-11-01T00:00:00"/>
        <d v="2016-11-05T00:00:00"/>
        <d v="2018-01-18T00:00:00"/>
        <d v="2018-01-26T00:00:00"/>
        <d v="2016-11-11T00:00:00"/>
        <d v="2016-11-30T00:00:00"/>
        <d v="2018-02-03T00:00:00"/>
        <d v="2018-02-09T00:00:00"/>
        <d v="2016-12-06T00:00:00"/>
        <d v="2016-11-26T00:00:00"/>
        <d v="2018-02-17T00:00:00"/>
        <d v="2018-02-22T00:00:00"/>
        <d v="2018-02-26T00:00:00"/>
        <d v="2016-11-14T00:00:00"/>
        <d v="2018-03-02T00:00:00"/>
        <d v="2018-03-08T00:00:00"/>
        <d v="2016-12-14T00:00:00"/>
        <d v="2016-12-05T00:00:00"/>
        <d v="2018-03-16T00:00:00"/>
        <d v="2016-12-12T00:00:00"/>
        <d v="2018-03-20T00:00:00"/>
        <d v="2016-12-16T00:00:00"/>
        <d v="2016-12-19T00:00:00"/>
        <d v="2018-03-28T00:00:00"/>
        <d v="2016-12-08T00:00:00"/>
        <d v="2018-03-31T00:00:00"/>
        <d v="2018-04-07T00:00:00"/>
        <d v="2016-12-10T00:00:00"/>
        <d v="2016-12-23T00:00:00"/>
        <d v="2018-04-10T00:00:00"/>
        <d v="2018-04-13T00:00:00"/>
        <d v="2018-04-19T00:00:00"/>
        <d v="2016-12-25T00:00:00"/>
        <d v="2018-04-22T00:00:00"/>
        <d v="2017-01-01T00:00:00"/>
        <d v="2016-12-31T00:00:00"/>
        <d v="2018-04-29T00:00:00"/>
        <d v="2016-12-17T00:00:00"/>
        <d v="2018-05-02T00:00:00"/>
        <d v="2018-05-08T00:00:00"/>
        <d v="2016-12-24T00:00:00"/>
        <d v="2017-01-08T00:00:00"/>
        <d v="2017-01-15T00:00:00"/>
        <d v="2016-12-28T00:00:00"/>
        <d v="2017-01-02T00:00:00"/>
        <d v="2016-12-20T00:00:00"/>
        <d v="2017-01-05T00:00:00"/>
        <d v="2017-01-09T00:00:00"/>
        <d v="2018-05-12T00:00:00"/>
        <d v="2017-01-10T00:00:00"/>
        <d v="2017-01-16T00:00:00"/>
        <d v="2016-12-27T00:00:00"/>
        <d v="2018-05-16T00:00:00"/>
        <d v="2018-05-23T00:00:00"/>
        <d v="2018-05-29T00:00:00"/>
        <d v="2018-06-06T00:00:00"/>
        <d v="2018-06-12T00:00:00"/>
        <d v="2016-12-30T00:00:00"/>
        <d v="2017-01-26T00:00:00"/>
        <d v="2017-01-22T00:00:00"/>
        <d v="2018-06-16T00:00:00"/>
        <d v="2018-06-20T00:00:00"/>
        <d v="2018-06-26T00:00:00"/>
        <d v="2018-06-30T00:00:00"/>
        <d v="2018-07-08T00:00:00"/>
        <d v="2017-01-03T00:00:00"/>
        <d v="2018-07-13T00:00:00"/>
        <d v="2018-07-21T00:00:00"/>
        <d v="2017-01-25T00:00:00"/>
        <d v="2017-01-07T00:00:00"/>
        <d v="2017-01-28T00:00:00"/>
        <d v="2017-02-03T00:00:00"/>
        <d v="2018-07-24T00:00:00"/>
        <d v="2018-07-28T00:00:00"/>
        <d v="2018-08-04T00:00:00"/>
        <d v="2017-01-14T00:00:00"/>
        <d v="2017-01-19T00:00:00"/>
        <d v="2018-08-11T00:00:00"/>
        <d v="2017-02-01T00:00:00"/>
        <d v="2017-02-09T00:00:00"/>
        <d v="2017-02-06T00:00:00"/>
        <d v="2017-02-04T00:00:00"/>
        <d v="2017-02-12T00:00:00"/>
        <d v="2018-08-17T00:00:00"/>
        <d v="2018-08-24T00:00:00"/>
        <d v="2017-02-16T00:00:00"/>
        <d v="2017-02-18T00:00:00"/>
        <d v="2018-08-29T00:00:00"/>
        <d v="2017-02-11T00:00:00"/>
        <d v="2017-02-10T00:00:00"/>
        <d v="2018-09-06T00:00:00"/>
        <d v="2018-09-14T00:00:00"/>
        <d v="2017-01-11T00:00:00"/>
        <d v="2017-02-22T00:00:00"/>
        <d v="2017-02-26T00:00:00"/>
        <d v="2017-01-04T00:00:00"/>
        <d v="2018-09-21T00:00:00"/>
        <d v="2018-09-28T00:00:00"/>
        <d v="2017-03-03T00:00:00"/>
        <d v="2018-10-01T00:00:00"/>
        <d v="2018-10-09T00:00:00"/>
        <d v="2017-03-08T00:00:00"/>
        <d v="2017-03-10T00:00:00"/>
        <d v="2017-01-23T00:00:00"/>
        <d v="2017-03-02T00:00:00"/>
        <d v="2016-09-12T00:00:00"/>
        <d v="2017-03-14T00:00:00"/>
        <d v="2017-03-18T00:00:00"/>
        <d v="2017-03-13T00:00:00"/>
        <d v="2017-02-21T00:00:00"/>
        <d v="2017-01-27T00:00:00"/>
        <d v="2017-01-29T00:00:00"/>
        <d v="2017-03-23T00:00:00"/>
        <d v="2017-03-30T00:00:00"/>
        <d v="2017-02-28T00:00:00"/>
        <d v="2017-04-03T00:00:00"/>
        <d v="2017-03-19T00:00:00"/>
        <d v="2017-04-11T00:00:00"/>
        <d v="2017-03-04T00:00:00"/>
        <d v="2017-03-16T00:00:00"/>
        <d v="2017-03-21T00:00:00"/>
        <d v="2017-02-05T00:00:00"/>
        <d v="2017-03-24T00:00:00"/>
        <d v="2017-02-08T00:00:00"/>
        <d v="2016-11-15T00:00:00"/>
        <d v="2017-04-18T00:00:00"/>
        <d v="2017-04-25T00:00:00"/>
        <d v="2017-03-31T00:00:00"/>
        <d v="2017-04-28T00:00:00"/>
        <d v="2017-05-05T00:00:00"/>
        <d v="2017-03-27T00:00:00"/>
        <d v="2017-05-10T00:00:00"/>
        <d v="2017-04-07T00:00:00"/>
        <d v="2017-02-15T00:00:00"/>
        <d v="2017-04-13T00:00:00"/>
        <d v="2017-04-01T00:00:00"/>
        <d v="2017-02-17T00:00:00"/>
        <d v="2017-02-25T00:00:00"/>
        <d v="2017-04-06T00:00:00"/>
        <d v="2017-05-18T00:00:00"/>
        <d v="2017-05-26T00:00:00"/>
        <d v="2017-01-21T00:00:00"/>
        <d v="2017-03-15T00:00:00"/>
        <d v="2017-04-17T00:00:00"/>
        <d v="2017-02-20T00:00:00"/>
        <d v="2017-04-02T00:00:00"/>
        <d v="2017-04-22T00:00:00"/>
        <d v="2017-04-08T00:00:00"/>
        <d v="2017-06-03T00:00:00"/>
        <d v="2017-02-23T00:00:00"/>
        <d v="2017-06-10T00:00:00"/>
        <d v="2017-03-06T00:00:00"/>
        <d v="2017-05-01T00:00:00"/>
        <d v="2017-03-11T00:00:00"/>
        <d v="2017-03-05T00:00:00"/>
        <d v="2017-04-16T00:00:00"/>
        <d v="2017-06-16T00:00:00"/>
        <d v="2017-03-22T00:00:00"/>
        <d v="2017-05-04T00:00:00"/>
        <d v="2017-04-04T00:00:00"/>
        <d v="2017-06-24T00:00:00"/>
        <d v="2017-04-20T00:00:00"/>
        <d v="2017-04-23T00:00:00"/>
        <d v="2017-05-15T00:00:00"/>
        <d v="2017-04-29T00:00:00"/>
        <d v="2017-05-20T00:00:00"/>
        <d v="2017-05-23T00:00:00"/>
        <d v="2017-05-30T00:00:00"/>
        <d v="2017-06-02T00:00:00"/>
        <d v="2017-04-14T00:00:00"/>
        <d v="2017-03-26T00:00:00"/>
        <d v="2017-06-29T00:00:00"/>
        <d v="2017-05-24T00:00:00"/>
        <d v="2017-04-21T00:00:00"/>
        <d v="2017-06-23T00:00:00"/>
        <d v="2017-03-29T00:00:00"/>
        <d v="2017-06-26T00:00:00"/>
        <d v="2017-07-04T00:00:00"/>
        <d v="2017-07-08T00:00:00"/>
        <d v="2017-07-13T00:00:00"/>
        <d v="2017-07-29T00:00:00"/>
        <d v="2017-05-11T00:00:00"/>
        <d v="2017-05-09T00:00:00"/>
        <d v="2017-08-04T00:00:00"/>
        <d v="2017-05-19T00:00:00"/>
        <d v="2017-08-07T00:00:00"/>
        <d v="2017-04-27T00:00:00"/>
        <d v="2017-08-11T00:00:00"/>
        <d v="2017-05-07T00:00:00"/>
        <d v="2017-05-28T00:00:00"/>
        <d v="2017-05-12T00:00:00"/>
        <d v="2017-05-17T00:00:00"/>
        <d v="2017-04-10T00:00:00"/>
        <d v="2017-08-20T00:00:00"/>
        <d v="2017-08-24T00:00:00"/>
        <d v="2017-06-04T00:00:00"/>
        <d v="2017-06-07T00:00:00"/>
        <d v="2017-07-06T00:00:00"/>
        <d v="2017-05-31T00:00:00"/>
        <d v="2017-08-30T00:00:00"/>
        <d v="2017-07-11T00:00:00"/>
        <d v="2017-05-02T00:00:00"/>
        <d v="2017-09-06T00:00:00"/>
        <d v="2017-07-16T00:00:00"/>
        <d v="2017-09-10T00:00:00"/>
        <d v="2017-06-09T00:00:00"/>
        <d v="2017-05-25T00:00:00"/>
        <d v="2017-06-12T00:00:00"/>
        <d v="2017-05-06T00:00:00"/>
        <d v="2017-09-19T00:00:00"/>
        <d v="2017-09-25T00:00:00"/>
        <d v="2017-06-17T00:00:00"/>
        <d v="2017-10-02T00:00:00"/>
        <d v="2017-10-08T00:00:00"/>
        <d v="2017-10-12T00:00:00"/>
        <d v="2017-08-01T00:00:00"/>
        <d v="2017-06-15T00:00:00"/>
        <d v="2017-10-27T00:00:00"/>
        <d v="2017-05-14T00:00:00"/>
        <d v="2017-11-04T00:00:00"/>
        <d v="2017-11-09T00:00:00"/>
        <d v="2017-05-22T00:00:00"/>
        <d v="2017-11-13T00:00:00"/>
        <d v="2017-06-05T00:00:00"/>
        <d v="2017-06-08T00:00:00"/>
        <d v="2017-08-06T00:00:00"/>
        <d v="2017-11-21T00:00:00"/>
        <d v="2017-06-18T00:00:00"/>
        <d v="2017-08-13T00:00:00"/>
        <d v="2017-11-27T00:00:00"/>
        <d v="2017-12-05T00:00:00"/>
        <d v="2017-12-09T00:00:00"/>
        <d v="2017-06-22T00:00:00"/>
        <d v="2017-12-24T00:00:00"/>
        <d v="2017-12-29T00:00:00"/>
        <d v="2018-01-05T00:00:00"/>
        <d v="2018-01-11T00:00:00"/>
        <d v="2018-01-14T00:00:00"/>
        <d v="2018-01-24T00:00:00"/>
        <d v="2017-08-26T00:00:00"/>
        <d v="2017-06-28T00:00:00"/>
        <d v="2017-07-09T00:00:00"/>
        <d v="2018-01-29T00:00:00"/>
        <d v="2017-09-02T00:00:00"/>
        <d v="2017-07-01T00:00:00"/>
        <d v="2017-07-18T00:00:00"/>
        <d v="2018-02-01T00:00:00"/>
        <d v="2017-07-12T00:00:00"/>
        <d v="2018-02-08T00:00:00"/>
        <d v="2017-09-17T00:00:00"/>
        <d v="2017-07-22T00:00:00"/>
        <d v="2018-02-14T00:00:00"/>
        <d v="2017-07-27T00:00:00"/>
        <d v="2018-02-18T00:00:00"/>
        <d v="2017-07-15T00:00:00"/>
        <d v="2018-02-24T00:00:00"/>
        <d v="2018-02-27T00:00:00"/>
        <d v="2018-03-06T00:00:00"/>
        <d v="2017-07-10T00:00:00"/>
        <d v="2017-07-19T00:00:00"/>
        <d v="2018-03-09T00:00:00"/>
        <d v="2018-03-14T00:00:00"/>
        <d v="2018-03-17T00:00:00"/>
        <d v="2017-08-03T00:00:00"/>
        <d v="2018-03-24T00:00:00"/>
        <d v="2018-03-29T00:00:00"/>
        <d v="2018-04-05T00:00:00"/>
        <d v="2018-04-08T00:00:00"/>
        <d v="2017-08-19T00:00:00"/>
        <d v="2018-04-11T00:00:00"/>
        <d v="2017-10-10T00:00:00"/>
        <d v="2017-07-28T00:00:00"/>
        <d v="2018-04-14T00:00:00"/>
        <d v="2018-04-21T00:00:00"/>
        <d v="2017-10-18T00:00:00"/>
        <d v="2018-04-28T00:00:00"/>
        <d v="2017-06-30T00:00:00"/>
        <d v="2018-05-05T00:00:00"/>
        <d v="2017-08-14T00:00:00"/>
        <d v="2018-05-11T00:00:00"/>
        <d v="2018-05-14T00:00:00"/>
        <d v="2018-05-21T00:00:00"/>
        <d v="2017-09-07T00:00:00"/>
        <d v="2018-05-27T00:00:00"/>
        <d v="2018-06-04T00:00:00"/>
        <d v="2018-06-10T00:00:00"/>
        <d v="2018-06-15T00:00:00"/>
        <d v="2018-06-21T00:00:00"/>
        <d v="2017-09-03T00:00:00"/>
        <d v="2018-06-24T00:00:00"/>
        <d v="2018-06-27T00:00:00"/>
        <d v="2018-07-04T00:00:00"/>
        <d v="2017-09-13T00:00:00"/>
        <d v="2018-07-10T00:00:00"/>
        <d v="2018-07-18T00:00:00"/>
        <d v="2018-07-22T00:00:00"/>
        <d v="2018-07-27T00:00:00"/>
        <d v="2017-07-31T00:00:00"/>
        <d v="2017-11-03T00:00:00"/>
        <d v="2018-08-01T00:00:00"/>
        <d v="2017-11-10T00:00:00"/>
        <d v="2018-08-06T00:00:00"/>
        <d v="2018-08-13T00:00:00"/>
        <d v="2017-07-20T00:00:00"/>
        <d v="2018-08-16T00:00:00"/>
        <d v="2017-07-24T00:00:00"/>
        <d v="2017-09-24T00:00:00"/>
        <d v="2017-08-15T00:00:00"/>
        <d v="2018-08-31T00:00:00"/>
        <d v="2018-09-08T00:00:00"/>
        <d v="2017-10-07T00:00:00"/>
        <d v="2017-08-21T00:00:00"/>
        <d v="2017-09-15T00:00:00"/>
        <d v="2018-09-15T00:00:00"/>
        <d v="2017-11-18T00:00:00"/>
        <d v="2018-09-20T00:00:00"/>
        <d v="2018-09-23T00:00:00"/>
        <d v="2018-10-03T00:00:00"/>
        <d v="2017-11-24T00:00:00"/>
        <d v="2018-10-10T00:00:00"/>
        <d v="2017-09-30T00:00:00"/>
        <d v="2017-08-31T00:00:00"/>
        <d v="2016-08-29T00:00:00"/>
        <d v="2017-11-30T00:00:00"/>
        <d v="2017-12-07T00:00:00"/>
        <d v="2017-08-25T00:00:00"/>
        <d v="2017-07-02T00:00:00"/>
        <d v="2016-10-05T00:00:00"/>
        <d v="2017-08-18T00:00:00"/>
        <d v="2017-10-21T00:00:00"/>
        <d v="2017-10-13T00:00:00"/>
        <d v="2017-10-24T00:00:00"/>
        <d v="2016-10-26T00:00:00"/>
        <d v="2017-08-23T00:00:00"/>
        <d v="2017-10-17T00:00:00"/>
        <d v="2017-09-08T00:00:00"/>
        <d v="2017-12-18T00:00:00"/>
        <d v="2017-12-25T00:00:00"/>
        <d v="2017-10-31T00:00:00"/>
        <d v="2017-08-09T00:00:00"/>
        <d v="2017-08-28T00:00:00"/>
        <d v="2017-09-21T00:00:00"/>
        <d v="2016-12-01T00:00:00"/>
        <d v="2017-10-28T00:00:00"/>
        <d v="2017-10-25T00:00:00"/>
        <d v="2017-09-01T00:00:00"/>
        <d v="2018-01-02T00:00:00"/>
        <d v="2017-07-23T00:00:00"/>
        <d v="2017-11-11T00:00:00"/>
        <d v="2017-01-18T00:00:00"/>
        <d v="2018-01-17T00:00:00"/>
        <d v="2017-08-12T00:00:00"/>
        <d v="2018-01-27T00:00:00"/>
        <d v="2017-09-29T00:00:00"/>
        <d v="2017-08-17T00:00:00"/>
        <d v="2018-02-04T00:00:00"/>
        <d v="2017-09-27T00:00:00"/>
        <d v="2017-11-25T00:00:00"/>
        <d v="2017-03-09T00:00:00"/>
        <d v="2017-10-05T00:00:00"/>
        <d v="2018-02-11T00:00:00"/>
        <d v="2017-12-15T00:00:00"/>
        <d v="2017-08-29T00:00:00"/>
        <d v="2018-02-15T00:00:00"/>
        <d v="2017-05-29T00:00:00"/>
        <d v="2017-12-22T00:00:00"/>
        <d v="2017-10-20T00:00:00"/>
        <d v="2017-10-15T00:00:00"/>
        <d v="2017-06-20T00:00:00"/>
        <d v="2017-12-27T00:00:00"/>
        <d v="2018-01-07T00:00:00"/>
        <d v="2017-09-05T00:00:00"/>
        <d v="2017-10-30T00:00:00"/>
        <d v="2017-11-06T00:00:00"/>
        <d v="2018-03-07T00:00:00"/>
        <d v="2017-10-09T00:00:00"/>
        <d v="2018-01-20T00:00:00"/>
        <d v="2017-09-18T00:00:00"/>
        <d v="2017-09-23T00:00:00"/>
        <d v="2017-11-16T00:00:00"/>
        <d v="2017-09-11T00:00:00"/>
        <d v="2017-10-06T00:00:00"/>
        <d v="2017-11-15T00:00:00"/>
        <d v="2017-09-12T00:00:00"/>
        <d v="2017-10-23T00:00:00"/>
        <d v="2017-09-26T00:00:00"/>
        <d v="2017-12-20T00:00:00"/>
        <d v="2018-03-10T00:00:00"/>
        <d v="2017-11-14T00:00:00"/>
        <d v="2017-12-12T00:00:00"/>
        <d v="2018-01-03T00:00:00"/>
        <d v="2017-12-17T00:00:00"/>
        <d v="2017-11-26T00:00:00"/>
        <d v="2017-10-01T00:00:00"/>
        <d v="2017-10-04T00:00:00"/>
        <d v="2017-10-26T00:00:00"/>
        <d v="2018-01-12T00:00:00"/>
        <d v="2018-01-09T00:00:00"/>
        <d v="2017-12-04T00:00:00"/>
        <d v="2018-03-27T00:00:00"/>
        <d v="2018-01-19T00:00:00"/>
        <d v="2017-12-14T00:00:00"/>
        <d v="2018-04-03T00:00:00"/>
        <d v="2018-01-22T00:00:00"/>
        <d v="2017-12-10T00:00:00"/>
        <d v="2018-04-15T00:00:00"/>
        <d v="2018-01-25T00:00:00"/>
        <d v="2018-01-28T00:00:00"/>
        <d v="2018-02-02T00:00:00"/>
        <d v="2018-04-25T00:00:00"/>
        <d v="2018-01-08T00:00:00"/>
        <d v="2018-05-03T00:00:00"/>
        <d v="2018-02-19T00:00:00"/>
        <d v="2017-12-26T00:00:00"/>
        <d v="2018-02-05T00:00:00"/>
        <d v="2018-03-04T00:00:00"/>
        <d v="2017-11-02T00:00:00"/>
        <d v="2017-10-16T00:00:00"/>
        <d v="2018-05-19T00:00:00"/>
        <d v="2018-03-12T00:00:00"/>
        <d v="2018-01-15T00:00:00"/>
        <d v="2017-12-03T00:00:00"/>
        <d v="2018-03-19T00:00:00"/>
        <d v="2018-01-23T00:00:00"/>
        <d v="2018-04-01T00:00:00"/>
        <d v="2017-11-01T00:00:00"/>
        <d v="2018-01-30T00:00:00"/>
        <d v="2018-02-06T00:00:00"/>
        <d v="2018-04-09T00:00:00"/>
        <d v="2018-02-10T00:00:00"/>
        <d v="2018-03-15T00:00:00"/>
        <d v="2017-11-08T00:00:00"/>
        <d v="2018-03-21T00:00:00"/>
        <d v="2018-04-20T00:00:00"/>
        <d v="2018-05-31T00:00:00"/>
        <d v="2018-04-23T00:00:00"/>
        <d v="2018-01-31T00:00:00"/>
        <d v="2018-04-26T00:00:00"/>
        <d v="2018-06-08T00:00:00"/>
        <d v="2018-06-11T00:00:00"/>
        <d v="2017-11-19T00:00:00"/>
        <d v="2018-04-06T00:00:00"/>
        <d v="2018-06-02T00:00:00"/>
        <d v="2018-04-18T00:00:00"/>
        <d v="2018-06-28T00:00:00"/>
        <d v="2018-07-09T00:00:00"/>
        <d v="2018-02-21T00:00:00"/>
        <d v="2018-03-01T00:00:00"/>
        <d v="2018-06-19T00:00:00"/>
        <d v="2018-07-19T00:00:00"/>
        <d v="2017-12-02T00:00:00"/>
        <d v="2018-07-26T00:00:00"/>
        <d v="2018-08-02T00:00:00"/>
        <d v="2018-08-05T00:00:00"/>
        <d v="2018-02-12T00:00:00"/>
        <d v="2018-08-12T00:00:00"/>
        <d v="2018-03-05T00:00:00"/>
        <d v="2017-12-30T00:00:00"/>
        <d v="2018-03-11T00:00:00"/>
        <d v="2018-08-18T00:00:00"/>
        <d v="2018-03-13T00:00:00"/>
        <d v="2018-07-06T00:00:00"/>
        <d v="2018-07-11T00:00:00"/>
        <d v="2018-05-06T00:00:00"/>
        <d v="2017-12-06T00:00:00"/>
        <d v="2018-01-04T00:00:00"/>
        <d v="2018-03-25T00:00:00"/>
        <d v="2018-08-21T00:00:00"/>
        <d v="2018-08-25T00:00:00"/>
        <d v="2018-04-02T00:00:00"/>
        <d v="2017-12-11T00:00:00"/>
        <d v="2018-08-28T00:00:00"/>
        <d v="2018-05-17T00:00:00"/>
        <d v="2018-09-05T00:00:00"/>
        <d v="2017-12-19T00:00:00"/>
        <d v="2018-07-14T00:00:00"/>
        <d v="2018-09-13T00:00:00"/>
        <d v="2018-09-16T00:00:00"/>
        <d v="2018-03-18T00:00:00"/>
        <d v="2017-12-23T00:00:00"/>
        <d v="2018-09-19T00:00:00"/>
        <d v="2018-03-23T00:00:00"/>
        <d v="2018-09-22T00:00:00"/>
        <d v="2018-09-26T00:00:00"/>
        <d v="2017-12-31T00:00:00"/>
        <d v="2018-10-04T00:00:00"/>
        <d v="2018-10-12T00:00:00"/>
        <d v="2018-10-19T00:00:00"/>
        <d v="2018-10-24T00:00:00"/>
        <d v="2018-11-01T00:00:00"/>
        <d v="2018-11-04T00:00:00"/>
        <d v="2018-05-25T00:00:00"/>
        <d v="2018-11-07T00:00:00"/>
        <d v="2018-11-15T00:00:00"/>
        <d v="2018-11-19T00:00:00"/>
        <d v="2018-08-10T00:00:00"/>
        <d v="2018-01-13T00:00:00"/>
        <d v="2018-05-28T00:00:00"/>
        <d v="2018-11-24T00:00:00"/>
        <d v="2018-06-01T00:00:00"/>
        <d v="2018-11-29T00:00:00"/>
        <d v="2018-12-05T00:00:00"/>
        <d v="2018-08-14T00:00:00"/>
        <d v="2018-12-09T00:00:00"/>
        <d v="2018-12-17T00:00:00"/>
        <d v="2018-08-22T00:00:00"/>
        <d v="2018-12-24T00:00:00"/>
        <d v="2018-12-31T00:00:00"/>
        <d v="2019-01-05T00:00:00"/>
        <d v="2019-01-09T00:00:00"/>
        <d v="2018-06-23T00:00:00"/>
        <d v="2019-01-12T00:00:00"/>
        <d v="2018-04-16T00:00:00"/>
        <d v="2019-01-19T00:00:00"/>
        <d v="2019-01-23T00:00:00"/>
        <d v="2019-01-28T00:00:00"/>
        <d v="2019-02-05T00:00:00"/>
        <d v="2019-02-13T00:00:00"/>
        <d v="2019-02-16T00:00:00"/>
        <d v="2018-07-02T00:00:00"/>
        <d v="2019-02-20T00:00:00"/>
        <d v="2018-09-09T00:00:00"/>
        <d v="2018-02-25T00:00:00"/>
        <d v="2018-07-07T00:00:00"/>
        <d v="2018-07-15T00:00:00"/>
        <d v="2019-02-26T00:00:00"/>
        <d v="2018-02-07T00:00:00"/>
        <d v="2019-03-02T00:00:00"/>
        <d v="2018-02-13T00:00:00"/>
        <d v="2018-04-17T00:00:00"/>
        <d v="2016-10-10T00:00:00"/>
        <d v="2018-07-25T00:00:00"/>
        <d v="2018-07-31T00:00:00"/>
        <d v="2018-05-20T00:00:00"/>
        <d v="2018-03-03T00:00:00"/>
        <d v="2018-05-01T00:00:00"/>
        <d v="2018-05-15T00:00:00"/>
        <d v="2018-03-30T00:00:00"/>
        <d v="2017-01-13T00:00:00"/>
        <d v="2018-05-09T00:00:00"/>
        <d v="2018-05-04T00:00:00"/>
        <d v="2018-09-30T00:00:00"/>
        <d v="2018-06-13T00:00:00"/>
        <d v="2018-08-20T00:00:00"/>
        <d v="2018-08-27T00:00:00"/>
        <d v="2018-09-01T00:00:00"/>
        <d v="2017-04-09T00:00:00"/>
        <d v="2018-06-09T00:00:00"/>
        <d v="2018-05-30T00:00:00"/>
        <d v="2018-05-22T00:00:00"/>
        <d v="2018-10-02T00:00:00"/>
        <d v="2018-10-13T00:00:00"/>
        <d v="2018-10-20T00:00:00"/>
        <d v="2018-05-24T00:00:00"/>
        <d v="2018-06-05T00:00:00"/>
        <d v="2018-07-16T00:00:00"/>
        <d v="2018-04-27T00:00:00"/>
        <d v="2018-04-30T00:00:00"/>
        <d v="2017-07-26T00:00:00"/>
        <d v="2017-08-10T00:00:00"/>
        <d v="2018-10-18T00:00:00"/>
        <d v="2018-10-21T00:00:00"/>
        <d v="2018-10-28T00:00:00"/>
        <d v="2018-11-03T00:00:00"/>
        <d v="2017-09-16T00:00:00"/>
        <d v="2018-06-18T00:00:00"/>
        <d v="2018-06-07T00:00:00"/>
        <d v="2018-04-24T00:00:00"/>
        <d v="2018-11-14T00:00:00"/>
        <d v="2018-06-25T00:00:00"/>
        <d v="2018-07-03T00:00:00"/>
        <d v="2018-11-02T00:00:00"/>
        <d v="2018-11-22T00:00:00"/>
        <d v="2018-11-08T00:00:00"/>
        <d v="2018-11-28T00:00:00"/>
        <d v="2018-11-11T00:00:00"/>
        <d v="2018-12-02T00:00:00"/>
        <d v="2018-12-07T00:00:00"/>
        <d v="2018-08-19T00:00:00"/>
        <d v="2018-08-03T00:00:00"/>
        <d v="2018-02-16T00:00:00"/>
        <d v="2018-06-03T00:00:00"/>
        <d v="2018-11-25T00:00:00"/>
        <d v="2018-07-12T00:00:00"/>
        <d v="2018-08-23T00:00:00"/>
        <d v="2018-08-07T00:00:00"/>
        <d v="2018-08-15T00:00:00"/>
        <d v="2018-07-23T00:00:00"/>
        <d v="2018-08-26T00:00:00"/>
        <d v="2018-09-04T00:00:00"/>
        <d v="2018-12-15T00:00:00"/>
        <d v="2018-02-28T00:00:00"/>
        <d v="2018-07-01T00:00:00"/>
        <d v="2018-12-18T00:00:00"/>
        <d v="2018-03-26T00:00:00"/>
        <d v="2018-12-26T00:00:00"/>
        <d v="2018-11-30T00:00:00"/>
        <d v="2019-01-03T00:00:00"/>
        <d v="2018-12-06T00:00:00"/>
        <d v="2018-12-13T00:00:00"/>
        <d v="2018-07-30T00:00:00"/>
        <d v="2018-07-05T00:00:00"/>
        <d v="2019-01-11T00:00:00"/>
        <d v="2018-09-12T00:00:00"/>
        <d v="2018-05-07T00:00:00"/>
        <d v="2018-08-08T00:00:00"/>
        <d v="2018-05-13T00:00:00"/>
        <d v="2018-12-20T00:00:00"/>
        <d v="2018-09-02T00:00:00"/>
        <d v="2018-09-07T00:00:00"/>
        <d v="2019-01-17T00:00:00"/>
        <d v="2018-09-03T00:00:00"/>
        <d v="2019-01-20T00:00:00"/>
        <d v="2018-06-17T00:00:00"/>
        <d v="2019-01-25T00:00:00"/>
        <d v="2019-02-01T00:00:00"/>
        <d v="2018-12-27T00:00:00"/>
        <d v="2018-08-30T00:00:00"/>
        <d v="2018-08-09T00:00:00"/>
        <d v="2018-09-27T00:00:00"/>
        <d v="2019-02-06T00:00:00"/>
        <d v="2018-09-17T00:00:00"/>
        <d v="2018-10-08T00:00:00"/>
        <d v="2019-01-01T00:00:00"/>
        <d v="2018-07-17T00:00:00"/>
        <d v="2018-09-29T00:00:00"/>
        <d v="2018-10-17T00:00:00"/>
        <d v="2018-10-23T00:00:00"/>
        <d v="2018-10-31T00:00:00"/>
        <d v="2018-10-15T00:00:00"/>
        <d v="2018-09-10T00:00:00"/>
        <d v="2019-02-28T00:00:00"/>
        <d v="2018-09-18T00:00:00"/>
        <d v="2018-11-05T00:00:00"/>
        <d v="2019-03-05T00:00:00"/>
        <d v="2018-10-22T00:00:00"/>
        <d v="2018-10-14T00:00:00"/>
        <d v="2018-10-29T00:00:00"/>
        <d v="2018-11-09T00:00:00"/>
        <d v="2018-10-07T00:00:00"/>
        <d v="2018-11-12T00:00:00"/>
        <d v="2019-03-11T00:00:00"/>
        <d v="2019-03-15T00:00:00"/>
        <d v="2018-11-18T00:00:00"/>
        <d v="2018-10-30T00:00:00"/>
        <d v="2019-01-15T00:00:00"/>
        <d v="2019-03-22T00:00:00"/>
        <d v="2018-12-03T00:00:00"/>
        <d v="2018-10-27T00:00:00"/>
        <d v="2018-09-11T00:00:00"/>
        <d v="2019-01-24T00:00:00"/>
        <d v="2019-03-25T00:00:00"/>
        <d v="2019-04-02T00:00:00"/>
        <d v="2018-12-14T00:00:00"/>
        <d v="2019-01-30T00:00:00"/>
        <d v="2018-11-10T00:00:00"/>
      </sharedItems>
      <fieldGroup par="10" base="3">
        <rangePr groupBy="months" startDate="2016-08-08T00:00:00" endDate="2019-04-03T00:00:00"/>
        <groupItems count="14">
          <s v="&lt;8/8/2016"/>
          <s v="Jan"/>
          <s v="Feb"/>
          <s v="Mar"/>
          <s v="Apr"/>
          <s v="May"/>
          <s v="Jun"/>
          <s v="Jul"/>
          <s v="Aug"/>
          <s v="Sep"/>
          <s v="Oct"/>
          <s v="Nov"/>
          <s v="Dec"/>
          <s v="&gt;4/3/2019"/>
        </groupItems>
      </fieldGroup>
    </cacheField>
    <cacheField name="Oil" numFmtId="0">
      <sharedItems containsSemiMixedTypes="0" containsString="0" containsNumber="1" containsInteger="1" minValue="80" maxValue="300"/>
    </cacheField>
    <cacheField name="Gas" numFmtId="0">
      <sharedItems containsSemiMixedTypes="0" containsString="0" containsNumber="1" containsInteger="1" minValue="50" maxValue="300"/>
    </cacheField>
    <cacheField name="OilExtractionToDate" numFmtId="0">
      <sharedItems containsSemiMixedTypes="0" containsString="0" containsNumber="1" containsInteger="1" minValue="84" maxValue="32201"/>
    </cacheField>
    <cacheField name="GasExtractionToDate" numFmtId="0">
      <sharedItems containsSemiMixedTypes="0" containsString="0" containsNumber="1" containsInteger="1" minValue="91" maxValue="31969"/>
    </cacheField>
    <cacheField name="RemainingOilToDate" numFmtId="0">
      <sharedItems containsSemiMixedTypes="0" containsString="0" containsNumber="1" containsInteger="1" minValue="20737" maxValue="92604"/>
    </cacheField>
    <cacheField name="RemainingGasToDate" numFmtId="0">
      <sharedItems containsSemiMixedTypes="0" containsString="0" containsNumber="1" containsInteger="1" minValue="21584" maxValue="96975"/>
    </cacheField>
    <cacheField name="Years" numFmtId="0" databaseField="0">
      <fieldGroup base="3">
        <rangePr groupBy="years" startDate="2016-08-08T00:00:00" endDate="2019-04-03T00:00:00"/>
        <groupItems count="6">
          <s v="&lt;8/8/2016"/>
          <s v="2016"/>
          <s v="2017"/>
          <s v="2018"/>
          <s v="2019"/>
          <s v="&gt;4/3/2019"/>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uthor" refreshedDate="43201.977670023145" createdVersion="5" refreshedVersion="5" minRefreshableVersion="3" recordCount="2117">
  <cacheSource type="worksheet">
    <worksheetSource name="Extraction" r:id="rId2"/>
  </cacheSource>
  <cacheFields count="11">
    <cacheField name="AreaID" numFmtId="0">
      <sharedItems containsSemiMixedTypes="0" containsString="0" containsNumber="1" containsInteger="1" minValue="1" maxValue="14"/>
    </cacheField>
    <cacheField name="Site" numFmtId="0">
      <sharedItems count="5">
        <s v="Hanamura"/>
        <s v="Route66"/>
        <s v="EastTexas"/>
        <s v="Kern River"/>
        <s v="BigPool"/>
      </sharedItems>
    </cacheField>
    <cacheField name="Well" numFmtId="0">
      <sharedItems/>
    </cacheField>
    <cacheField name="Extraction Date" numFmtId="14">
      <sharedItems containsSemiMixedTypes="0" containsNonDate="0" containsDate="1" containsString="0" minDate="2016-08-08T00:00:00" maxDate="2019-04-03T00:00:00" count="830">
        <d v="2016-08-08T00:00:00"/>
        <d v="2016-08-11T00:00:00"/>
        <d v="2016-08-09T00:00:00"/>
        <d v="2016-08-13T00:00:00"/>
        <d v="2016-08-15T00:00:00"/>
        <d v="2016-08-16T00:00:00"/>
        <d v="2016-08-23T00:00:00"/>
        <d v="2016-08-26T00:00:00"/>
        <d v="2016-08-20T00:00:00"/>
        <d v="2016-08-17T00:00:00"/>
        <d v="2016-08-31T00:00:00"/>
        <d v="2016-08-10T00:00:00"/>
        <d v="2016-08-18T00:00:00"/>
        <d v="2016-08-28T00:00:00"/>
        <d v="2016-09-04T00:00:00"/>
        <d v="2016-09-09T00:00:00"/>
        <d v="2016-09-17T00:00:00"/>
        <d v="2016-09-20T00:00:00"/>
        <d v="2016-09-24T00:00:00"/>
        <d v="2016-09-28T00:00:00"/>
        <d v="2016-08-24T00:00:00"/>
        <d v="2016-09-05T00:00:00"/>
        <d v="2016-08-22T00:00:00"/>
        <d v="2016-10-04T00:00:00"/>
        <d v="2016-10-11T00:00:00"/>
        <d v="2016-08-25T00:00:00"/>
        <d v="2016-08-19T00:00:00"/>
        <d v="2016-10-17T00:00:00"/>
        <d v="2016-08-27T00:00:00"/>
        <d v="2016-10-25T00:00:00"/>
        <d v="2016-10-29T00:00:00"/>
        <d v="2016-11-06T00:00:00"/>
        <d v="2016-09-11T00:00:00"/>
        <d v="2016-11-13T00:00:00"/>
        <d v="2016-08-30T00:00:00"/>
        <d v="2016-08-12T00:00:00"/>
        <d v="2016-11-17T00:00:00"/>
        <d v="2016-11-25T00:00:00"/>
        <d v="2016-08-21T00:00:00"/>
        <d v="2016-11-28T00:00:00"/>
        <d v="2016-12-04T00:00:00"/>
        <d v="2016-12-09T00:00:00"/>
        <d v="2016-09-08T00:00:00"/>
        <d v="2016-12-13T00:00:00"/>
        <d v="2016-09-03T00:00:00"/>
        <d v="2016-12-18T00:00:00"/>
        <d v="2016-12-21T00:00:00"/>
        <d v="2016-12-26T00:00:00"/>
        <d v="2016-12-29T00:00:00"/>
        <d v="2016-09-10T00:00:00"/>
        <d v="2017-01-06T00:00:00"/>
        <d v="2016-09-06T00:00:00"/>
        <d v="2017-01-12T00:00:00"/>
        <d v="2017-01-17T00:00:00"/>
        <d v="2016-09-13T00:00:00"/>
        <d v="2016-09-18T00:00:00"/>
        <d v="2017-01-20T00:00:00"/>
        <d v="2017-01-24T00:00:00"/>
        <d v="2017-01-30T00:00:00"/>
        <d v="2017-02-02T00:00:00"/>
        <d v="2016-09-16T00:00:00"/>
        <d v="2017-02-07T00:00:00"/>
        <d v="2017-02-14T00:00:00"/>
        <d v="2016-10-01T00:00:00"/>
        <d v="2017-02-19T00:00:00"/>
        <d v="2017-02-24T00:00:00"/>
        <d v="2016-09-07T00:00:00"/>
        <d v="2017-02-27T00:00:00"/>
        <d v="2017-03-07T00:00:00"/>
        <d v="2017-03-12T00:00:00"/>
        <d v="2017-03-20T00:00:00"/>
        <d v="2017-03-28T00:00:00"/>
        <d v="2016-09-29T00:00:00"/>
        <d v="2017-04-05T00:00:00"/>
        <d v="2016-09-25T00:00:00"/>
        <d v="2017-04-12T00:00:00"/>
        <d v="2017-04-19T00:00:00"/>
        <d v="2017-04-26T00:00:00"/>
        <d v="2017-04-30T00:00:00"/>
        <d v="2016-09-27T00:00:00"/>
        <d v="2017-05-08T00:00:00"/>
        <d v="2016-10-02T00:00:00"/>
        <d v="2016-10-07T00:00:00"/>
        <d v="2016-09-23T00:00:00"/>
        <d v="2016-10-09T00:00:00"/>
        <d v="2017-05-13T00:00:00"/>
        <d v="2016-10-15T00:00:00"/>
        <d v="2016-09-30T00:00:00"/>
        <d v="2016-09-22T00:00:00"/>
        <d v="2017-05-21T00:00:00"/>
        <d v="2016-10-14T00:00:00"/>
        <d v="2017-05-27T00:00:00"/>
        <d v="2017-06-01T00:00:00"/>
        <d v="2017-06-06T00:00:00"/>
        <d v="2016-09-26T00:00:00"/>
        <d v="2017-06-11T00:00:00"/>
        <d v="2016-10-24T00:00:00"/>
        <d v="2017-06-14T00:00:00"/>
        <d v="2017-06-19T00:00:00"/>
        <d v="2016-10-08T00:00:00"/>
        <d v="2017-06-27T00:00:00"/>
        <d v="2017-07-03T00:00:00"/>
        <d v="2016-10-06T00:00:00"/>
        <d v="2016-10-23T00:00:00"/>
        <d v="2017-07-07T00:00:00"/>
        <d v="2017-07-14T00:00:00"/>
        <d v="2017-07-17T00:00:00"/>
        <d v="2016-10-27T00:00:00"/>
        <d v="2017-07-21T00:00:00"/>
        <d v="2016-10-12T00:00:00"/>
        <d v="2016-09-14T00:00:00"/>
        <d v="2017-07-25T00:00:00"/>
        <d v="2017-07-30T00:00:00"/>
        <d v="2016-10-19T00:00:00"/>
        <d v="2017-08-02T00:00:00"/>
        <d v="2016-10-31T00:00:00"/>
        <d v="2017-08-08T00:00:00"/>
        <d v="2017-08-16T00:00:00"/>
        <d v="2016-09-19T00:00:00"/>
        <d v="2016-10-28T00:00:00"/>
        <d v="2017-08-22T00:00:00"/>
        <d v="2016-11-03T00:00:00"/>
        <d v="2017-08-27T00:00:00"/>
        <d v="2017-09-04T00:00:00"/>
        <d v="2016-09-21T00:00:00"/>
        <d v="2016-11-09T00:00:00"/>
        <d v="2016-11-02T00:00:00"/>
        <d v="2016-11-08T00:00:00"/>
        <d v="2016-10-13T00:00:00"/>
        <d v="2016-10-16T00:00:00"/>
        <d v="2016-10-18T00:00:00"/>
        <d v="2016-11-07T00:00:00"/>
        <d v="2017-09-09T00:00:00"/>
        <d v="2016-11-04T00:00:00"/>
        <d v="2016-11-10T00:00:00"/>
        <d v="2017-09-14T00:00:00"/>
        <d v="2017-09-22T00:00:00"/>
        <d v="2016-11-16T00:00:00"/>
        <d v="2017-09-28T00:00:00"/>
        <d v="2017-10-03T00:00:00"/>
        <d v="2016-11-18T00:00:00"/>
        <d v="2016-11-12T00:00:00"/>
        <d v="2016-10-22T00:00:00"/>
        <d v="2017-10-11T00:00:00"/>
        <d v="2017-10-14T00:00:00"/>
        <d v="2016-11-21T00:00:00"/>
        <d v="2016-11-27T00:00:00"/>
        <d v="2017-10-19T00:00:00"/>
        <d v="2016-11-22T00:00:00"/>
        <d v="2017-10-22T00:00:00"/>
        <d v="2017-10-29T00:00:00"/>
        <d v="2017-11-05T00:00:00"/>
        <d v="2016-12-02T00:00:00"/>
        <d v="2017-11-12T00:00:00"/>
        <d v="2016-11-24T00:00:00"/>
        <d v="2017-11-17T00:00:00"/>
        <d v="2017-11-20T00:00:00"/>
        <d v="2016-11-19T00:00:00"/>
        <d v="2016-12-07T00:00:00"/>
        <d v="2017-11-28T00:00:00"/>
        <d v="2017-12-01T00:00:00"/>
        <d v="2016-10-21T00:00:00"/>
        <d v="2017-12-08T00:00:00"/>
        <d v="2016-12-03T00:00:00"/>
        <d v="2017-12-13T00:00:00"/>
        <d v="2016-12-15T00:00:00"/>
        <d v="2017-12-16T00:00:00"/>
        <d v="2017-12-21T00:00:00"/>
        <d v="2016-11-20T00:00:00"/>
        <d v="2016-11-23T00:00:00"/>
        <d v="2017-12-28T00:00:00"/>
        <d v="2018-01-01T00:00:00"/>
        <d v="2018-01-06T00:00:00"/>
        <d v="2018-01-10T00:00:00"/>
        <d v="2016-11-01T00:00:00"/>
        <d v="2016-11-05T00:00:00"/>
        <d v="2018-01-18T00:00:00"/>
        <d v="2018-01-26T00:00:00"/>
        <d v="2016-11-11T00:00:00"/>
        <d v="2016-11-30T00:00:00"/>
        <d v="2018-02-03T00:00:00"/>
        <d v="2018-02-09T00:00:00"/>
        <d v="2016-12-06T00:00:00"/>
        <d v="2016-11-26T00:00:00"/>
        <d v="2018-02-17T00:00:00"/>
        <d v="2018-02-22T00:00:00"/>
        <d v="2018-02-26T00:00:00"/>
        <d v="2016-11-14T00:00:00"/>
        <d v="2018-03-02T00:00:00"/>
        <d v="2018-03-08T00:00:00"/>
        <d v="2016-12-14T00:00:00"/>
        <d v="2016-12-05T00:00:00"/>
        <d v="2018-03-16T00:00:00"/>
        <d v="2016-12-12T00:00:00"/>
        <d v="2018-03-20T00:00:00"/>
        <d v="2016-12-16T00:00:00"/>
        <d v="2016-12-19T00:00:00"/>
        <d v="2018-03-28T00:00:00"/>
        <d v="2016-12-08T00:00:00"/>
        <d v="2018-03-31T00:00:00"/>
        <d v="2018-04-07T00:00:00"/>
        <d v="2016-12-10T00:00:00"/>
        <d v="2016-12-23T00:00:00"/>
        <d v="2018-04-10T00:00:00"/>
        <d v="2018-04-13T00:00:00"/>
        <d v="2018-04-19T00:00:00"/>
        <d v="2016-12-25T00:00:00"/>
        <d v="2018-04-22T00:00:00"/>
        <d v="2017-01-01T00:00:00"/>
        <d v="2016-12-31T00:00:00"/>
        <d v="2018-04-29T00:00:00"/>
        <d v="2016-12-17T00:00:00"/>
        <d v="2018-05-02T00:00:00"/>
        <d v="2018-05-08T00:00:00"/>
        <d v="2016-12-24T00:00:00"/>
        <d v="2017-01-08T00:00:00"/>
        <d v="2017-01-15T00:00:00"/>
        <d v="2016-12-28T00:00:00"/>
        <d v="2017-01-02T00:00:00"/>
        <d v="2016-12-20T00:00:00"/>
        <d v="2017-01-05T00:00:00"/>
        <d v="2017-01-09T00:00:00"/>
        <d v="2018-05-12T00:00:00"/>
        <d v="2017-01-10T00:00:00"/>
        <d v="2017-01-16T00:00:00"/>
        <d v="2016-12-27T00:00:00"/>
        <d v="2018-05-16T00:00:00"/>
        <d v="2018-05-23T00:00:00"/>
        <d v="2018-05-29T00:00:00"/>
        <d v="2018-06-06T00:00:00"/>
        <d v="2018-06-12T00:00:00"/>
        <d v="2016-12-30T00:00:00"/>
        <d v="2017-01-26T00:00:00"/>
        <d v="2017-01-22T00:00:00"/>
        <d v="2018-06-16T00:00:00"/>
        <d v="2018-06-20T00:00:00"/>
        <d v="2018-06-26T00:00:00"/>
        <d v="2018-06-30T00:00:00"/>
        <d v="2018-07-08T00:00:00"/>
        <d v="2017-01-03T00:00:00"/>
        <d v="2018-07-13T00:00:00"/>
        <d v="2018-07-21T00:00:00"/>
        <d v="2017-01-25T00:00:00"/>
        <d v="2017-01-07T00:00:00"/>
        <d v="2017-01-28T00:00:00"/>
        <d v="2017-02-03T00:00:00"/>
        <d v="2018-07-24T00:00:00"/>
        <d v="2018-07-28T00:00:00"/>
        <d v="2018-08-04T00:00:00"/>
        <d v="2017-01-14T00:00:00"/>
        <d v="2017-01-19T00:00:00"/>
        <d v="2018-08-11T00:00:00"/>
        <d v="2017-02-01T00:00:00"/>
        <d v="2017-02-09T00:00:00"/>
        <d v="2017-02-06T00:00:00"/>
        <d v="2017-02-04T00:00:00"/>
        <d v="2017-02-12T00:00:00"/>
        <d v="2018-08-17T00:00:00"/>
        <d v="2018-08-24T00:00:00"/>
        <d v="2017-02-16T00:00:00"/>
        <d v="2017-02-18T00:00:00"/>
        <d v="2018-08-29T00:00:00"/>
        <d v="2017-02-11T00:00:00"/>
        <d v="2017-02-10T00:00:00"/>
        <d v="2018-09-06T00:00:00"/>
        <d v="2018-09-14T00:00:00"/>
        <d v="2017-01-11T00:00:00"/>
        <d v="2017-02-22T00:00:00"/>
        <d v="2017-02-26T00:00:00"/>
        <d v="2017-01-04T00:00:00"/>
        <d v="2018-09-21T00:00:00"/>
        <d v="2018-09-28T00:00:00"/>
        <d v="2017-03-03T00:00:00"/>
        <d v="2018-10-01T00:00:00"/>
        <d v="2018-10-09T00:00:00"/>
        <d v="2017-03-08T00:00:00"/>
        <d v="2017-03-10T00:00:00"/>
        <d v="2017-01-23T00:00:00"/>
        <d v="2017-03-02T00:00:00"/>
        <d v="2016-09-12T00:00:00"/>
        <d v="2017-03-14T00:00:00"/>
        <d v="2017-03-18T00:00:00"/>
        <d v="2017-03-13T00:00:00"/>
        <d v="2017-02-21T00:00:00"/>
        <d v="2017-01-27T00:00:00"/>
        <d v="2017-01-29T00:00:00"/>
        <d v="2017-03-23T00:00:00"/>
        <d v="2017-03-30T00:00:00"/>
        <d v="2017-02-28T00:00:00"/>
        <d v="2017-04-03T00:00:00"/>
        <d v="2017-03-19T00:00:00"/>
        <d v="2017-04-11T00:00:00"/>
        <d v="2017-03-04T00:00:00"/>
        <d v="2017-03-16T00:00:00"/>
        <d v="2017-03-21T00:00:00"/>
        <d v="2017-02-05T00:00:00"/>
        <d v="2017-03-24T00:00:00"/>
        <d v="2017-02-08T00:00:00"/>
        <d v="2016-11-15T00:00:00"/>
        <d v="2017-04-18T00:00:00"/>
        <d v="2017-04-25T00:00:00"/>
        <d v="2017-03-31T00:00:00"/>
        <d v="2017-04-28T00:00:00"/>
        <d v="2017-05-05T00:00:00"/>
        <d v="2017-03-27T00:00:00"/>
        <d v="2017-05-10T00:00:00"/>
        <d v="2017-04-07T00:00:00"/>
        <d v="2017-02-15T00:00:00"/>
        <d v="2017-04-13T00:00:00"/>
        <d v="2017-04-01T00:00:00"/>
        <d v="2017-02-17T00:00:00"/>
        <d v="2017-02-25T00:00:00"/>
        <d v="2017-04-06T00:00:00"/>
        <d v="2017-05-18T00:00:00"/>
        <d v="2017-05-26T00:00:00"/>
        <d v="2017-01-21T00:00:00"/>
        <d v="2017-03-15T00:00:00"/>
        <d v="2017-04-17T00:00:00"/>
        <d v="2017-02-20T00:00:00"/>
        <d v="2017-04-02T00:00:00"/>
        <d v="2017-04-22T00:00:00"/>
        <d v="2017-04-08T00:00:00"/>
        <d v="2017-06-03T00:00:00"/>
        <d v="2017-02-23T00:00:00"/>
        <d v="2017-06-10T00:00:00"/>
        <d v="2017-03-06T00:00:00"/>
        <d v="2017-05-01T00:00:00"/>
        <d v="2017-03-11T00:00:00"/>
        <d v="2017-03-05T00:00:00"/>
        <d v="2017-04-16T00:00:00"/>
        <d v="2017-06-16T00:00:00"/>
        <d v="2017-03-22T00:00:00"/>
        <d v="2017-05-04T00:00:00"/>
        <d v="2017-04-04T00:00:00"/>
        <d v="2017-06-24T00:00:00"/>
        <d v="2017-04-20T00:00:00"/>
        <d v="2017-04-23T00:00:00"/>
        <d v="2017-05-15T00:00:00"/>
        <d v="2017-04-29T00:00:00"/>
        <d v="2017-05-20T00:00:00"/>
        <d v="2017-05-23T00:00:00"/>
        <d v="2017-05-30T00:00:00"/>
        <d v="2017-06-02T00:00:00"/>
        <d v="2017-04-14T00:00:00"/>
        <d v="2017-03-26T00:00:00"/>
        <d v="2017-06-29T00:00:00"/>
        <d v="2017-05-24T00:00:00"/>
        <d v="2017-04-21T00:00:00"/>
        <d v="2017-06-23T00:00:00"/>
        <d v="2017-03-29T00:00:00"/>
        <d v="2017-06-26T00:00:00"/>
        <d v="2017-07-04T00:00:00"/>
        <d v="2017-07-08T00:00:00"/>
        <d v="2017-07-13T00:00:00"/>
        <d v="2017-07-29T00:00:00"/>
        <d v="2017-05-11T00:00:00"/>
        <d v="2017-05-09T00:00:00"/>
        <d v="2017-08-04T00:00:00"/>
        <d v="2017-05-19T00:00:00"/>
        <d v="2017-08-07T00:00:00"/>
        <d v="2017-04-27T00:00:00"/>
        <d v="2017-08-11T00:00:00"/>
        <d v="2017-05-07T00:00:00"/>
        <d v="2017-05-28T00:00:00"/>
        <d v="2017-05-12T00:00:00"/>
        <d v="2017-05-17T00:00:00"/>
        <d v="2017-04-10T00:00:00"/>
        <d v="2017-08-20T00:00:00"/>
        <d v="2017-08-24T00:00:00"/>
        <d v="2017-06-04T00:00:00"/>
        <d v="2017-06-07T00:00:00"/>
        <d v="2017-07-06T00:00:00"/>
        <d v="2017-05-31T00:00:00"/>
        <d v="2017-08-30T00:00:00"/>
        <d v="2017-07-11T00:00:00"/>
        <d v="2017-05-02T00:00:00"/>
        <d v="2017-09-06T00:00:00"/>
        <d v="2017-07-16T00:00:00"/>
        <d v="2017-09-10T00:00:00"/>
        <d v="2017-06-09T00:00:00"/>
        <d v="2017-05-25T00:00:00"/>
        <d v="2017-06-12T00:00:00"/>
        <d v="2017-05-06T00:00:00"/>
        <d v="2017-09-19T00:00:00"/>
        <d v="2017-09-25T00:00:00"/>
        <d v="2017-06-17T00:00:00"/>
        <d v="2017-10-02T00:00:00"/>
        <d v="2017-10-08T00:00:00"/>
        <d v="2017-10-12T00:00:00"/>
        <d v="2017-08-01T00:00:00"/>
        <d v="2017-06-15T00:00:00"/>
        <d v="2017-10-27T00:00:00"/>
        <d v="2017-05-14T00:00:00"/>
        <d v="2017-11-04T00:00:00"/>
        <d v="2017-11-09T00:00:00"/>
        <d v="2017-05-22T00:00:00"/>
        <d v="2017-11-13T00:00:00"/>
        <d v="2017-06-05T00:00:00"/>
        <d v="2017-06-08T00:00:00"/>
        <d v="2017-08-06T00:00:00"/>
        <d v="2017-11-21T00:00:00"/>
        <d v="2017-06-18T00:00:00"/>
        <d v="2017-08-13T00:00:00"/>
        <d v="2017-11-27T00:00:00"/>
        <d v="2017-12-05T00:00:00"/>
        <d v="2017-12-09T00:00:00"/>
        <d v="2017-06-22T00:00:00"/>
        <d v="2017-12-24T00:00:00"/>
        <d v="2017-12-29T00:00:00"/>
        <d v="2018-01-05T00:00:00"/>
        <d v="2018-01-11T00:00:00"/>
        <d v="2018-01-14T00:00:00"/>
        <d v="2018-01-24T00:00:00"/>
        <d v="2017-08-26T00:00:00"/>
        <d v="2017-06-28T00:00:00"/>
        <d v="2017-07-09T00:00:00"/>
        <d v="2018-01-29T00:00:00"/>
        <d v="2017-09-02T00:00:00"/>
        <d v="2017-07-01T00:00:00"/>
        <d v="2017-07-18T00:00:00"/>
        <d v="2018-02-01T00:00:00"/>
        <d v="2017-07-12T00:00:00"/>
        <d v="2018-02-08T00:00:00"/>
        <d v="2017-09-17T00:00:00"/>
        <d v="2017-07-22T00:00:00"/>
        <d v="2018-02-14T00:00:00"/>
        <d v="2017-07-27T00:00:00"/>
        <d v="2018-02-18T00:00:00"/>
        <d v="2017-07-15T00:00:00"/>
        <d v="2018-02-24T00:00:00"/>
        <d v="2018-02-27T00:00:00"/>
        <d v="2018-03-06T00:00:00"/>
        <d v="2017-07-10T00:00:00"/>
        <d v="2017-07-19T00:00:00"/>
        <d v="2018-03-09T00:00:00"/>
        <d v="2018-03-14T00:00:00"/>
        <d v="2018-03-17T00:00:00"/>
        <d v="2017-08-03T00:00:00"/>
        <d v="2018-03-24T00:00:00"/>
        <d v="2018-03-29T00:00:00"/>
        <d v="2018-04-05T00:00:00"/>
        <d v="2018-04-08T00:00:00"/>
        <d v="2017-08-19T00:00:00"/>
        <d v="2018-04-11T00:00:00"/>
        <d v="2017-10-10T00:00:00"/>
        <d v="2017-07-28T00:00:00"/>
        <d v="2018-04-14T00:00:00"/>
        <d v="2018-04-21T00:00:00"/>
        <d v="2017-10-18T00:00:00"/>
        <d v="2018-04-28T00:00:00"/>
        <d v="2017-06-30T00:00:00"/>
        <d v="2018-05-05T00:00:00"/>
        <d v="2017-08-14T00:00:00"/>
        <d v="2018-05-11T00:00:00"/>
        <d v="2018-05-14T00:00:00"/>
        <d v="2018-05-21T00:00:00"/>
        <d v="2017-09-07T00:00:00"/>
        <d v="2018-05-27T00:00:00"/>
        <d v="2018-06-04T00:00:00"/>
        <d v="2018-06-10T00:00:00"/>
        <d v="2018-06-15T00:00:00"/>
        <d v="2018-06-21T00:00:00"/>
        <d v="2017-09-03T00:00:00"/>
        <d v="2018-06-24T00:00:00"/>
        <d v="2018-06-27T00:00:00"/>
        <d v="2018-07-04T00:00:00"/>
        <d v="2017-09-13T00:00:00"/>
        <d v="2018-07-10T00:00:00"/>
        <d v="2018-07-18T00:00:00"/>
        <d v="2018-07-22T00:00:00"/>
        <d v="2018-07-27T00:00:00"/>
        <d v="2017-07-31T00:00:00"/>
        <d v="2017-11-03T00:00:00"/>
        <d v="2018-08-01T00:00:00"/>
        <d v="2017-11-10T00:00:00"/>
        <d v="2018-08-06T00:00:00"/>
        <d v="2018-08-13T00:00:00"/>
        <d v="2017-07-20T00:00:00"/>
        <d v="2018-08-16T00:00:00"/>
        <d v="2017-07-24T00:00:00"/>
        <d v="2017-09-24T00:00:00"/>
        <d v="2017-08-15T00:00:00"/>
        <d v="2018-08-31T00:00:00"/>
        <d v="2018-09-08T00:00:00"/>
        <d v="2017-10-07T00:00:00"/>
        <d v="2017-08-21T00:00:00"/>
        <d v="2017-09-15T00:00:00"/>
        <d v="2018-09-15T00:00:00"/>
        <d v="2017-11-18T00:00:00"/>
        <d v="2018-09-20T00:00:00"/>
        <d v="2018-09-23T00:00:00"/>
        <d v="2018-10-03T00:00:00"/>
        <d v="2017-11-24T00:00:00"/>
        <d v="2018-10-10T00:00:00"/>
        <d v="2017-09-30T00:00:00"/>
        <d v="2017-08-31T00:00:00"/>
        <d v="2016-08-29T00:00:00"/>
        <d v="2017-11-30T00:00:00"/>
        <d v="2017-12-07T00:00:00"/>
        <d v="2017-08-25T00:00:00"/>
        <d v="2017-07-02T00:00:00"/>
        <d v="2016-10-05T00:00:00"/>
        <d v="2017-08-18T00:00:00"/>
        <d v="2017-10-21T00:00:00"/>
        <d v="2017-10-13T00:00:00"/>
        <d v="2017-10-24T00:00:00"/>
        <d v="2016-10-26T00:00:00"/>
        <d v="2017-08-23T00:00:00"/>
        <d v="2017-10-17T00:00:00"/>
        <d v="2017-09-08T00:00:00"/>
        <d v="2017-12-18T00:00:00"/>
        <d v="2017-12-25T00:00:00"/>
        <d v="2017-10-31T00:00:00"/>
        <d v="2017-08-09T00:00:00"/>
        <d v="2017-08-28T00:00:00"/>
        <d v="2017-09-21T00:00:00"/>
        <d v="2016-12-01T00:00:00"/>
        <d v="2017-10-28T00:00:00"/>
        <d v="2017-10-25T00:00:00"/>
        <d v="2017-09-01T00:00:00"/>
        <d v="2018-01-02T00:00:00"/>
        <d v="2017-07-23T00:00:00"/>
        <d v="2017-11-11T00:00:00"/>
        <d v="2017-01-18T00:00:00"/>
        <d v="2018-01-17T00:00:00"/>
        <d v="2017-08-12T00:00:00"/>
        <d v="2018-01-27T00:00:00"/>
        <d v="2017-09-29T00:00:00"/>
        <d v="2017-08-17T00:00:00"/>
        <d v="2018-02-04T00:00:00"/>
        <d v="2017-09-27T00:00:00"/>
        <d v="2017-11-25T00:00:00"/>
        <d v="2017-03-09T00:00:00"/>
        <d v="2017-10-05T00:00:00"/>
        <d v="2018-02-11T00:00:00"/>
        <d v="2017-12-15T00:00:00"/>
        <d v="2017-08-29T00:00:00"/>
        <d v="2018-02-15T00:00:00"/>
        <d v="2017-05-29T00:00:00"/>
        <d v="2017-12-22T00:00:00"/>
        <d v="2017-10-20T00:00:00"/>
        <d v="2017-10-15T00:00:00"/>
        <d v="2017-06-20T00:00:00"/>
        <d v="2017-12-27T00:00:00"/>
        <d v="2018-01-07T00:00:00"/>
        <d v="2017-09-05T00:00:00"/>
        <d v="2017-10-30T00:00:00"/>
        <d v="2017-11-06T00:00:00"/>
        <d v="2018-03-07T00:00:00"/>
        <d v="2017-10-09T00:00:00"/>
        <d v="2018-01-20T00:00:00"/>
        <d v="2017-09-18T00:00:00"/>
        <d v="2017-09-23T00:00:00"/>
        <d v="2017-11-16T00:00:00"/>
        <d v="2017-09-11T00:00:00"/>
        <d v="2017-10-06T00:00:00"/>
        <d v="2017-11-15T00:00:00"/>
        <d v="2017-09-12T00:00:00"/>
        <d v="2017-10-23T00:00:00"/>
        <d v="2017-09-26T00:00:00"/>
        <d v="2017-12-20T00:00:00"/>
        <d v="2018-03-10T00:00:00"/>
        <d v="2017-11-14T00:00:00"/>
        <d v="2017-12-12T00:00:00"/>
        <d v="2018-01-03T00:00:00"/>
        <d v="2017-12-17T00:00:00"/>
        <d v="2017-11-26T00:00:00"/>
        <d v="2017-10-01T00:00:00"/>
        <d v="2017-10-04T00:00:00"/>
        <d v="2017-10-26T00:00:00"/>
        <d v="2018-01-12T00:00:00"/>
        <d v="2018-01-09T00:00:00"/>
        <d v="2017-12-04T00:00:00"/>
        <d v="2018-03-27T00:00:00"/>
        <d v="2018-01-19T00:00:00"/>
        <d v="2017-12-14T00:00:00"/>
        <d v="2018-04-03T00:00:00"/>
        <d v="2018-01-22T00:00:00"/>
        <d v="2017-12-10T00:00:00"/>
        <d v="2018-04-15T00:00:00"/>
        <d v="2018-01-25T00:00:00"/>
        <d v="2018-01-28T00:00:00"/>
        <d v="2018-02-02T00:00:00"/>
        <d v="2018-04-25T00:00:00"/>
        <d v="2018-01-08T00:00:00"/>
        <d v="2018-05-03T00:00:00"/>
        <d v="2018-02-19T00:00:00"/>
        <d v="2017-12-26T00:00:00"/>
        <d v="2018-02-05T00:00:00"/>
        <d v="2018-03-04T00:00:00"/>
        <d v="2017-11-02T00:00:00"/>
        <d v="2017-10-16T00:00:00"/>
        <d v="2018-05-19T00:00:00"/>
        <d v="2018-03-12T00:00:00"/>
        <d v="2018-01-15T00:00:00"/>
        <d v="2017-12-03T00:00:00"/>
        <d v="2018-03-19T00:00:00"/>
        <d v="2018-01-23T00:00:00"/>
        <d v="2018-04-01T00:00:00"/>
        <d v="2017-11-01T00:00:00"/>
        <d v="2018-01-30T00:00:00"/>
        <d v="2018-02-06T00:00:00"/>
        <d v="2018-04-09T00:00:00"/>
        <d v="2018-02-10T00:00:00"/>
        <d v="2018-03-15T00:00:00"/>
        <d v="2017-11-08T00:00:00"/>
        <d v="2018-03-21T00:00:00"/>
        <d v="2018-04-20T00:00:00"/>
        <d v="2018-05-31T00:00:00"/>
        <d v="2018-04-23T00:00:00"/>
        <d v="2018-01-31T00:00:00"/>
        <d v="2018-04-26T00:00:00"/>
        <d v="2018-06-08T00:00:00"/>
        <d v="2018-06-11T00:00:00"/>
        <d v="2017-11-19T00:00:00"/>
        <d v="2018-04-06T00:00:00"/>
        <d v="2018-06-02T00:00:00"/>
        <d v="2018-04-18T00:00:00"/>
        <d v="2018-06-28T00:00:00"/>
        <d v="2018-07-09T00:00:00"/>
        <d v="2018-02-21T00:00:00"/>
        <d v="2018-03-01T00:00:00"/>
        <d v="2018-06-19T00:00:00"/>
        <d v="2018-07-19T00:00:00"/>
        <d v="2017-12-02T00:00:00"/>
        <d v="2018-07-26T00:00:00"/>
        <d v="2018-08-02T00:00:00"/>
        <d v="2018-08-05T00:00:00"/>
        <d v="2018-02-12T00:00:00"/>
        <d v="2018-08-12T00:00:00"/>
        <d v="2018-03-05T00:00:00"/>
        <d v="2017-12-30T00:00:00"/>
        <d v="2018-03-11T00:00:00"/>
        <d v="2018-08-18T00:00:00"/>
        <d v="2018-03-13T00:00:00"/>
        <d v="2018-07-06T00:00:00"/>
        <d v="2018-07-11T00:00:00"/>
        <d v="2018-05-06T00:00:00"/>
        <d v="2017-12-06T00:00:00"/>
        <d v="2018-01-04T00:00:00"/>
        <d v="2018-03-25T00:00:00"/>
        <d v="2018-08-21T00:00:00"/>
        <d v="2018-08-25T00:00:00"/>
        <d v="2018-04-02T00:00:00"/>
        <d v="2017-12-11T00:00:00"/>
        <d v="2018-08-28T00:00:00"/>
        <d v="2018-05-17T00:00:00"/>
        <d v="2018-09-05T00:00:00"/>
        <d v="2017-12-19T00:00:00"/>
        <d v="2018-07-14T00:00:00"/>
        <d v="2018-09-13T00:00:00"/>
        <d v="2018-09-16T00:00:00"/>
        <d v="2018-03-18T00:00:00"/>
        <d v="2017-12-23T00:00:00"/>
        <d v="2018-09-19T00:00:00"/>
        <d v="2018-03-23T00:00:00"/>
        <d v="2018-09-22T00:00:00"/>
        <d v="2018-09-26T00:00:00"/>
        <d v="2017-12-31T00:00:00"/>
        <d v="2018-10-04T00:00:00"/>
        <d v="2018-10-12T00:00:00"/>
        <d v="2018-10-19T00:00:00"/>
        <d v="2018-10-24T00:00:00"/>
        <d v="2018-11-01T00:00:00"/>
        <d v="2018-11-04T00:00:00"/>
        <d v="2018-05-25T00:00:00"/>
        <d v="2018-11-07T00:00:00"/>
        <d v="2018-11-15T00:00:00"/>
        <d v="2018-11-19T00:00:00"/>
        <d v="2018-08-10T00:00:00"/>
        <d v="2018-01-13T00:00:00"/>
        <d v="2018-05-28T00:00:00"/>
        <d v="2018-11-24T00:00:00"/>
        <d v="2018-06-01T00:00:00"/>
        <d v="2018-11-29T00:00:00"/>
        <d v="2018-12-05T00:00:00"/>
        <d v="2018-08-14T00:00:00"/>
        <d v="2018-12-09T00:00:00"/>
        <d v="2018-12-17T00:00:00"/>
        <d v="2018-08-22T00:00:00"/>
        <d v="2018-12-24T00:00:00"/>
        <d v="2018-12-31T00:00:00"/>
        <d v="2019-01-05T00:00:00"/>
        <d v="2019-01-09T00:00:00"/>
        <d v="2018-06-23T00:00:00"/>
        <d v="2019-01-12T00:00:00"/>
        <d v="2018-04-16T00:00:00"/>
        <d v="2019-01-19T00:00:00"/>
        <d v="2019-01-23T00:00:00"/>
        <d v="2019-01-28T00:00:00"/>
        <d v="2019-02-05T00:00:00"/>
        <d v="2019-02-13T00:00:00"/>
        <d v="2019-02-16T00:00:00"/>
        <d v="2018-07-02T00:00:00"/>
        <d v="2019-02-20T00:00:00"/>
        <d v="2018-09-09T00:00:00"/>
        <d v="2018-02-25T00:00:00"/>
        <d v="2018-07-07T00:00:00"/>
        <d v="2018-07-15T00:00:00"/>
        <d v="2019-02-26T00:00:00"/>
        <d v="2018-02-07T00:00:00"/>
        <d v="2019-03-02T00:00:00"/>
        <d v="2018-02-13T00:00:00"/>
        <d v="2018-04-17T00:00:00"/>
        <d v="2016-10-10T00:00:00"/>
        <d v="2018-07-25T00:00:00"/>
        <d v="2018-07-31T00:00:00"/>
        <d v="2018-05-20T00:00:00"/>
        <d v="2018-03-03T00:00:00"/>
        <d v="2018-05-01T00:00:00"/>
        <d v="2018-05-15T00:00:00"/>
        <d v="2018-03-30T00:00:00"/>
        <d v="2017-01-13T00:00:00"/>
        <d v="2018-05-09T00:00:00"/>
        <d v="2018-05-04T00:00:00"/>
        <d v="2018-09-30T00:00:00"/>
        <d v="2018-06-13T00:00:00"/>
        <d v="2018-08-20T00:00:00"/>
        <d v="2018-08-27T00:00:00"/>
        <d v="2018-09-01T00:00:00"/>
        <d v="2017-04-09T00:00:00"/>
        <d v="2018-06-09T00:00:00"/>
        <d v="2018-05-30T00:00:00"/>
        <d v="2018-05-22T00:00:00"/>
        <d v="2018-10-02T00:00:00"/>
        <d v="2018-10-13T00:00:00"/>
        <d v="2018-10-20T00:00:00"/>
        <d v="2018-05-24T00:00:00"/>
        <d v="2018-06-05T00:00:00"/>
        <d v="2018-07-16T00:00:00"/>
        <d v="2018-04-27T00:00:00"/>
        <d v="2018-04-30T00:00:00"/>
        <d v="2017-07-26T00:00:00"/>
        <d v="2017-08-10T00:00:00"/>
        <d v="2018-10-18T00:00:00"/>
        <d v="2018-10-21T00:00:00"/>
        <d v="2018-10-28T00:00:00"/>
        <d v="2018-11-03T00:00:00"/>
        <d v="2017-09-16T00:00:00"/>
        <d v="2018-06-18T00:00:00"/>
        <d v="2018-06-07T00:00:00"/>
        <d v="2018-04-24T00:00:00"/>
        <d v="2018-11-14T00:00:00"/>
        <d v="2018-06-25T00:00:00"/>
        <d v="2018-07-03T00:00:00"/>
        <d v="2018-11-02T00:00:00"/>
        <d v="2018-11-22T00:00:00"/>
        <d v="2018-11-08T00:00:00"/>
        <d v="2018-11-28T00:00:00"/>
        <d v="2018-11-11T00:00:00"/>
        <d v="2018-12-02T00:00:00"/>
        <d v="2018-12-07T00:00:00"/>
        <d v="2018-08-19T00:00:00"/>
        <d v="2018-08-03T00:00:00"/>
        <d v="2018-02-16T00:00:00"/>
        <d v="2018-06-03T00:00:00"/>
        <d v="2018-11-25T00:00:00"/>
        <d v="2018-07-12T00:00:00"/>
        <d v="2018-08-23T00:00:00"/>
        <d v="2018-08-07T00:00:00"/>
        <d v="2018-08-15T00:00:00"/>
        <d v="2018-07-23T00:00:00"/>
        <d v="2018-08-26T00:00:00"/>
        <d v="2018-09-04T00:00:00"/>
        <d v="2018-12-15T00:00:00"/>
        <d v="2018-02-28T00:00:00"/>
        <d v="2018-07-01T00:00:00"/>
        <d v="2018-12-18T00:00:00"/>
        <d v="2018-03-26T00:00:00"/>
        <d v="2018-12-26T00:00:00"/>
        <d v="2018-11-30T00:00:00"/>
        <d v="2019-01-03T00:00:00"/>
        <d v="2018-12-06T00:00:00"/>
        <d v="2018-12-13T00:00:00"/>
        <d v="2018-07-30T00:00:00"/>
        <d v="2018-07-05T00:00:00"/>
        <d v="2019-01-11T00:00:00"/>
        <d v="2018-09-12T00:00:00"/>
        <d v="2018-05-07T00:00:00"/>
        <d v="2018-08-08T00:00:00"/>
        <d v="2018-05-13T00:00:00"/>
        <d v="2018-12-20T00:00:00"/>
        <d v="2018-09-02T00:00:00"/>
        <d v="2018-09-07T00:00:00"/>
        <d v="2019-01-17T00:00:00"/>
        <d v="2018-09-03T00:00:00"/>
        <d v="2019-01-20T00:00:00"/>
        <d v="2018-06-17T00:00:00"/>
        <d v="2019-01-25T00:00:00"/>
        <d v="2019-02-01T00:00:00"/>
        <d v="2018-12-27T00:00:00"/>
        <d v="2018-08-30T00:00:00"/>
        <d v="2018-08-09T00:00:00"/>
        <d v="2018-09-27T00:00:00"/>
        <d v="2019-02-06T00:00:00"/>
        <d v="2018-09-17T00:00:00"/>
        <d v="2018-10-08T00:00:00"/>
        <d v="2019-01-01T00:00:00"/>
        <d v="2018-07-17T00:00:00"/>
        <d v="2018-09-29T00:00:00"/>
        <d v="2018-10-17T00:00:00"/>
        <d v="2018-10-23T00:00:00"/>
        <d v="2018-10-31T00:00:00"/>
        <d v="2018-10-15T00:00:00"/>
        <d v="2018-09-10T00:00:00"/>
        <d v="2019-02-28T00:00:00"/>
        <d v="2018-09-18T00:00:00"/>
        <d v="2018-11-05T00:00:00"/>
        <d v="2019-03-05T00:00:00"/>
        <d v="2018-10-22T00:00:00"/>
        <d v="2018-10-14T00:00:00"/>
        <d v="2018-10-29T00:00:00"/>
        <d v="2018-11-09T00:00:00"/>
        <d v="2018-10-07T00:00:00"/>
        <d v="2018-11-12T00:00:00"/>
        <d v="2019-03-11T00:00:00"/>
        <d v="2019-03-15T00:00:00"/>
        <d v="2018-11-18T00:00:00"/>
        <d v="2018-10-30T00:00:00"/>
        <d v="2019-01-15T00:00:00"/>
        <d v="2019-03-22T00:00:00"/>
        <d v="2018-12-03T00:00:00"/>
        <d v="2018-10-27T00:00:00"/>
        <d v="2018-09-11T00:00:00"/>
        <d v="2019-01-24T00:00:00"/>
        <d v="2019-03-25T00:00:00"/>
        <d v="2019-04-02T00:00:00"/>
        <d v="2018-12-14T00:00:00"/>
        <d v="2019-01-30T00:00:00"/>
        <d v="2018-11-10T00:00:00"/>
      </sharedItems>
      <fieldGroup par="10" base="3">
        <rangePr groupBy="months" startDate="2016-08-08T00:00:00" endDate="2019-04-03T00:00:00"/>
        <groupItems count="14">
          <s v="&lt;8/8/2016"/>
          <s v="Jan"/>
          <s v="Feb"/>
          <s v="Mar"/>
          <s v="Apr"/>
          <s v="May"/>
          <s v="Jun"/>
          <s v="Jul"/>
          <s v="Aug"/>
          <s v="Sep"/>
          <s v="Oct"/>
          <s v="Nov"/>
          <s v="Dec"/>
          <s v="&gt;4/3/2019"/>
        </groupItems>
      </fieldGroup>
    </cacheField>
    <cacheField name="Oil" numFmtId="0">
      <sharedItems containsSemiMixedTypes="0" containsString="0" containsNumber="1" containsInteger="1" minValue="80" maxValue="300"/>
    </cacheField>
    <cacheField name="Gas" numFmtId="0">
      <sharedItems containsSemiMixedTypes="0" containsString="0" containsNumber="1" containsInteger="1" minValue="50" maxValue="300"/>
    </cacheField>
    <cacheField name="OilExtractionToDate" numFmtId="0">
      <sharedItems containsSemiMixedTypes="0" containsString="0" containsNumber="1" containsInteger="1" minValue="84" maxValue="32201"/>
    </cacheField>
    <cacheField name="GasExtractionToDate" numFmtId="0">
      <sharedItems containsSemiMixedTypes="0" containsString="0" containsNumber="1" containsInteger="1" minValue="91" maxValue="31969"/>
    </cacheField>
    <cacheField name="RemainingOilToDate" numFmtId="0">
      <sharedItems containsSemiMixedTypes="0" containsString="0" containsNumber="1" containsInteger="1" minValue="20737" maxValue="92604"/>
    </cacheField>
    <cacheField name="RemainingGasToDate" numFmtId="0">
      <sharedItems containsSemiMixedTypes="0" containsString="0" containsNumber="1" containsInteger="1" minValue="21584" maxValue="96975"/>
    </cacheField>
    <cacheField name="Years" numFmtId="0" databaseField="0">
      <fieldGroup base="3">
        <rangePr groupBy="years" startDate="2016-08-08T00:00:00" endDate="2019-04-03T00:00:00"/>
        <groupItems count="6">
          <s v="&lt;8/8/2016"/>
          <s v="2016"/>
          <s v="2017"/>
          <s v="2018"/>
          <s v="2019"/>
          <s v="&gt;4/3/2019"/>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uthor" refreshedDate="43201.97767025463" createdVersion="5" refreshedVersion="5" minRefreshableVersion="3" recordCount="2117">
  <cacheSource type="worksheet">
    <worksheetSource name="Extraction" r:id="rId2"/>
  </cacheSource>
  <cacheFields count="11">
    <cacheField name="AreaID" numFmtId="0">
      <sharedItems containsSemiMixedTypes="0" containsString="0" containsNumber="1" containsInteger="1" minValue="1" maxValue="14"/>
    </cacheField>
    <cacheField name="Site" numFmtId="0">
      <sharedItems/>
    </cacheField>
    <cacheField name="Well" numFmtId="0">
      <sharedItems/>
    </cacheField>
    <cacheField name="Extraction Date" numFmtId="14">
      <sharedItems containsSemiMixedTypes="0" containsNonDate="0" containsDate="1" containsString="0" minDate="2016-08-08T00:00:00" maxDate="2019-04-03T00:00:00" count="830">
        <d v="2016-08-08T00:00:00"/>
        <d v="2016-08-11T00:00:00"/>
        <d v="2016-08-09T00:00:00"/>
        <d v="2016-08-13T00:00:00"/>
        <d v="2016-08-15T00:00:00"/>
        <d v="2016-08-16T00:00:00"/>
        <d v="2016-08-23T00:00:00"/>
        <d v="2016-08-26T00:00:00"/>
        <d v="2016-08-20T00:00:00"/>
        <d v="2016-08-17T00:00:00"/>
        <d v="2016-08-31T00:00:00"/>
        <d v="2016-08-10T00:00:00"/>
        <d v="2016-08-18T00:00:00"/>
        <d v="2016-08-28T00:00:00"/>
        <d v="2016-09-04T00:00:00"/>
        <d v="2016-09-09T00:00:00"/>
        <d v="2016-09-17T00:00:00"/>
        <d v="2016-09-20T00:00:00"/>
        <d v="2016-09-24T00:00:00"/>
        <d v="2016-09-28T00:00:00"/>
        <d v="2016-08-24T00:00:00"/>
        <d v="2016-09-05T00:00:00"/>
        <d v="2016-08-22T00:00:00"/>
        <d v="2016-10-04T00:00:00"/>
        <d v="2016-10-11T00:00:00"/>
        <d v="2016-08-25T00:00:00"/>
        <d v="2016-08-19T00:00:00"/>
        <d v="2016-10-17T00:00:00"/>
        <d v="2016-08-27T00:00:00"/>
        <d v="2016-10-25T00:00:00"/>
        <d v="2016-10-29T00:00:00"/>
        <d v="2016-11-06T00:00:00"/>
        <d v="2016-09-11T00:00:00"/>
        <d v="2016-11-13T00:00:00"/>
        <d v="2016-08-30T00:00:00"/>
        <d v="2016-08-12T00:00:00"/>
        <d v="2016-11-17T00:00:00"/>
        <d v="2016-11-25T00:00:00"/>
        <d v="2016-08-21T00:00:00"/>
        <d v="2016-11-28T00:00:00"/>
        <d v="2016-12-04T00:00:00"/>
        <d v="2016-12-09T00:00:00"/>
        <d v="2016-09-08T00:00:00"/>
        <d v="2016-12-13T00:00:00"/>
        <d v="2016-09-03T00:00:00"/>
        <d v="2016-12-18T00:00:00"/>
        <d v="2016-12-21T00:00:00"/>
        <d v="2016-12-26T00:00:00"/>
        <d v="2016-12-29T00:00:00"/>
        <d v="2016-09-10T00:00:00"/>
        <d v="2017-01-06T00:00:00"/>
        <d v="2016-09-06T00:00:00"/>
        <d v="2017-01-12T00:00:00"/>
        <d v="2017-01-17T00:00:00"/>
        <d v="2016-09-13T00:00:00"/>
        <d v="2016-09-18T00:00:00"/>
        <d v="2017-01-20T00:00:00"/>
        <d v="2017-01-24T00:00:00"/>
        <d v="2017-01-30T00:00:00"/>
        <d v="2017-02-02T00:00:00"/>
        <d v="2016-09-16T00:00:00"/>
        <d v="2017-02-07T00:00:00"/>
        <d v="2017-02-14T00:00:00"/>
        <d v="2016-10-01T00:00:00"/>
        <d v="2017-02-19T00:00:00"/>
        <d v="2017-02-24T00:00:00"/>
        <d v="2016-09-07T00:00:00"/>
        <d v="2017-02-27T00:00:00"/>
        <d v="2017-03-07T00:00:00"/>
        <d v="2017-03-12T00:00:00"/>
        <d v="2017-03-20T00:00:00"/>
        <d v="2017-03-28T00:00:00"/>
        <d v="2016-09-29T00:00:00"/>
        <d v="2017-04-05T00:00:00"/>
        <d v="2016-09-25T00:00:00"/>
        <d v="2017-04-12T00:00:00"/>
        <d v="2017-04-19T00:00:00"/>
        <d v="2017-04-26T00:00:00"/>
        <d v="2017-04-30T00:00:00"/>
        <d v="2016-09-27T00:00:00"/>
        <d v="2017-05-08T00:00:00"/>
        <d v="2016-10-02T00:00:00"/>
        <d v="2016-10-07T00:00:00"/>
        <d v="2016-09-23T00:00:00"/>
        <d v="2016-10-09T00:00:00"/>
        <d v="2017-05-13T00:00:00"/>
        <d v="2016-10-15T00:00:00"/>
        <d v="2016-09-30T00:00:00"/>
        <d v="2016-09-22T00:00:00"/>
        <d v="2017-05-21T00:00:00"/>
        <d v="2016-10-14T00:00:00"/>
        <d v="2017-05-27T00:00:00"/>
        <d v="2017-06-01T00:00:00"/>
        <d v="2017-06-06T00:00:00"/>
        <d v="2016-09-26T00:00:00"/>
        <d v="2017-06-11T00:00:00"/>
        <d v="2016-10-24T00:00:00"/>
        <d v="2017-06-14T00:00:00"/>
        <d v="2017-06-19T00:00:00"/>
        <d v="2016-10-08T00:00:00"/>
        <d v="2017-06-27T00:00:00"/>
        <d v="2017-07-03T00:00:00"/>
        <d v="2016-10-06T00:00:00"/>
        <d v="2016-10-23T00:00:00"/>
        <d v="2017-07-07T00:00:00"/>
        <d v="2017-07-14T00:00:00"/>
        <d v="2017-07-17T00:00:00"/>
        <d v="2016-10-27T00:00:00"/>
        <d v="2017-07-21T00:00:00"/>
        <d v="2016-10-12T00:00:00"/>
        <d v="2016-09-14T00:00:00"/>
        <d v="2017-07-25T00:00:00"/>
        <d v="2017-07-30T00:00:00"/>
        <d v="2016-10-19T00:00:00"/>
        <d v="2017-08-02T00:00:00"/>
        <d v="2016-10-31T00:00:00"/>
        <d v="2017-08-08T00:00:00"/>
        <d v="2017-08-16T00:00:00"/>
        <d v="2016-09-19T00:00:00"/>
        <d v="2016-10-28T00:00:00"/>
        <d v="2017-08-22T00:00:00"/>
        <d v="2016-11-03T00:00:00"/>
        <d v="2017-08-27T00:00:00"/>
        <d v="2017-09-04T00:00:00"/>
        <d v="2016-09-21T00:00:00"/>
        <d v="2016-11-09T00:00:00"/>
        <d v="2016-11-02T00:00:00"/>
        <d v="2016-11-08T00:00:00"/>
        <d v="2016-10-13T00:00:00"/>
        <d v="2016-10-16T00:00:00"/>
        <d v="2016-10-18T00:00:00"/>
        <d v="2016-11-07T00:00:00"/>
        <d v="2017-09-09T00:00:00"/>
        <d v="2016-11-04T00:00:00"/>
        <d v="2016-11-10T00:00:00"/>
        <d v="2017-09-14T00:00:00"/>
        <d v="2017-09-22T00:00:00"/>
        <d v="2016-11-16T00:00:00"/>
        <d v="2017-09-28T00:00:00"/>
        <d v="2017-10-03T00:00:00"/>
        <d v="2016-11-18T00:00:00"/>
        <d v="2016-11-12T00:00:00"/>
        <d v="2016-10-22T00:00:00"/>
        <d v="2017-10-11T00:00:00"/>
        <d v="2017-10-14T00:00:00"/>
        <d v="2016-11-21T00:00:00"/>
        <d v="2016-11-27T00:00:00"/>
        <d v="2017-10-19T00:00:00"/>
        <d v="2016-11-22T00:00:00"/>
        <d v="2017-10-22T00:00:00"/>
        <d v="2017-10-29T00:00:00"/>
        <d v="2017-11-05T00:00:00"/>
        <d v="2016-12-02T00:00:00"/>
        <d v="2017-11-12T00:00:00"/>
        <d v="2016-11-24T00:00:00"/>
        <d v="2017-11-17T00:00:00"/>
        <d v="2017-11-20T00:00:00"/>
        <d v="2016-11-19T00:00:00"/>
        <d v="2016-12-07T00:00:00"/>
        <d v="2017-11-28T00:00:00"/>
        <d v="2017-12-01T00:00:00"/>
        <d v="2016-10-21T00:00:00"/>
        <d v="2017-12-08T00:00:00"/>
        <d v="2016-12-03T00:00:00"/>
        <d v="2017-12-13T00:00:00"/>
        <d v="2016-12-15T00:00:00"/>
        <d v="2017-12-16T00:00:00"/>
        <d v="2017-12-21T00:00:00"/>
        <d v="2016-11-20T00:00:00"/>
        <d v="2016-11-23T00:00:00"/>
        <d v="2017-12-28T00:00:00"/>
        <d v="2018-01-01T00:00:00"/>
        <d v="2018-01-06T00:00:00"/>
        <d v="2018-01-10T00:00:00"/>
        <d v="2016-11-01T00:00:00"/>
        <d v="2016-11-05T00:00:00"/>
        <d v="2018-01-18T00:00:00"/>
        <d v="2018-01-26T00:00:00"/>
        <d v="2016-11-11T00:00:00"/>
        <d v="2016-11-30T00:00:00"/>
        <d v="2018-02-03T00:00:00"/>
        <d v="2018-02-09T00:00:00"/>
        <d v="2016-12-06T00:00:00"/>
        <d v="2016-11-26T00:00:00"/>
        <d v="2018-02-17T00:00:00"/>
        <d v="2018-02-22T00:00:00"/>
        <d v="2018-02-26T00:00:00"/>
        <d v="2016-11-14T00:00:00"/>
        <d v="2018-03-02T00:00:00"/>
        <d v="2018-03-08T00:00:00"/>
        <d v="2016-12-14T00:00:00"/>
        <d v="2016-12-05T00:00:00"/>
        <d v="2018-03-16T00:00:00"/>
        <d v="2016-12-12T00:00:00"/>
        <d v="2018-03-20T00:00:00"/>
        <d v="2016-12-16T00:00:00"/>
        <d v="2016-12-19T00:00:00"/>
        <d v="2018-03-28T00:00:00"/>
        <d v="2016-12-08T00:00:00"/>
        <d v="2018-03-31T00:00:00"/>
        <d v="2018-04-07T00:00:00"/>
        <d v="2016-12-10T00:00:00"/>
        <d v="2016-12-23T00:00:00"/>
        <d v="2018-04-10T00:00:00"/>
        <d v="2018-04-13T00:00:00"/>
        <d v="2018-04-19T00:00:00"/>
        <d v="2016-12-25T00:00:00"/>
        <d v="2018-04-22T00:00:00"/>
        <d v="2017-01-01T00:00:00"/>
        <d v="2016-12-31T00:00:00"/>
        <d v="2018-04-29T00:00:00"/>
        <d v="2016-12-17T00:00:00"/>
        <d v="2018-05-02T00:00:00"/>
        <d v="2018-05-08T00:00:00"/>
        <d v="2016-12-24T00:00:00"/>
        <d v="2017-01-08T00:00:00"/>
        <d v="2017-01-15T00:00:00"/>
        <d v="2016-12-28T00:00:00"/>
        <d v="2017-01-02T00:00:00"/>
        <d v="2016-12-20T00:00:00"/>
        <d v="2017-01-05T00:00:00"/>
        <d v="2017-01-09T00:00:00"/>
        <d v="2018-05-12T00:00:00"/>
        <d v="2017-01-10T00:00:00"/>
        <d v="2017-01-16T00:00:00"/>
        <d v="2016-12-27T00:00:00"/>
        <d v="2018-05-16T00:00:00"/>
        <d v="2018-05-23T00:00:00"/>
        <d v="2018-05-29T00:00:00"/>
        <d v="2018-06-06T00:00:00"/>
        <d v="2018-06-12T00:00:00"/>
        <d v="2016-12-30T00:00:00"/>
        <d v="2017-01-26T00:00:00"/>
        <d v="2017-01-22T00:00:00"/>
        <d v="2018-06-16T00:00:00"/>
        <d v="2018-06-20T00:00:00"/>
        <d v="2018-06-26T00:00:00"/>
        <d v="2018-06-30T00:00:00"/>
        <d v="2018-07-08T00:00:00"/>
        <d v="2017-01-03T00:00:00"/>
        <d v="2018-07-13T00:00:00"/>
        <d v="2018-07-21T00:00:00"/>
        <d v="2017-01-25T00:00:00"/>
        <d v="2017-01-07T00:00:00"/>
        <d v="2017-01-28T00:00:00"/>
        <d v="2017-02-03T00:00:00"/>
        <d v="2018-07-24T00:00:00"/>
        <d v="2018-07-28T00:00:00"/>
        <d v="2018-08-04T00:00:00"/>
        <d v="2017-01-14T00:00:00"/>
        <d v="2017-01-19T00:00:00"/>
        <d v="2018-08-11T00:00:00"/>
        <d v="2017-02-01T00:00:00"/>
        <d v="2017-02-09T00:00:00"/>
        <d v="2017-02-06T00:00:00"/>
        <d v="2017-02-04T00:00:00"/>
        <d v="2017-02-12T00:00:00"/>
        <d v="2018-08-17T00:00:00"/>
        <d v="2018-08-24T00:00:00"/>
        <d v="2017-02-16T00:00:00"/>
        <d v="2017-02-18T00:00:00"/>
        <d v="2018-08-29T00:00:00"/>
        <d v="2017-02-11T00:00:00"/>
        <d v="2017-02-10T00:00:00"/>
        <d v="2018-09-06T00:00:00"/>
        <d v="2018-09-14T00:00:00"/>
        <d v="2017-01-11T00:00:00"/>
        <d v="2017-02-22T00:00:00"/>
        <d v="2017-02-26T00:00:00"/>
        <d v="2017-01-04T00:00:00"/>
        <d v="2018-09-21T00:00:00"/>
        <d v="2018-09-28T00:00:00"/>
        <d v="2017-03-03T00:00:00"/>
        <d v="2018-10-01T00:00:00"/>
        <d v="2018-10-09T00:00:00"/>
        <d v="2017-03-08T00:00:00"/>
        <d v="2017-03-10T00:00:00"/>
        <d v="2017-01-23T00:00:00"/>
        <d v="2017-03-02T00:00:00"/>
        <d v="2016-09-12T00:00:00"/>
        <d v="2017-03-14T00:00:00"/>
        <d v="2017-03-18T00:00:00"/>
        <d v="2017-03-13T00:00:00"/>
        <d v="2017-02-21T00:00:00"/>
        <d v="2017-01-27T00:00:00"/>
        <d v="2017-01-29T00:00:00"/>
        <d v="2017-03-23T00:00:00"/>
        <d v="2017-03-30T00:00:00"/>
        <d v="2017-02-28T00:00:00"/>
        <d v="2017-04-03T00:00:00"/>
        <d v="2017-03-19T00:00:00"/>
        <d v="2017-04-11T00:00:00"/>
        <d v="2017-03-04T00:00:00"/>
        <d v="2017-03-16T00:00:00"/>
        <d v="2017-03-21T00:00:00"/>
        <d v="2017-02-05T00:00:00"/>
        <d v="2017-03-24T00:00:00"/>
        <d v="2017-02-08T00:00:00"/>
        <d v="2016-11-15T00:00:00"/>
        <d v="2017-04-18T00:00:00"/>
        <d v="2017-04-25T00:00:00"/>
        <d v="2017-03-31T00:00:00"/>
        <d v="2017-04-28T00:00:00"/>
        <d v="2017-05-05T00:00:00"/>
        <d v="2017-03-27T00:00:00"/>
        <d v="2017-05-10T00:00:00"/>
        <d v="2017-04-07T00:00:00"/>
        <d v="2017-02-15T00:00:00"/>
        <d v="2017-04-13T00:00:00"/>
        <d v="2017-04-01T00:00:00"/>
        <d v="2017-02-17T00:00:00"/>
        <d v="2017-02-25T00:00:00"/>
        <d v="2017-04-06T00:00:00"/>
        <d v="2017-05-18T00:00:00"/>
        <d v="2017-05-26T00:00:00"/>
        <d v="2017-01-21T00:00:00"/>
        <d v="2017-03-15T00:00:00"/>
        <d v="2017-04-17T00:00:00"/>
        <d v="2017-02-20T00:00:00"/>
        <d v="2017-04-02T00:00:00"/>
        <d v="2017-04-22T00:00:00"/>
        <d v="2017-04-08T00:00:00"/>
        <d v="2017-06-03T00:00:00"/>
        <d v="2017-02-23T00:00:00"/>
        <d v="2017-06-10T00:00:00"/>
        <d v="2017-03-06T00:00:00"/>
        <d v="2017-05-01T00:00:00"/>
        <d v="2017-03-11T00:00:00"/>
        <d v="2017-03-05T00:00:00"/>
        <d v="2017-04-16T00:00:00"/>
        <d v="2017-06-16T00:00:00"/>
        <d v="2017-03-22T00:00:00"/>
        <d v="2017-05-04T00:00:00"/>
        <d v="2017-04-04T00:00:00"/>
        <d v="2017-06-24T00:00:00"/>
        <d v="2017-04-20T00:00:00"/>
        <d v="2017-04-23T00:00:00"/>
        <d v="2017-05-15T00:00:00"/>
        <d v="2017-04-29T00:00:00"/>
        <d v="2017-05-20T00:00:00"/>
        <d v="2017-05-23T00:00:00"/>
        <d v="2017-05-30T00:00:00"/>
        <d v="2017-06-02T00:00:00"/>
        <d v="2017-04-14T00:00:00"/>
        <d v="2017-03-26T00:00:00"/>
        <d v="2017-06-29T00:00:00"/>
        <d v="2017-05-24T00:00:00"/>
        <d v="2017-04-21T00:00:00"/>
        <d v="2017-06-23T00:00:00"/>
        <d v="2017-03-29T00:00:00"/>
        <d v="2017-06-26T00:00:00"/>
        <d v="2017-07-04T00:00:00"/>
        <d v="2017-07-08T00:00:00"/>
        <d v="2017-07-13T00:00:00"/>
        <d v="2017-07-29T00:00:00"/>
        <d v="2017-05-11T00:00:00"/>
        <d v="2017-05-09T00:00:00"/>
        <d v="2017-08-04T00:00:00"/>
        <d v="2017-05-19T00:00:00"/>
        <d v="2017-08-07T00:00:00"/>
        <d v="2017-04-27T00:00:00"/>
        <d v="2017-08-11T00:00:00"/>
        <d v="2017-05-07T00:00:00"/>
        <d v="2017-05-28T00:00:00"/>
        <d v="2017-05-12T00:00:00"/>
        <d v="2017-05-17T00:00:00"/>
        <d v="2017-04-10T00:00:00"/>
        <d v="2017-08-20T00:00:00"/>
        <d v="2017-08-24T00:00:00"/>
        <d v="2017-06-04T00:00:00"/>
        <d v="2017-06-07T00:00:00"/>
        <d v="2017-07-06T00:00:00"/>
        <d v="2017-05-31T00:00:00"/>
        <d v="2017-08-30T00:00:00"/>
        <d v="2017-07-11T00:00:00"/>
        <d v="2017-05-02T00:00:00"/>
        <d v="2017-09-06T00:00:00"/>
        <d v="2017-07-16T00:00:00"/>
        <d v="2017-09-10T00:00:00"/>
        <d v="2017-06-09T00:00:00"/>
        <d v="2017-05-25T00:00:00"/>
        <d v="2017-06-12T00:00:00"/>
        <d v="2017-05-06T00:00:00"/>
        <d v="2017-09-19T00:00:00"/>
        <d v="2017-09-25T00:00:00"/>
        <d v="2017-06-17T00:00:00"/>
        <d v="2017-10-02T00:00:00"/>
        <d v="2017-10-08T00:00:00"/>
        <d v="2017-10-12T00:00:00"/>
        <d v="2017-08-01T00:00:00"/>
        <d v="2017-06-15T00:00:00"/>
        <d v="2017-10-27T00:00:00"/>
        <d v="2017-05-14T00:00:00"/>
        <d v="2017-11-04T00:00:00"/>
        <d v="2017-11-09T00:00:00"/>
        <d v="2017-05-22T00:00:00"/>
        <d v="2017-11-13T00:00:00"/>
        <d v="2017-06-05T00:00:00"/>
        <d v="2017-06-08T00:00:00"/>
        <d v="2017-08-06T00:00:00"/>
        <d v="2017-11-21T00:00:00"/>
        <d v="2017-06-18T00:00:00"/>
        <d v="2017-08-13T00:00:00"/>
        <d v="2017-11-27T00:00:00"/>
        <d v="2017-12-05T00:00:00"/>
        <d v="2017-12-09T00:00:00"/>
        <d v="2017-06-22T00:00:00"/>
        <d v="2017-12-24T00:00:00"/>
        <d v="2017-12-29T00:00:00"/>
        <d v="2018-01-05T00:00:00"/>
        <d v="2018-01-11T00:00:00"/>
        <d v="2018-01-14T00:00:00"/>
        <d v="2018-01-24T00:00:00"/>
        <d v="2017-08-26T00:00:00"/>
        <d v="2017-06-28T00:00:00"/>
        <d v="2017-07-09T00:00:00"/>
        <d v="2018-01-29T00:00:00"/>
        <d v="2017-09-02T00:00:00"/>
        <d v="2017-07-01T00:00:00"/>
        <d v="2017-07-18T00:00:00"/>
        <d v="2018-02-01T00:00:00"/>
        <d v="2017-07-12T00:00:00"/>
        <d v="2018-02-08T00:00:00"/>
        <d v="2017-09-17T00:00:00"/>
        <d v="2017-07-22T00:00:00"/>
        <d v="2018-02-14T00:00:00"/>
        <d v="2017-07-27T00:00:00"/>
        <d v="2018-02-18T00:00:00"/>
        <d v="2017-07-15T00:00:00"/>
        <d v="2018-02-24T00:00:00"/>
        <d v="2018-02-27T00:00:00"/>
        <d v="2018-03-06T00:00:00"/>
        <d v="2017-07-10T00:00:00"/>
        <d v="2017-07-19T00:00:00"/>
        <d v="2018-03-09T00:00:00"/>
        <d v="2018-03-14T00:00:00"/>
        <d v="2018-03-17T00:00:00"/>
        <d v="2017-08-03T00:00:00"/>
        <d v="2018-03-24T00:00:00"/>
        <d v="2018-03-29T00:00:00"/>
        <d v="2018-04-05T00:00:00"/>
        <d v="2018-04-08T00:00:00"/>
        <d v="2017-08-19T00:00:00"/>
        <d v="2018-04-11T00:00:00"/>
        <d v="2017-10-10T00:00:00"/>
        <d v="2017-07-28T00:00:00"/>
        <d v="2018-04-14T00:00:00"/>
        <d v="2018-04-21T00:00:00"/>
        <d v="2017-10-18T00:00:00"/>
        <d v="2018-04-28T00:00:00"/>
        <d v="2017-06-30T00:00:00"/>
        <d v="2018-05-05T00:00:00"/>
        <d v="2017-08-14T00:00:00"/>
        <d v="2018-05-11T00:00:00"/>
        <d v="2018-05-14T00:00:00"/>
        <d v="2018-05-21T00:00:00"/>
        <d v="2017-09-07T00:00:00"/>
        <d v="2018-05-27T00:00:00"/>
        <d v="2018-06-04T00:00:00"/>
        <d v="2018-06-10T00:00:00"/>
        <d v="2018-06-15T00:00:00"/>
        <d v="2018-06-21T00:00:00"/>
        <d v="2017-09-03T00:00:00"/>
        <d v="2018-06-24T00:00:00"/>
        <d v="2018-06-27T00:00:00"/>
        <d v="2018-07-04T00:00:00"/>
        <d v="2017-09-13T00:00:00"/>
        <d v="2018-07-10T00:00:00"/>
        <d v="2018-07-18T00:00:00"/>
        <d v="2018-07-22T00:00:00"/>
        <d v="2018-07-27T00:00:00"/>
        <d v="2017-07-31T00:00:00"/>
        <d v="2017-11-03T00:00:00"/>
        <d v="2018-08-01T00:00:00"/>
        <d v="2017-11-10T00:00:00"/>
        <d v="2018-08-06T00:00:00"/>
        <d v="2018-08-13T00:00:00"/>
        <d v="2017-07-20T00:00:00"/>
        <d v="2018-08-16T00:00:00"/>
        <d v="2017-07-24T00:00:00"/>
        <d v="2017-09-24T00:00:00"/>
        <d v="2017-08-15T00:00:00"/>
        <d v="2018-08-31T00:00:00"/>
        <d v="2018-09-08T00:00:00"/>
        <d v="2017-10-07T00:00:00"/>
        <d v="2017-08-21T00:00:00"/>
        <d v="2017-09-15T00:00:00"/>
        <d v="2018-09-15T00:00:00"/>
        <d v="2017-11-18T00:00:00"/>
        <d v="2018-09-20T00:00:00"/>
        <d v="2018-09-23T00:00:00"/>
        <d v="2018-10-03T00:00:00"/>
        <d v="2017-11-24T00:00:00"/>
        <d v="2018-10-10T00:00:00"/>
        <d v="2017-09-30T00:00:00"/>
        <d v="2017-08-31T00:00:00"/>
        <d v="2016-08-29T00:00:00"/>
        <d v="2017-11-30T00:00:00"/>
        <d v="2017-12-07T00:00:00"/>
        <d v="2017-08-25T00:00:00"/>
        <d v="2017-07-02T00:00:00"/>
        <d v="2016-10-05T00:00:00"/>
        <d v="2017-08-18T00:00:00"/>
        <d v="2017-10-21T00:00:00"/>
        <d v="2017-10-13T00:00:00"/>
        <d v="2017-10-24T00:00:00"/>
        <d v="2016-10-26T00:00:00"/>
        <d v="2017-08-23T00:00:00"/>
        <d v="2017-10-17T00:00:00"/>
        <d v="2017-09-08T00:00:00"/>
        <d v="2017-12-18T00:00:00"/>
        <d v="2017-12-25T00:00:00"/>
        <d v="2017-10-31T00:00:00"/>
        <d v="2017-08-09T00:00:00"/>
        <d v="2017-08-28T00:00:00"/>
        <d v="2017-09-21T00:00:00"/>
        <d v="2016-12-01T00:00:00"/>
        <d v="2017-10-28T00:00:00"/>
        <d v="2017-10-25T00:00:00"/>
        <d v="2017-09-01T00:00:00"/>
        <d v="2018-01-02T00:00:00"/>
        <d v="2017-07-23T00:00:00"/>
        <d v="2017-11-11T00:00:00"/>
        <d v="2017-01-18T00:00:00"/>
        <d v="2018-01-17T00:00:00"/>
        <d v="2017-08-12T00:00:00"/>
        <d v="2018-01-27T00:00:00"/>
        <d v="2017-09-29T00:00:00"/>
        <d v="2017-08-17T00:00:00"/>
        <d v="2018-02-04T00:00:00"/>
        <d v="2017-09-27T00:00:00"/>
        <d v="2017-11-25T00:00:00"/>
        <d v="2017-03-09T00:00:00"/>
        <d v="2017-10-05T00:00:00"/>
        <d v="2018-02-11T00:00:00"/>
        <d v="2017-12-15T00:00:00"/>
        <d v="2017-08-29T00:00:00"/>
        <d v="2018-02-15T00:00:00"/>
        <d v="2017-05-29T00:00:00"/>
        <d v="2017-12-22T00:00:00"/>
        <d v="2017-10-20T00:00:00"/>
        <d v="2017-10-15T00:00:00"/>
        <d v="2017-06-20T00:00:00"/>
        <d v="2017-12-27T00:00:00"/>
        <d v="2018-01-07T00:00:00"/>
        <d v="2017-09-05T00:00:00"/>
        <d v="2017-10-30T00:00:00"/>
        <d v="2017-11-06T00:00:00"/>
        <d v="2018-03-07T00:00:00"/>
        <d v="2017-10-09T00:00:00"/>
        <d v="2018-01-20T00:00:00"/>
        <d v="2017-09-18T00:00:00"/>
        <d v="2017-09-23T00:00:00"/>
        <d v="2017-11-16T00:00:00"/>
        <d v="2017-09-11T00:00:00"/>
        <d v="2017-10-06T00:00:00"/>
        <d v="2017-11-15T00:00:00"/>
        <d v="2017-09-12T00:00:00"/>
        <d v="2017-10-23T00:00:00"/>
        <d v="2017-09-26T00:00:00"/>
        <d v="2017-12-20T00:00:00"/>
        <d v="2018-03-10T00:00:00"/>
        <d v="2017-11-14T00:00:00"/>
        <d v="2017-12-12T00:00:00"/>
        <d v="2018-01-03T00:00:00"/>
        <d v="2017-12-17T00:00:00"/>
        <d v="2017-11-26T00:00:00"/>
        <d v="2017-10-01T00:00:00"/>
        <d v="2017-10-04T00:00:00"/>
        <d v="2017-10-26T00:00:00"/>
        <d v="2018-01-12T00:00:00"/>
        <d v="2018-01-09T00:00:00"/>
        <d v="2017-12-04T00:00:00"/>
        <d v="2018-03-27T00:00:00"/>
        <d v="2018-01-19T00:00:00"/>
        <d v="2017-12-14T00:00:00"/>
        <d v="2018-04-03T00:00:00"/>
        <d v="2018-01-22T00:00:00"/>
        <d v="2017-12-10T00:00:00"/>
        <d v="2018-04-15T00:00:00"/>
        <d v="2018-01-25T00:00:00"/>
        <d v="2018-01-28T00:00:00"/>
        <d v="2018-02-02T00:00:00"/>
        <d v="2018-04-25T00:00:00"/>
        <d v="2018-01-08T00:00:00"/>
        <d v="2018-05-03T00:00:00"/>
        <d v="2018-02-19T00:00:00"/>
        <d v="2017-12-26T00:00:00"/>
        <d v="2018-02-05T00:00:00"/>
        <d v="2018-03-04T00:00:00"/>
        <d v="2017-11-02T00:00:00"/>
        <d v="2017-10-16T00:00:00"/>
        <d v="2018-05-19T00:00:00"/>
        <d v="2018-03-12T00:00:00"/>
        <d v="2018-01-15T00:00:00"/>
        <d v="2017-12-03T00:00:00"/>
        <d v="2018-03-19T00:00:00"/>
        <d v="2018-01-23T00:00:00"/>
        <d v="2018-04-01T00:00:00"/>
        <d v="2017-11-01T00:00:00"/>
        <d v="2018-01-30T00:00:00"/>
        <d v="2018-02-06T00:00:00"/>
        <d v="2018-04-09T00:00:00"/>
        <d v="2018-02-10T00:00:00"/>
        <d v="2018-03-15T00:00:00"/>
        <d v="2017-11-08T00:00:00"/>
        <d v="2018-03-21T00:00:00"/>
        <d v="2018-04-20T00:00:00"/>
        <d v="2018-05-31T00:00:00"/>
        <d v="2018-04-23T00:00:00"/>
        <d v="2018-01-31T00:00:00"/>
        <d v="2018-04-26T00:00:00"/>
        <d v="2018-06-08T00:00:00"/>
        <d v="2018-06-11T00:00:00"/>
        <d v="2017-11-19T00:00:00"/>
        <d v="2018-04-06T00:00:00"/>
        <d v="2018-06-02T00:00:00"/>
        <d v="2018-04-18T00:00:00"/>
        <d v="2018-06-28T00:00:00"/>
        <d v="2018-07-09T00:00:00"/>
        <d v="2018-02-21T00:00:00"/>
        <d v="2018-03-01T00:00:00"/>
        <d v="2018-06-19T00:00:00"/>
        <d v="2018-07-19T00:00:00"/>
        <d v="2017-12-02T00:00:00"/>
        <d v="2018-07-26T00:00:00"/>
        <d v="2018-08-02T00:00:00"/>
        <d v="2018-08-05T00:00:00"/>
        <d v="2018-02-12T00:00:00"/>
        <d v="2018-08-12T00:00:00"/>
        <d v="2018-03-05T00:00:00"/>
        <d v="2017-12-30T00:00:00"/>
        <d v="2018-03-11T00:00:00"/>
        <d v="2018-08-18T00:00:00"/>
        <d v="2018-03-13T00:00:00"/>
        <d v="2018-07-06T00:00:00"/>
        <d v="2018-07-11T00:00:00"/>
        <d v="2018-05-06T00:00:00"/>
        <d v="2017-12-06T00:00:00"/>
        <d v="2018-01-04T00:00:00"/>
        <d v="2018-03-25T00:00:00"/>
        <d v="2018-08-21T00:00:00"/>
        <d v="2018-08-25T00:00:00"/>
        <d v="2018-04-02T00:00:00"/>
        <d v="2017-12-11T00:00:00"/>
        <d v="2018-08-28T00:00:00"/>
        <d v="2018-05-17T00:00:00"/>
        <d v="2018-09-05T00:00:00"/>
        <d v="2017-12-19T00:00:00"/>
        <d v="2018-07-14T00:00:00"/>
        <d v="2018-09-13T00:00:00"/>
        <d v="2018-09-16T00:00:00"/>
        <d v="2018-03-18T00:00:00"/>
        <d v="2017-12-23T00:00:00"/>
        <d v="2018-09-19T00:00:00"/>
        <d v="2018-03-23T00:00:00"/>
        <d v="2018-09-22T00:00:00"/>
        <d v="2018-09-26T00:00:00"/>
        <d v="2017-12-31T00:00:00"/>
        <d v="2018-10-04T00:00:00"/>
        <d v="2018-10-12T00:00:00"/>
        <d v="2018-10-19T00:00:00"/>
        <d v="2018-10-24T00:00:00"/>
        <d v="2018-11-01T00:00:00"/>
        <d v="2018-11-04T00:00:00"/>
        <d v="2018-05-25T00:00:00"/>
        <d v="2018-11-07T00:00:00"/>
        <d v="2018-11-15T00:00:00"/>
        <d v="2018-11-19T00:00:00"/>
        <d v="2018-08-10T00:00:00"/>
        <d v="2018-01-13T00:00:00"/>
        <d v="2018-05-28T00:00:00"/>
        <d v="2018-11-24T00:00:00"/>
        <d v="2018-06-01T00:00:00"/>
        <d v="2018-11-29T00:00:00"/>
        <d v="2018-12-05T00:00:00"/>
        <d v="2018-08-14T00:00:00"/>
        <d v="2018-12-09T00:00:00"/>
        <d v="2018-12-17T00:00:00"/>
        <d v="2018-08-22T00:00:00"/>
        <d v="2018-12-24T00:00:00"/>
        <d v="2018-12-31T00:00:00"/>
        <d v="2019-01-05T00:00:00"/>
        <d v="2019-01-09T00:00:00"/>
        <d v="2018-06-23T00:00:00"/>
        <d v="2019-01-12T00:00:00"/>
        <d v="2018-04-16T00:00:00"/>
        <d v="2019-01-19T00:00:00"/>
        <d v="2019-01-23T00:00:00"/>
        <d v="2019-01-28T00:00:00"/>
        <d v="2019-02-05T00:00:00"/>
        <d v="2019-02-13T00:00:00"/>
        <d v="2019-02-16T00:00:00"/>
        <d v="2018-07-02T00:00:00"/>
        <d v="2019-02-20T00:00:00"/>
        <d v="2018-09-09T00:00:00"/>
        <d v="2018-02-25T00:00:00"/>
        <d v="2018-07-07T00:00:00"/>
        <d v="2018-07-15T00:00:00"/>
        <d v="2019-02-26T00:00:00"/>
        <d v="2018-02-07T00:00:00"/>
        <d v="2019-03-02T00:00:00"/>
        <d v="2018-02-13T00:00:00"/>
        <d v="2018-04-17T00:00:00"/>
        <d v="2016-10-10T00:00:00"/>
        <d v="2018-07-25T00:00:00"/>
        <d v="2018-07-31T00:00:00"/>
        <d v="2018-05-20T00:00:00"/>
        <d v="2018-03-03T00:00:00"/>
        <d v="2018-05-01T00:00:00"/>
        <d v="2018-05-15T00:00:00"/>
        <d v="2018-03-30T00:00:00"/>
        <d v="2017-01-13T00:00:00"/>
        <d v="2018-05-09T00:00:00"/>
        <d v="2018-05-04T00:00:00"/>
        <d v="2018-09-30T00:00:00"/>
        <d v="2018-06-13T00:00:00"/>
        <d v="2018-08-20T00:00:00"/>
        <d v="2018-08-27T00:00:00"/>
        <d v="2018-09-01T00:00:00"/>
        <d v="2017-04-09T00:00:00"/>
        <d v="2018-06-09T00:00:00"/>
        <d v="2018-05-30T00:00:00"/>
        <d v="2018-05-22T00:00:00"/>
        <d v="2018-10-02T00:00:00"/>
        <d v="2018-10-13T00:00:00"/>
        <d v="2018-10-20T00:00:00"/>
        <d v="2018-05-24T00:00:00"/>
        <d v="2018-06-05T00:00:00"/>
        <d v="2018-07-16T00:00:00"/>
        <d v="2018-04-27T00:00:00"/>
        <d v="2018-04-30T00:00:00"/>
        <d v="2017-07-26T00:00:00"/>
        <d v="2017-08-10T00:00:00"/>
        <d v="2018-10-18T00:00:00"/>
        <d v="2018-10-21T00:00:00"/>
        <d v="2018-10-28T00:00:00"/>
        <d v="2018-11-03T00:00:00"/>
        <d v="2017-09-16T00:00:00"/>
        <d v="2018-06-18T00:00:00"/>
        <d v="2018-06-07T00:00:00"/>
        <d v="2018-04-24T00:00:00"/>
        <d v="2018-11-14T00:00:00"/>
        <d v="2018-06-25T00:00:00"/>
        <d v="2018-07-03T00:00:00"/>
        <d v="2018-11-02T00:00:00"/>
        <d v="2018-11-22T00:00:00"/>
        <d v="2018-11-08T00:00:00"/>
        <d v="2018-11-28T00:00:00"/>
        <d v="2018-11-11T00:00:00"/>
        <d v="2018-12-02T00:00:00"/>
        <d v="2018-12-07T00:00:00"/>
        <d v="2018-08-19T00:00:00"/>
        <d v="2018-08-03T00:00:00"/>
        <d v="2018-02-16T00:00:00"/>
        <d v="2018-06-03T00:00:00"/>
        <d v="2018-11-25T00:00:00"/>
        <d v="2018-07-12T00:00:00"/>
        <d v="2018-08-23T00:00:00"/>
        <d v="2018-08-07T00:00:00"/>
        <d v="2018-08-15T00:00:00"/>
        <d v="2018-07-23T00:00:00"/>
        <d v="2018-08-26T00:00:00"/>
        <d v="2018-09-04T00:00:00"/>
        <d v="2018-12-15T00:00:00"/>
        <d v="2018-02-28T00:00:00"/>
        <d v="2018-07-01T00:00:00"/>
        <d v="2018-12-18T00:00:00"/>
        <d v="2018-03-26T00:00:00"/>
        <d v="2018-12-26T00:00:00"/>
        <d v="2018-11-30T00:00:00"/>
        <d v="2019-01-03T00:00:00"/>
        <d v="2018-12-06T00:00:00"/>
        <d v="2018-12-13T00:00:00"/>
        <d v="2018-07-30T00:00:00"/>
        <d v="2018-07-05T00:00:00"/>
        <d v="2019-01-11T00:00:00"/>
        <d v="2018-09-12T00:00:00"/>
        <d v="2018-05-07T00:00:00"/>
        <d v="2018-08-08T00:00:00"/>
        <d v="2018-05-13T00:00:00"/>
        <d v="2018-12-20T00:00:00"/>
        <d v="2018-09-02T00:00:00"/>
        <d v="2018-09-07T00:00:00"/>
        <d v="2019-01-17T00:00:00"/>
        <d v="2018-09-03T00:00:00"/>
        <d v="2019-01-20T00:00:00"/>
        <d v="2018-06-17T00:00:00"/>
        <d v="2019-01-25T00:00:00"/>
        <d v="2019-02-01T00:00:00"/>
        <d v="2018-12-27T00:00:00"/>
        <d v="2018-08-30T00:00:00"/>
        <d v="2018-08-09T00:00:00"/>
        <d v="2018-09-27T00:00:00"/>
        <d v="2019-02-06T00:00:00"/>
        <d v="2018-09-17T00:00:00"/>
        <d v="2018-10-08T00:00:00"/>
        <d v="2019-01-01T00:00:00"/>
        <d v="2018-07-17T00:00:00"/>
        <d v="2018-09-29T00:00:00"/>
        <d v="2018-10-17T00:00:00"/>
        <d v="2018-10-23T00:00:00"/>
        <d v="2018-10-31T00:00:00"/>
        <d v="2018-10-15T00:00:00"/>
        <d v="2018-09-10T00:00:00"/>
        <d v="2019-02-28T00:00:00"/>
        <d v="2018-09-18T00:00:00"/>
        <d v="2018-11-05T00:00:00"/>
        <d v="2019-03-05T00:00:00"/>
        <d v="2018-10-22T00:00:00"/>
        <d v="2018-10-14T00:00:00"/>
        <d v="2018-10-29T00:00:00"/>
        <d v="2018-11-09T00:00:00"/>
        <d v="2018-10-07T00:00:00"/>
        <d v="2018-11-12T00:00:00"/>
        <d v="2019-03-11T00:00:00"/>
        <d v="2019-03-15T00:00:00"/>
        <d v="2018-11-18T00:00:00"/>
        <d v="2018-10-30T00:00:00"/>
        <d v="2019-01-15T00:00:00"/>
        <d v="2019-03-22T00:00:00"/>
        <d v="2018-12-03T00:00:00"/>
        <d v="2018-10-27T00:00:00"/>
        <d v="2018-09-11T00:00:00"/>
        <d v="2019-01-24T00:00:00"/>
        <d v="2019-03-25T00:00:00"/>
        <d v="2019-04-02T00:00:00"/>
        <d v="2018-12-14T00:00:00"/>
        <d v="2019-01-30T00:00:00"/>
        <d v="2018-11-10T00:00:00"/>
      </sharedItems>
      <fieldGroup par="10" base="3">
        <rangePr groupBy="months" startDate="2016-08-08T00:00:00" endDate="2019-04-03T00:00:00"/>
        <groupItems count="14">
          <s v="&lt;8/8/2016"/>
          <s v="Jan"/>
          <s v="Feb"/>
          <s v="Mar"/>
          <s v="Apr"/>
          <s v="May"/>
          <s v="Jun"/>
          <s v="Jul"/>
          <s v="Aug"/>
          <s v="Sep"/>
          <s v="Oct"/>
          <s v="Nov"/>
          <s v="Dec"/>
          <s v="&gt;4/3/2019"/>
        </groupItems>
      </fieldGroup>
    </cacheField>
    <cacheField name="Oil" numFmtId="0">
      <sharedItems containsSemiMixedTypes="0" containsString="0" containsNumber="1" containsInteger="1" minValue="80" maxValue="300"/>
    </cacheField>
    <cacheField name="Gas" numFmtId="0">
      <sharedItems containsSemiMixedTypes="0" containsString="0" containsNumber="1" containsInteger="1" minValue="50" maxValue="300"/>
    </cacheField>
    <cacheField name="OilExtractionToDate" numFmtId="0">
      <sharedItems containsSemiMixedTypes="0" containsString="0" containsNumber="1" containsInteger="1" minValue="84" maxValue="32201"/>
    </cacheField>
    <cacheField name="GasExtractionToDate" numFmtId="0">
      <sharedItems containsSemiMixedTypes="0" containsString="0" containsNumber="1" containsInteger="1" minValue="91" maxValue="31969"/>
    </cacheField>
    <cacheField name="RemainingOilToDate" numFmtId="0">
      <sharedItems containsSemiMixedTypes="0" containsString="0" containsNumber="1" containsInteger="1" minValue="20737" maxValue="92604"/>
    </cacheField>
    <cacheField name="RemainingGasToDate" numFmtId="0">
      <sharedItems containsSemiMixedTypes="0" containsString="0" containsNumber="1" containsInteger="1" minValue="21584" maxValue="96975"/>
    </cacheField>
    <cacheField name="Years" numFmtId="0" databaseField="0">
      <fieldGroup base="3">
        <rangePr groupBy="years" startDate="2016-08-08T00:00:00" endDate="2019-04-03T00:00:00"/>
        <groupItems count="6">
          <s v="&lt;8/8/2016"/>
          <s v="2016"/>
          <s v="2017"/>
          <s v="2018"/>
          <s v="2019"/>
          <s v="&gt;4/3/2019"/>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Author" refreshedDate="43201.977670370368" createdVersion="5" refreshedVersion="5" minRefreshableVersion="3" recordCount="14">
  <cacheSource type="worksheet">
    <worksheetSource name="Reserves" r:id="rId2"/>
  </cacheSource>
  <cacheFields count="5">
    <cacheField name="AreaID" numFmtId="0">
      <sharedItems containsSemiMixedTypes="0" containsString="0" containsNumber="1" containsInteger="1" minValue="1" maxValue="14"/>
    </cacheField>
    <cacheField name="Site" numFmtId="0">
      <sharedItems count="5">
        <s v="Route66"/>
        <s v="BigPool"/>
        <s v="Hanamura"/>
        <s v="EastTexas"/>
        <s v="Kern River"/>
      </sharedItems>
    </cacheField>
    <cacheField name="Well" numFmtId="0">
      <sharedItems/>
    </cacheField>
    <cacheField name="Oil" numFmtId="0">
      <sharedItems containsSemiMixedTypes="0" containsString="0" containsNumber="1" containsInteger="1" minValue="47423" maxValue="92703"/>
    </cacheField>
    <cacheField name="Gas" numFmtId="0">
      <sharedItems containsSemiMixedTypes="0" containsString="0" containsNumber="1" containsInteger="1" minValue="51377" maxValue="97205"/>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Author" refreshedDate="43202.039026967592" createdVersion="5" refreshedVersion="5" minRefreshableVersion="3" recordCount="2117">
  <cacheSource type="worksheet">
    <worksheetSource name="Extraction"/>
  </cacheSource>
  <cacheFields count="11">
    <cacheField name="AreaID" numFmtId="0">
      <sharedItems containsSemiMixedTypes="0" containsString="0" containsNumber="1" containsInteger="1" minValue="1" maxValue="14"/>
    </cacheField>
    <cacheField name="Site" numFmtId="0">
      <sharedItems count="5">
        <s v="Hanamura"/>
        <s v="Route66"/>
        <s v="EastTexas"/>
        <s v="Kern River"/>
        <s v="BigPool"/>
      </sharedItems>
    </cacheField>
    <cacheField name="Well" numFmtId="0">
      <sharedItems count="11">
        <s v="Alpha"/>
        <s v="A3"/>
        <s v="Lake3"/>
        <s v="Lake1"/>
        <s v="W13"/>
        <s v="B1"/>
        <s v="Lake2"/>
        <s v="Delta"/>
        <s v="B2"/>
        <s v="H1"/>
        <s v="H2"/>
      </sharedItems>
    </cacheField>
    <cacheField name="Extraction Date" numFmtId="14">
      <sharedItems containsSemiMixedTypes="0" containsNonDate="0" containsDate="1" containsString="0" minDate="2016-08-08T00:00:00" maxDate="2019-04-03T00:00:00" count="830">
        <d v="2016-08-08T00:00:00"/>
        <d v="2016-08-11T00:00:00"/>
        <d v="2016-08-09T00:00:00"/>
        <d v="2016-08-13T00:00:00"/>
        <d v="2016-08-15T00:00:00"/>
        <d v="2016-08-16T00:00:00"/>
        <d v="2016-08-23T00:00:00"/>
        <d v="2016-08-26T00:00:00"/>
        <d v="2016-08-20T00:00:00"/>
        <d v="2016-08-17T00:00:00"/>
        <d v="2016-08-31T00:00:00"/>
        <d v="2016-08-10T00:00:00"/>
        <d v="2016-08-18T00:00:00"/>
        <d v="2016-08-28T00:00:00"/>
        <d v="2016-09-04T00:00:00"/>
        <d v="2016-09-09T00:00:00"/>
        <d v="2016-09-17T00:00:00"/>
        <d v="2016-09-20T00:00:00"/>
        <d v="2016-09-24T00:00:00"/>
        <d v="2016-09-28T00:00:00"/>
        <d v="2016-08-24T00:00:00"/>
        <d v="2016-09-05T00:00:00"/>
        <d v="2016-08-22T00:00:00"/>
        <d v="2016-10-04T00:00:00"/>
        <d v="2016-10-11T00:00:00"/>
        <d v="2016-08-25T00:00:00"/>
        <d v="2016-08-19T00:00:00"/>
        <d v="2016-10-17T00:00:00"/>
        <d v="2016-08-27T00:00:00"/>
        <d v="2016-10-25T00:00:00"/>
        <d v="2016-10-29T00:00:00"/>
        <d v="2016-11-06T00:00:00"/>
        <d v="2016-09-11T00:00:00"/>
        <d v="2016-11-13T00:00:00"/>
        <d v="2016-08-30T00:00:00"/>
        <d v="2016-08-12T00:00:00"/>
        <d v="2016-11-17T00:00:00"/>
        <d v="2016-11-25T00:00:00"/>
        <d v="2016-08-21T00:00:00"/>
        <d v="2016-11-28T00:00:00"/>
        <d v="2016-12-04T00:00:00"/>
        <d v="2016-12-09T00:00:00"/>
        <d v="2016-09-08T00:00:00"/>
        <d v="2016-12-13T00:00:00"/>
        <d v="2016-09-03T00:00:00"/>
        <d v="2016-12-18T00:00:00"/>
        <d v="2016-12-21T00:00:00"/>
        <d v="2016-12-26T00:00:00"/>
        <d v="2016-12-29T00:00:00"/>
        <d v="2016-09-10T00:00:00"/>
        <d v="2017-01-06T00:00:00"/>
        <d v="2016-09-06T00:00:00"/>
        <d v="2017-01-12T00:00:00"/>
        <d v="2017-01-17T00:00:00"/>
        <d v="2016-09-13T00:00:00"/>
        <d v="2016-09-18T00:00:00"/>
        <d v="2017-01-20T00:00:00"/>
        <d v="2017-01-24T00:00:00"/>
        <d v="2017-01-30T00:00:00"/>
        <d v="2017-02-02T00:00:00"/>
        <d v="2016-09-16T00:00:00"/>
        <d v="2017-02-07T00:00:00"/>
        <d v="2017-02-14T00:00:00"/>
        <d v="2016-10-01T00:00:00"/>
        <d v="2017-02-19T00:00:00"/>
        <d v="2017-02-24T00:00:00"/>
        <d v="2016-09-07T00:00:00"/>
        <d v="2017-02-27T00:00:00"/>
        <d v="2017-03-07T00:00:00"/>
        <d v="2017-03-12T00:00:00"/>
        <d v="2017-03-20T00:00:00"/>
        <d v="2017-03-28T00:00:00"/>
        <d v="2016-09-29T00:00:00"/>
        <d v="2017-04-05T00:00:00"/>
        <d v="2016-09-25T00:00:00"/>
        <d v="2017-04-12T00:00:00"/>
        <d v="2017-04-19T00:00:00"/>
        <d v="2017-04-26T00:00:00"/>
        <d v="2017-04-30T00:00:00"/>
        <d v="2016-09-27T00:00:00"/>
        <d v="2017-05-08T00:00:00"/>
        <d v="2016-10-02T00:00:00"/>
        <d v="2016-10-07T00:00:00"/>
        <d v="2016-09-23T00:00:00"/>
        <d v="2016-10-09T00:00:00"/>
        <d v="2017-05-13T00:00:00"/>
        <d v="2016-10-15T00:00:00"/>
        <d v="2016-09-30T00:00:00"/>
        <d v="2016-09-22T00:00:00"/>
        <d v="2017-05-21T00:00:00"/>
        <d v="2016-10-14T00:00:00"/>
        <d v="2017-05-27T00:00:00"/>
        <d v="2017-06-01T00:00:00"/>
        <d v="2017-06-06T00:00:00"/>
        <d v="2016-09-26T00:00:00"/>
        <d v="2017-06-11T00:00:00"/>
        <d v="2016-10-24T00:00:00"/>
        <d v="2017-06-14T00:00:00"/>
        <d v="2017-06-19T00:00:00"/>
        <d v="2016-10-08T00:00:00"/>
        <d v="2017-06-27T00:00:00"/>
        <d v="2017-07-03T00:00:00"/>
        <d v="2016-10-06T00:00:00"/>
        <d v="2016-10-23T00:00:00"/>
        <d v="2017-07-07T00:00:00"/>
        <d v="2017-07-14T00:00:00"/>
        <d v="2017-07-17T00:00:00"/>
        <d v="2016-10-27T00:00:00"/>
        <d v="2017-07-21T00:00:00"/>
        <d v="2016-10-12T00:00:00"/>
        <d v="2016-09-14T00:00:00"/>
        <d v="2017-07-25T00:00:00"/>
        <d v="2017-07-30T00:00:00"/>
        <d v="2016-10-19T00:00:00"/>
        <d v="2017-08-02T00:00:00"/>
        <d v="2016-10-31T00:00:00"/>
        <d v="2017-08-08T00:00:00"/>
        <d v="2017-08-16T00:00:00"/>
        <d v="2016-09-19T00:00:00"/>
        <d v="2016-10-28T00:00:00"/>
        <d v="2017-08-22T00:00:00"/>
        <d v="2016-11-03T00:00:00"/>
        <d v="2017-08-27T00:00:00"/>
        <d v="2017-09-04T00:00:00"/>
        <d v="2016-09-21T00:00:00"/>
        <d v="2016-11-09T00:00:00"/>
        <d v="2016-11-02T00:00:00"/>
        <d v="2016-11-08T00:00:00"/>
        <d v="2016-10-13T00:00:00"/>
        <d v="2016-10-16T00:00:00"/>
        <d v="2016-10-18T00:00:00"/>
        <d v="2016-11-07T00:00:00"/>
        <d v="2017-09-09T00:00:00"/>
        <d v="2016-11-04T00:00:00"/>
        <d v="2016-11-10T00:00:00"/>
        <d v="2017-09-14T00:00:00"/>
        <d v="2017-09-22T00:00:00"/>
        <d v="2016-11-16T00:00:00"/>
        <d v="2017-09-28T00:00:00"/>
        <d v="2017-10-03T00:00:00"/>
        <d v="2016-11-18T00:00:00"/>
        <d v="2016-11-12T00:00:00"/>
        <d v="2016-10-22T00:00:00"/>
        <d v="2017-10-11T00:00:00"/>
        <d v="2017-10-14T00:00:00"/>
        <d v="2016-11-21T00:00:00"/>
        <d v="2016-11-27T00:00:00"/>
        <d v="2017-10-19T00:00:00"/>
        <d v="2016-11-22T00:00:00"/>
        <d v="2017-10-22T00:00:00"/>
        <d v="2017-10-29T00:00:00"/>
        <d v="2017-11-05T00:00:00"/>
        <d v="2016-12-02T00:00:00"/>
        <d v="2017-11-12T00:00:00"/>
        <d v="2016-11-24T00:00:00"/>
        <d v="2017-11-17T00:00:00"/>
        <d v="2017-11-20T00:00:00"/>
        <d v="2016-11-19T00:00:00"/>
        <d v="2016-12-07T00:00:00"/>
        <d v="2017-11-28T00:00:00"/>
        <d v="2017-12-01T00:00:00"/>
        <d v="2016-10-21T00:00:00"/>
        <d v="2017-12-08T00:00:00"/>
        <d v="2016-12-03T00:00:00"/>
        <d v="2017-12-13T00:00:00"/>
        <d v="2016-12-15T00:00:00"/>
        <d v="2017-12-16T00:00:00"/>
        <d v="2017-12-21T00:00:00"/>
        <d v="2016-11-20T00:00:00"/>
        <d v="2016-11-23T00:00:00"/>
        <d v="2017-12-28T00:00:00"/>
        <d v="2018-01-01T00:00:00"/>
        <d v="2018-01-06T00:00:00"/>
        <d v="2018-01-10T00:00:00"/>
        <d v="2016-11-01T00:00:00"/>
        <d v="2016-11-05T00:00:00"/>
        <d v="2018-01-18T00:00:00"/>
        <d v="2018-01-26T00:00:00"/>
        <d v="2016-11-11T00:00:00"/>
        <d v="2016-11-30T00:00:00"/>
        <d v="2018-02-03T00:00:00"/>
        <d v="2018-02-09T00:00:00"/>
        <d v="2016-12-06T00:00:00"/>
        <d v="2016-11-26T00:00:00"/>
        <d v="2018-02-17T00:00:00"/>
        <d v="2018-02-22T00:00:00"/>
        <d v="2018-02-26T00:00:00"/>
        <d v="2016-11-14T00:00:00"/>
        <d v="2018-03-02T00:00:00"/>
        <d v="2018-03-08T00:00:00"/>
        <d v="2016-12-14T00:00:00"/>
        <d v="2016-12-05T00:00:00"/>
        <d v="2018-03-16T00:00:00"/>
        <d v="2016-12-12T00:00:00"/>
        <d v="2018-03-20T00:00:00"/>
        <d v="2016-12-16T00:00:00"/>
        <d v="2016-12-19T00:00:00"/>
        <d v="2018-03-28T00:00:00"/>
        <d v="2016-12-08T00:00:00"/>
        <d v="2018-03-31T00:00:00"/>
        <d v="2018-04-07T00:00:00"/>
        <d v="2016-12-10T00:00:00"/>
        <d v="2016-12-23T00:00:00"/>
        <d v="2018-04-10T00:00:00"/>
        <d v="2018-04-13T00:00:00"/>
        <d v="2018-04-19T00:00:00"/>
        <d v="2016-12-25T00:00:00"/>
        <d v="2018-04-22T00:00:00"/>
        <d v="2017-01-01T00:00:00"/>
        <d v="2016-12-31T00:00:00"/>
        <d v="2018-04-29T00:00:00"/>
        <d v="2016-12-17T00:00:00"/>
        <d v="2018-05-02T00:00:00"/>
        <d v="2018-05-08T00:00:00"/>
        <d v="2016-12-24T00:00:00"/>
        <d v="2017-01-08T00:00:00"/>
        <d v="2017-01-15T00:00:00"/>
        <d v="2016-12-28T00:00:00"/>
        <d v="2017-01-02T00:00:00"/>
        <d v="2016-12-20T00:00:00"/>
        <d v="2017-01-05T00:00:00"/>
        <d v="2017-01-09T00:00:00"/>
        <d v="2018-05-12T00:00:00"/>
        <d v="2017-01-10T00:00:00"/>
        <d v="2017-01-16T00:00:00"/>
        <d v="2016-12-27T00:00:00"/>
        <d v="2018-05-16T00:00:00"/>
        <d v="2018-05-23T00:00:00"/>
        <d v="2018-05-29T00:00:00"/>
        <d v="2018-06-06T00:00:00"/>
        <d v="2018-06-12T00:00:00"/>
        <d v="2016-12-30T00:00:00"/>
        <d v="2017-01-26T00:00:00"/>
        <d v="2017-01-22T00:00:00"/>
        <d v="2018-06-16T00:00:00"/>
        <d v="2018-06-20T00:00:00"/>
        <d v="2018-06-26T00:00:00"/>
        <d v="2018-06-30T00:00:00"/>
        <d v="2018-07-08T00:00:00"/>
        <d v="2017-01-03T00:00:00"/>
        <d v="2018-07-13T00:00:00"/>
        <d v="2018-07-21T00:00:00"/>
        <d v="2017-01-25T00:00:00"/>
        <d v="2017-01-07T00:00:00"/>
        <d v="2017-01-28T00:00:00"/>
        <d v="2017-02-03T00:00:00"/>
        <d v="2018-07-24T00:00:00"/>
        <d v="2018-07-28T00:00:00"/>
        <d v="2018-08-04T00:00:00"/>
        <d v="2017-01-14T00:00:00"/>
        <d v="2017-01-19T00:00:00"/>
        <d v="2018-08-11T00:00:00"/>
        <d v="2017-02-01T00:00:00"/>
        <d v="2017-02-09T00:00:00"/>
        <d v="2017-02-06T00:00:00"/>
        <d v="2017-02-04T00:00:00"/>
        <d v="2017-02-12T00:00:00"/>
        <d v="2018-08-17T00:00:00"/>
        <d v="2018-08-24T00:00:00"/>
        <d v="2017-02-16T00:00:00"/>
        <d v="2017-02-18T00:00:00"/>
        <d v="2018-08-29T00:00:00"/>
        <d v="2017-02-11T00:00:00"/>
        <d v="2017-02-10T00:00:00"/>
        <d v="2018-09-06T00:00:00"/>
        <d v="2018-09-14T00:00:00"/>
        <d v="2017-01-11T00:00:00"/>
        <d v="2017-02-22T00:00:00"/>
        <d v="2017-02-26T00:00:00"/>
        <d v="2017-01-04T00:00:00"/>
        <d v="2018-09-21T00:00:00"/>
        <d v="2018-09-28T00:00:00"/>
        <d v="2017-03-03T00:00:00"/>
        <d v="2018-10-01T00:00:00"/>
        <d v="2018-10-09T00:00:00"/>
        <d v="2017-03-08T00:00:00"/>
        <d v="2017-03-10T00:00:00"/>
        <d v="2017-01-23T00:00:00"/>
        <d v="2017-03-02T00:00:00"/>
        <d v="2016-09-12T00:00:00"/>
        <d v="2017-03-14T00:00:00"/>
        <d v="2017-03-18T00:00:00"/>
        <d v="2017-03-13T00:00:00"/>
        <d v="2017-02-21T00:00:00"/>
        <d v="2017-01-27T00:00:00"/>
        <d v="2017-01-29T00:00:00"/>
        <d v="2017-03-23T00:00:00"/>
        <d v="2017-03-30T00:00:00"/>
        <d v="2017-02-28T00:00:00"/>
        <d v="2017-04-03T00:00:00"/>
        <d v="2017-03-19T00:00:00"/>
        <d v="2017-04-11T00:00:00"/>
        <d v="2017-03-04T00:00:00"/>
        <d v="2017-03-16T00:00:00"/>
        <d v="2017-03-21T00:00:00"/>
        <d v="2017-02-05T00:00:00"/>
        <d v="2017-03-24T00:00:00"/>
        <d v="2017-02-08T00:00:00"/>
        <d v="2016-11-15T00:00:00"/>
        <d v="2017-04-18T00:00:00"/>
        <d v="2017-04-25T00:00:00"/>
        <d v="2017-03-31T00:00:00"/>
        <d v="2017-04-28T00:00:00"/>
        <d v="2017-05-05T00:00:00"/>
        <d v="2017-03-27T00:00:00"/>
        <d v="2017-05-10T00:00:00"/>
        <d v="2017-04-07T00:00:00"/>
        <d v="2017-02-15T00:00:00"/>
        <d v="2017-04-13T00:00:00"/>
        <d v="2017-04-01T00:00:00"/>
        <d v="2017-02-17T00:00:00"/>
        <d v="2017-02-25T00:00:00"/>
        <d v="2017-04-06T00:00:00"/>
        <d v="2017-05-18T00:00:00"/>
        <d v="2017-05-26T00:00:00"/>
        <d v="2017-01-21T00:00:00"/>
        <d v="2017-03-15T00:00:00"/>
        <d v="2017-04-17T00:00:00"/>
        <d v="2017-02-20T00:00:00"/>
        <d v="2017-04-02T00:00:00"/>
        <d v="2017-04-22T00:00:00"/>
        <d v="2017-04-08T00:00:00"/>
        <d v="2017-06-03T00:00:00"/>
        <d v="2017-02-23T00:00:00"/>
        <d v="2017-06-10T00:00:00"/>
        <d v="2017-03-06T00:00:00"/>
        <d v="2017-05-01T00:00:00"/>
        <d v="2017-03-11T00:00:00"/>
        <d v="2017-03-05T00:00:00"/>
        <d v="2017-04-16T00:00:00"/>
        <d v="2017-06-16T00:00:00"/>
        <d v="2017-03-22T00:00:00"/>
        <d v="2017-05-04T00:00:00"/>
        <d v="2017-04-04T00:00:00"/>
        <d v="2017-06-24T00:00:00"/>
        <d v="2017-04-20T00:00:00"/>
        <d v="2017-04-23T00:00:00"/>
        <d v="2017-05-15T00:00:00"/>
        <d v="2017-04-29T00:00:00"/>
        <d v="2017-05-20T00:00:00"/>
        <d v="2017-05-23T00:00:00"/>
        <d v="2017-05-30T00:00:00"/>
        <d v="2017-06-02T00:00:00"/>
        <d v="2017-04-14T00:00:00"/>
        <d v="2017-03-26T00:00:00"/>
        <d v="2017-06-29T00:00:00"/>
        <d v="2017-05-24T00:00:00"/>
        <d v="2017-04-21T00:00:00"/>
        <d v="2017-06-23T00:00:00"/>
        <d v="2017-03-29T00:00:00"/>
        <d v="2017-06-26T00:00:00"/>
        <d v="2017-07-04T00:00:00"/>
        <d v="2017-07-08T00:00:00"/>
        <d v="2017-07-13T00:00:00"/>
        <d v="2017-07-29T00:00:00"/>
        <d v="2017-05-11T00:00:00"/>
        <d v="2017-05-09T00:00:00"/>
        <d v="2017-08-04T00:00:00"/>
        <d v="2017-05-19T00:00:00"/>
        <d v="2017-08-07T00:00:00"/>
        <d v="2017-04-27T00:00:00"/>
        <d v="2017-08-11T00:00:00"/>
        <d v="2017-05-07T00:00:00"/>
        <d v="2017-05-28T00:00:00"/>
        <d v="2017-05-12T00:00:00"/>
        <d v="2017-05-17T00:00:00"/>
        <d v="2017-04-10T00:00:00"/>
        <d v="2017-08-20T00:00:00"/>
        <d v="2017-08-24T00:00:00"/>
        <d v="2017-06-04T00:00:00"/>
        <d v="2017-06-07T00:00:00"/>
        <d v="2017-07-06T00:00:00"/>
        <d v="2017-05-31T00:00:00"/>
        <d v="2017-08-30T00:00:00"/>
        <d v="2017-07-11T00:00:00"/>
        <d v="2017-05-02T00:00:00"/>
        <d v="2017-09-06T00:00:00"/>
        <d v="2017-07-16T00:00:00"/>
        <d v="2017-09-10T00:00:00"/>
        <d v="2017-06-09T00:00:00"/>
        <d v="2017-05-25T00:00:00"/>
        <d v="2017-06-12T00:00:00"/>
        <d v="2017-05-06T00:00:00"/>
        <d v="2017-09-19T00:00:00"/>
        <d v="2017-09-25T00:00:00"/>
        <d v="2017-06-17T00:00:00"/>
        <d v="2017-10-02T00:00:00"/>
        <d v="2017-10-08T00:00:00"/>
        <d v="2017-10-12T00:00:00"/>
        <d v="2017-08-01T00:00:00"/>
        <d v="2017-06-15T00:00:00"/>
        <d v="2017-10-27T00:00:00"/>
        <d v="2017-05-14T00:00:00"/>
        <d v="2017-11-04T00:00:00"/>
        <d v="2017-11-09T00:00:00"/>
        <d v="2017-05-22T00:00:00"/>
        <d v="2017-11-13T00:00:00"/>
        <d v="2017-06-05T00:00:00"/>
        <d v="2017-06-08T00:00:00"/>
        <d v="2017-08-06T00:00:00"/>
        <d v="2017-11-21T00:00:00"/>
        <d v="2017-06-18T00:00:00"/>
        <d v="2017-08-13T00:00:00"/>
        <d v="2017-11-27T00:00:00"/>
        <d v="2017-12-05T00:00:00"/>
        <d v="2017-12-09T00:00:00"/>
        <d v="2017-06-22T00:00:00"/>
        <d v="2017-12-24T00:00:00"/>
        <d v="2017-12-29T00:00:00"/>
        <d v="2018-01-05T00:00:00"/>
        <d v="2018-01-11T00:00:00"/>
        <d v="2018-01-14T00:00:00"/>
        <d v="2018-01-24T00:00:00"/>
        <d v="2017-08-26T00:00:00"/>
        <d v="2017-06-28T00:00:00"/>
        <d v="2017-07-09T00:00:00"/>
        <d v="2018-01-29T00:00:00"/>
        <d v="2017-09-02T00:00:00"/>
        <d v="2017-07-01T00:00:00"/>
        <d v="2017-07-18T00:00:00"/>
        <d v="2018-02-01T00:00:00"/>
        <d v="2017-07-12T00:00:00"/>
        <d v="2018-02-08T00:00:00"/>
        <d v="2017-09-17T00:00:00"/>
        <d v="2017-07-22T00:00:00"/>
        <d v="2018-02-14T00:00:00"/>
        <d v="2017-07-27T00:00:00"/>
        <d v="2018-02-18T00:00:00"/>
        <d v="2017-07-15T00:00:00"/>
        <d v="2018-02-24T00:00:00"/>
        <d v="2018-02-27T00:00:00"/>
        <d v="2018-03-06T00:00:00"/>
        <d v="2017-07-10T00:00:00"/>
        <d v="2017-07-19T00:00:00"/>
        <d v="2018-03-09T00:00:00"/>
        <d v="2018-03-14T00:00:00"/>
        <d v="2018-03-17T00:00:00"/>
        <d v="2017-08-03T00:00:00"/>
        <d v="2018-03-24T00:00:00"/>
        <d v="2018-03-29T00:00:00"/>
        <d v="2018-04-05T00:00:00"/>
        <d v="2018-04-08T00:00:00"/>
        <d v="2017-08-19T00:00:00"/>
        <d v="2018-04-11T00:00:00"/>
        <d v="2017-10-10T00:00:00"/>
        <d v="2017-07-28T00:00:00"/>
        <d v="2018-04-14T00:00:00"/>
        <d v="2018-04-21T00:00:00"/>
        <d v="2017-10-18T00:00:00"/>
        <d v="2018-04-28T00:00:00"/>
        <d v="2017-06-30T00:00:00"/>
        <d v="2018-05-05T00:00:00"/>
        <d v="2017-08-14T00:00:00"/>
        <d v="2018-05-11T00:00:00"/>
        <d v="2018-05-14T00:00:00"/>
        <d v="2018-05-21T00:00:00"/>
        <d v="2017-09-07T00:00:00"/>
        <d v="2018-05-27T00:00:00"/>
        <d v="2018-06-04T00:00:00"/>
        <d v="2018-06-10T00:00:00"/>
        <d v="2018-06-15T00:00:00"/>
        <d v="2018-06-21T00:00:00"/>
        <d v="2017-09-03T00:00:00"/>
        <d v="2018-06-24T00:00:00"/>
        <d v="2018-06-27T00:00:00"/>
        <d v="2018-07-04T00:00:00"/>
        <d v="2017-09-13T00:00:00"/>
        <d v="2018-07-10T00:00:00"/>
        <d v="2018-07-18T00:00:00"/>
        <d v="2018-07-22T00:00:00"/>
        <d v="2018-07-27T00:00:00"/>
        <d v="2017-07-31T00:00:00"/>
        <d v="2017-11-03T00:00:00"/>
        <d v="2018-08-01T00:00:00"/>
        <d v="2017-11-10T00:00:00"/>
        <d v="2018-08-06T00:00:00"/>
        <d v="2018-08-13T00:00:00"/>
        <d v="2017-07-20T00:00:00"/>
        <d v="2018-08-16T00:00:00"/>
        <d v="2017-07-24T00:00:00"/>
        <d v="2017-09-24T00:00:00"/>
        <d v="2017-08-15T00:00:00"/>
        <d v="2018-08-31T00:00:00"/>
        <d v="2018-09-08T00:00:00"/>
        <d v="2017-10-07T00:00:00"/>
        <d v="2017-08-21T00:00:00"/>
        <d v="2017-09-15T00:00:00"/>
        <d v="2018-09-15T00:00:00"/>
        <d v="2017-11-18T00:00:00"/>
        <d v="2018-09-20T00:00:00"/>
        <d v="2018-09-23T00:00:00"/>
        <d v="2018-10-03T00:00:00"/>
        <d v="2017-11-24T00:00:00"/>
        <d v="2018-10-10T00:00:00"/>
        <d v="2017-09-30T00:00:00"/>
        <d v="2017-08-31T00:00:00"/>
        <d v="2016-08-29T00:00:00"/>
        <d v="2017-11-30T00:00:00"/>
        <d v="2017-12-07T00:00:00"/>
        <d v="2017-08-25T00:00:00"/>
        <d v="2017-07-02T00:00:00"/>
        <d v="2016-10-05T00:00:00"/>
        <d v="2017-08-18T00:00:00"/>
        <d v="2017-10-21T00:00:00"/>
        <d v="2017-10-13T00:00:00"/>
        <d v="2017-10-24T00:00:00"/>
        <d v="2016-10-26T00:00:00"/>
        <d v="2017-08-23T00:00:00"/>
        <d v="2017-10-17T00:00:00"/>
        <d v="2017-09-08T00:00:00"/>
        <d v="2017-12-18T00:00:00"/>
        <d v="2017-12-25T00:00:00"/>
        <d v="2017-10-31T00:00:00"/>
        <d v="2017-08-09T00:00:00"/>
        <d v="2017-08-28T00:00:00"/>
        <d v="2017-09-21T00:00:00"/>
        <d v="2016-12-01T00:00:00"/>
        <d v="2017-10-28T00:00:00"/>
        <d v="2017-10-25T00:00:00"/>
        <d v="2017-09-01T00:00:00"/>
        <d v="2018-01-02T00:00:00"/>
        <d v="2017-07-23T00:00:00"/>
        <d v="2017-11-11T00:00:00"/>
        <d v="2017-01-18T00:00:00"/>
        <d v="2018-01-17T00:00:00"/>
        <d v="2017-08-12T00:00:00"/>
        <d v="2018-01-27T00:00:00"/>
        <d v="2017-09-29T00:00:00"/>
        <d v="2017-08-17T00:00:00"/>
        <d v="2018-02-04T00:00:00"/>
        <d v="2017-09-27T00:00:00"/>
        <d v="2017-11-25T00:00:00"/>
        <d v="2017-03-09T00:00:00"/>
        <d v="2017-10-05T00:00:00"/>
        <d v="2018-02-11T00:00:00"/>
        <d v="2017-12-15T00:00:00"/>
        <d v="2017-08-29T00:00:00"/>
        <d v="2018-02-15T00:00:00"/>
        <d v="2017-05-29T00:00:00"/>
        <d v="2017-12-22T00:00:00"/>
        <d v="2017-10-20T00:00:00"/>
        <d v="2017-10-15T00:00:00"/>
        <d v="2017-06-20T00:00:00"/>
        <d v="2017-12-27T00:00:00"/>
        <d v="2018-01-07T00:00:00"/>
        <d v="2017-09-05T00:00:00"/>
        <d v="2017-10-30T00:00:00"/>
        <d v="2017-11-06T00:00:00"/>
        <d v="2018-03-07T00:00:00"/>
        <d v="2017-10-09T00:00:00"/>
        <d v="2018-01-20T00:00:00"/>
        <d v="2017-09-18T00:00:00"/>
        <d v="2017-09-23T00:00:00"/>
        <d v="2017-11-16T00:00:00"/>
        <d v="2017-09-11T00:00:00"/>
        <d v="2017-10-06T00:00:00"/>
        <d v="2017-11-15T00:00:00"/>
        <d v="2017-09-12T00:00:00"/>
        <d v="2017-10-23T00:00:00"/>
        <d v="2017-09-26T00:00:00"/>
        <d v="2017-12-20T00:00:00"/>
        <d v="2018-03-10T00:00:00"/>
        <d v="2017-11-14T00:00:00"/>
        <d v="2017-12-12T00:00:00"/>
        <d v="2018-01-03T00:00:00"/>
        <d v="2017-12-17T00:00:00"/>
        <d v="2017-11-26T00:00:00"/>
        <d v="2017-10-01T00:00:00"/>
        <d v="2017-10-04T00:00:00"/>
        <d v="2017-10-26T00:00:00"/>
        <d v="2018-01-12T00:00:00"/>
        <d v="2018-01-09T00:00:00"/>
        <d v="2017-12-04T00:00:00"/>
        <d v="2018-03-27T00:00:00"/>
        <d v="2018-01-19T00:00:00"/>
        <d v="2017-12-14T00:00:00"/>
        <d v="2018-04-03T00:00:00"/>
        <d v="2018-01-22T00:00:00"/>
        <d v="2017-12-10T00:00:00"/>
        <d v="2018-04-15T00:00:00"/>
        <d v="2018-01-25T00:00:00"/>
        <d v="2018-01-28T00:00:00"/>
        <d v="2018-02-02T00:00:00"/>
        <d v="2018-04-25T00:00:00"/>
        <d v="2018-01-08T00:00:00"/>
        <d v="2018-05-03T00:00:00"/>
        <d v="2018-02-19T00:00:00"/>
        <d v="2017-12-26T00:00:00"/>
        <d v="2018-02-05T00:00:00"/>
        <d v="2018-03-04T00:00:00"/>
        <d v="2017-11-02T00:00:00"/>
        <d v="2017-10-16T00:00:00"/>
        <d v="2018-05-19T00:00:00"/>
        <d v="2018-03-12T00:00:00"/>
        <d v="2018-01-15T00:00:00"/>
        <d v="2017-12-03T00:00:00"/>
        <d v="2018-03-19T00:00:00"/>
        <d v="2018-01-23T00:00:00"/>
        <d v="2018-04-01T00:00:00"/>
        <d v="2017-11-01T00:00:00"/>
        <d v="2018-01-30T00:00:00"/>
        <d v="2018-02-06T00:00:00"/>
        <d v="2018-04-09T00:00:00"/>
        <d v="2018-02-10T00:00:00"/>
        <d v="2018-03-15T00:00:00"/>
        <d v="2017-11-08T00:00:00"/>
        <d v="2018-03-21T00:00:00"/>
        <d v="2018-04-20T00:00:00"/>
        <d v="2018-05-31T00:00:00"/>
        <d v="2018-04-23T00:00:00"/>
        <d v="2018-01-31T00:00:00"/>
        <d v="2018-04-26T00:00:00"/>
        <d v="2018-06-08T00:00:00"/>
        <d v="2018-06-11T00:00:00"/>
        <d v="2017-11-19T00:00:00"/>
        <d v="2018-04-06T00:00:00"/>
        <d v="2018-06-02T00:00:00"/>
        <d v="2018-04-18T00:00:00"/>
        <d v="2018-06-28T00:00:00"/>
        <d v="2018-07-09T00:00:00"/>
        <d v="2018-02-21T00:00:00"/>
        <d v="2018-03-01T00:00:00"/>
        <d v="2018-06-19T00:00:00"/>
        <d v="2018-07-19T00:00:00"/>
        <d v="2017-12-02T00:00:00"/>
        <d v="2018-07-26T00:00:00"/>
        <d v="2018-08-02T00:00:00"/>
        <d v="2018-08-05T00:00:00"/>
        <d v="2018-02-12T00:00:00"/>
        <d v="2018-08-12T00:00:00"/>
        <d v="2018-03-05T00:00:00"/>
        <d v="2017-12-30T00:00:00"/>
        <d v="2018-03-11T00:00:00"/>
        <d v="2018-08-18T00:00:00"/>
        <d v="2018-03-13T00:00:00"/>
        <d v="2018-07-06T00:00:00"/>
        <d v="2018-07-11T00:00:00"/>
        <d v="2018-05-06T00:00:00"/>
        <d v="2017-12-06T00:00:00"/>
        <d v="2018-01-04T00:00:00"/>
        <d v="2018-03-25T00:00:00"/>
        <d v="2018-08-21T00:00:00"/>
        <d v="2018-08-25T00:00:00"/>
        <d v="2018-04-02T00:00:00"/>
        <d v="2017-12-11T00:00:00"/>
        <d v="2018-08-28T00:00:00"/>
        <d v="2018-05-17T00:00:00"/>
        <d v="2018-09-05T00:00:00"/>
        <d v="2017-12-19T00:00:00"/>
        <d v="2018-07-14T00:00:00"/>
        <d v="2018-09-13T00:00:00"/>
        <d v="2018-09-16T00:00:00"/>
        <d v="2018-03-18T00:00:00"/>
        <d v="2017-12-23T00:00:00"/>
        <d v="2018-09-19T00:00:00"/>
        <d v="2018-03-23T00:00:00"/>
        <d v="2018-09-22T00:00:00"/>
        <d v="2018-09-26T00:00:00"/>
        <d v="2017-12-31T00:00:00"/>
        <d v="2018-10-04T00:00:00"/>
        <d v="2018-10-12T00:00:00"/>
        <d v="2018-10-19T00:00:00"/>
        <d v="2018-10-24T00:00:00"/>
        <d v="2018-11-01T00:00:00"/>
        <d v="2018-11-04T00:00:00"/>
        <d v="2018-05-25T00:00:00"/>
        <d v="2018-11-07T00:00:00"/>
        <d v="2018-11-15T00:00:00"/>
        <d v="2018-11-19T00:00:00"/>
        <d v="2018-08-10T00:00:00"/>
        <d v="2018-01-13T00:00:00"/>
        <d v="2018-05-28T00:00:00"/>
        <d v="2018-11-24T00:00:00"/>
        <d v="2018-06-01T00:00:00"/>
        <d v="2018-11-29T00:00:00"/>
        <d v="2018-12-05T00:00:00"/>
        <d v="2018-08-14T00:00:00"/>
        <d v="2018-12-09T00:00:00"/>
        <d v="2018-12-17T00:00:00"/>
        <d v="2018-08-22T00:00:00"/>
        <d v="2018-12-24T00:00:00"/>
        <d v="2018-12-31T00:00:00"/>
        <d v="2019-01-05T00:00:00"/>
        <d v="2019-01-09T00:00:00"/>
        <d v="2018-06-23T00:00:00"/>
        <d v="2019-01-12T00:00:00"/>
        <d v="2018-04-16T00:00:00"/>
        <d v="2019-01-19T00:00:00"/>
        <d v="2019-01-23T00:00:00"/>
        <d v="2019-01-28T00:00:00"/>
        <d v="2019-02-05T00:00:00"/>
        <d v="2019-02-13T00:00:00"/>
        <d v="2019-02-16T00:00:00"/>
        <d v="2018-07-02T00:00:00"/>
        <d v="2019-02-20T00:00:00"/>
        <d v="2018-09-09T00:00:00"/>
        <d v="2018-02-25T00:00:00"/>
        <d v="2018-07-07T00:00:00"/>
        <d v="2018-07-15T00:00:00"/>
        <d v="2019-02-26T00:00:00"/>
        <d v="2018-02-07T00:00:00"/>
        <d v="2019-03-02T00:00:00"/>
        <d v="2018-02-13T00:00:00"/>
        <d v="2018-04-17T00:00:00"/>
        <d v="2016-10-10T00:00:00"/>
        <d v="2018-07-25T00:00:00"/>
        <d v="2018-07-31T00:00:00"/>
        <d v="2018-05-20T00:00:00"/>
        <d v="2018-03-03T00:00:00"/>
        <d v="2018-05-01T00:00:00"/>
        <d v="2018-05-15T00:00:00"/>
        <d v="2018-03-30T00:00:00"/>
        <d v="2017-01-13T00:00:00"/>
        <d v="2018-05-09T00:00:00"/>
        <d v="2018-05-04T00:00:00"/>
        <d v="2018-09-30T00:00:00"/>
        <d v="2018-06-13T00:00:00"/>
        <d v="2018-08-20T00:00:00"/>
        <d v="2018-08-27T00:00:00"/>
        <d v="2018-09-01T00:00:00"/>
        <d v="2017-04-09T00:00:00"/>
        <d v="2018-06-09T00:00:00"/>
        <d v="2018-05-30T00:00:00"/>
        <d v="2018-05-22T00:00:00"/>
        <d v="2018-10-02T00:00:00"/>
        <d v="2018-10-13T00:00:00"/>
        <d v="2018-10-20T00:00:00"/>
        <d v="2018-05-24T00:00:00"/>
        <d v="2018-06-05T00:00:00"/>
        <d v="2018-07-16T00:00:00"/>
        <d v="2018-04-27T00:00:00"/>
        <d v="2018-04-30T00:00:00"/>
        <d v="2017-07-26T00:00:00"/>
        <d v="2017-08-10T00:00:00"/>
        <d v="2018-10-18T00:00:00"/>
        <d v="2018-10-21T00:00:00"/>
        <d v="2018-10-28T00:00:00"/>
        <d v="2018-11-03T00:00:00"/>
        <d v="2017-09-16T00:00:00"/>
        <d v="2018-06-18T00:00:00"/>
        <d v="2018-06-07T00:00:00"/>
        <d v="2018-04-24T00:00:00"/>
        <d v="2018-11-14T00:00:00"/>
        <d v="2018-06-25T00:00:00"/>
        <d v="2018-07-03T00:00:00"/>
        <d v="2018-11-02T00:00:00"/>
        <d v="2018-11-22T00:00:00"/>
        <d v="2018-11-08T00:00:00"/>
        <d v="2018-11-28T00:00:00"/>
        <d v="2018-11-11T00:00:00"/>
        <d v="2018-12-02T00:00:00"/>
        <d v="2018-12-07T00:00:00"/>
        <d v="2018-08-19T00:00:00"/>
        <d v="2018-08-03T00:00:00"/>
        <d v="2018-02-16T00:00:00"/>
        <d v="2018-06-03T00:00:00"/>
        <d v="2018-11-25T00:00:00"/>
        <d v="2018-07-12T00:00:00"/>
        <d v="2018-08-23T00:00:00"/>
        <d v="2018-08-07T00:00:00"/>
        <d v="2018-08-15T00:00:00"/>
        <d v="2018-07-23T00:00:00"/>
        <d v="2018-08-26T00:00:00"/>
        <d v="2018-09-04T00:00:00"/>
        <d v="2018-12-15T00:00:00"/>
        <d v="2018-02-28T00:00:00"/>
        <d v="2018-07-01T00:00:00"/>
        <d v="2018-12-18T00:00:00"/>
        <d v="2018-03-26T00:00:00"/>
        <d v="2018-12-26T00:00:00"/>
        <d v="2018-11-30T00:00:00"/>
        <d v="2019-01-03T00:00:00"/>
        <d v="2018-12-06T00:00:00"/>
        <d v="2018-12-13T00:00:00"/>
        <d v="2018-07-30T00:00:00"/>
        <d v="2018-07-05T00:00:00"/>
        <d v="2019-01-11T00:00:00"/>
        <d v="2018-09-12T00:00:00"/>
        <d v="2018-05-07T00:00:00"/>
        <d v="2018-08-08T00:00:00"/>
        <d v="2018-05-13T00:00:00"/>
        <d v="2018-12-20T00:00:00"/>
        <d v="2018-09-02T00:00:00"/>
        <d v="2018-09-07T00:00:00"/>
        <d v="2019-01-17T00:00:00"/>
        <d v="2018-09-03T00:00:00"/>
        <d v="2019-01-20T00:00:00"/>
        <d v="2018-06-17T00:00:00"/>
        <d v="2019-01-25T00:00:00"/>
        <d v="2019-02-01T00:00:00"/>
        <d v="2018-12-27T00:00:00"/>
        <d v="2018-08-30T00:00:00"/>
        <d v="2018-08-09T00:00:00"/>
        <d v="2018-09-27T00:00:00"/>
        <d v="2019-02-06T00:00:00"/>
        <d v="2018-09-17T00:00:00"/>
        <d v="2018-10-08T00:00:00"/>
        <d v="2019-01-01T00:00:00"/>
        <d v="2018-07-17T00:00:00"/>
        <d v="2018-09-29T00:00:00"/>
        <d v="2018-10-17T00:00:00"/>
        <d v="2018-10-23T00:00:00"/>
        <d v="2018-10-31T00:00:00"/>
        <d v="2018-10-15T00:00:00"/>
        <d v="2018-09-10T00:00:00"/>
        <d v="2019-02-28T00:00:00"/>
        <d v="2018-09-18T00:00:00"/>
        <d v="2018-11-05T00:00:00"/>
        <d v="2019-03-05T00:00:00"/>
        <d v="2018-10-22T00:00:00"/>
        <d v="2018-10-14T00:00:00"/>
        <d v="2018-10-29T00:00:00"/>
        <d v="2018-11-09T00:00:00"/>
        <d v="2018-10-07T00:00:00"/>
        <d v="2018-11-12T00:00:00"/>
        <d v="2019-03-11T00:00:00"/>
        <d v="2019-03-15T00:00:00"/>
        <d v="2018-11-18T00:00:00"/>
        <d v="2018-10-30T00:00:00"/>
        <d v="2019-01-15T00:00:00"/>
        <d v="2019-03-22T00:00:00"/>
        <d v="2018-12-03T00:00:00"/>
        <d v="2018-10-27T00:00:00"/>
        <d v="2018-09-11T00:00:00"/>
        <d v="2019-01-24T00:00:00"/>
        <d v="2019-03-25T00:00:00"/>
        <d v="2019-04-02T00:00:00"/>
        <d v="2018-12-14T00:00:00"/>
        <d v="2019-01-30T00:00:00"/>
        <d v="2018-11-10T00:00:00"/>
      </sharedItems>
      <fieldGroup par="10" base="3">
        <rangePr groupBy="months" startDate="2016-08-08T00:00:00" endDate="2019-04-03T00:00:00"/>
        <groupItems count="14">
          <s v="&lt;8/8/2016"/>
          <s v="Jan"/>
          <s v="Feb"/>
          <s v="Mar"/>
          <s v="Apr"/>
          <s v="May"/>
          <s v="Jun"/>
          <s v="Jul"/>
          <s v="Aug"/>
          <s v="Sep"/>
          <s v="Oct"/>
          <s v="Nov"/>
          <s v="Dec"/>
          <s v="&gt;4/3/2019"/>
        </groupItems>
      </fieldGroup>
    </cacheField>
    <cacheField name="Oil" numFmtId="0">
      <sharedItems containsSemiMixedTypes="0" containsString="0" containsNumber="1" containsInteger="1" minValue="80" maxValue="300"/>
    </cacheField>
    <cacheField name="Gas" numFmtId="0">
      <sharedItems containsSemiMixedTypes="0" containsString="0" containsNumber="1" containsInteger="1" minValue="50" maxValue="300"/>
    </cacheField>
    <cacheField name="OilExtractionToDate" numFmtId="0">
      <sharedItems containsSemiMixedTypes="0" containsString="0" containsNumber="1" containsInteger="1" minValue="84" maxValue="32201"/>
    </cacheField>
    <cacheField name="GasExtractionToDate" numFmtId="0">
      <sharedItems containsSemiMixedTypes="0" containsString="0" containsNumber="1" containsInteger="1" minValue="91" maxValue="31969"/>
    </cacheField>
    <cacheField name="RemainingOilToDate" numFmtId="0">
      <sharedItems containsSemiMixedTypes="0" containsString="0" containsNumber="1" containsInteger="1" minValue="20737" maxValue="92604"/>
    </cacheField>
    <cacheField name="RemainingGasToDate" numFmtId="0">
      <sharedItems containsSemiMixedTypes="0" containsString="0" containsNumber="1" containsInteger="1" minValue="21584" maxValue="96975"/>
    </cacheField>
    <cacheField name="Years" numFmtId="0" databaseField="0">
      <fieldGroup base="3">
        <rangePr groupBy="years" startDate="2016-08-08T00:00:00" endDate="2019-04-03T00:00:00"/>
        <groupItems count="6">
          <s v="&lt;8/8/2016"/>
          <s v="2016"/>
          <s v="2017"/>
          <s v="2018"/>
          <s v="2019"/>
          <s v="&gt;4/3/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17">
  <r>
    <n v="6"/>
    <x v="0"/>
    <x v="0"/>
    <x v="0"/>
    <n v="247"/>
    <x v="0"/>
    <n v="247"/>
    <n v="94"/>
    <n v="60133"/>
    <n v="71508"/>
  </r>
  <r>
    <n v="3"/>
    <x v="1"/>
    <x v="1"/>
    <x v="1"/>
    <n v="289"/>
    <x v="1"/>
    <n v="289"/>
    <n v="269"/>
    <n v="51869"/>
    <n v="96169"/>
  </r>
  <r>
    <n v="12"/>
    <x v="2"/>
    <x v="2"/>
    <x v="2"/>
    <n v="148"/>
    <x v="2"/>
    <n v="148"/>
    <n v="230"/>
    <n v="63239"/>
    <n v="96975"/>
  </r>
  <r>
    <n v="12"/>
    <x v="2"/>
    <x v="2"/>
    <x v="3"/>
    <n v="233"/>
    <x v="3"/>
    <n v="381"/>
    <n v="485"/>
    <n v="63006"/>
    <n v="96720"/>
  </r>
  <r>
    <n v="6"/>
    <x v="0"/>
    <x v="0"/>
    <x v="4"/>
    <n v="156"/>
    <x v="4"/>
    <n v="403"/>
    <n v="252"/>
    <n v="59977"/>
    <n v="71350"/>
  </r>
  <r>
    <n v="10"/>
    <x v="2"/>
    <x v="3"/>
    <x v="1"/>
    <n v="272"/>
    <x v="5"/>
    <n v="272"/>
    <n v="175"/>
    <n v="76956"/>
    <n v="65078"/>
  </r>
  <r>
    <n v="13"/>
    <x v="3"/>
    <x v="4"/>
    <x v="2"/>
    <n v="99"/>
    <x v="6"/>
    <n v="99"/>
    <n v="231"/>
    <n v="92604"/>
    <n v="79224"/>
  </r>
  <r>
    <n v="3"/>
    <x v="1"/>
    <x v="1"/>
    <x v="5"/>
    <n v="120"/>
    <x v="7"/>
    <n v="409"/>
    <n v="354"/>
    <n v="51749"/>
    <n v="96084"/>
  </r>
  <r>
    <n v="6"/>
    <x v="0"/>
    <x v="0"/>
    <x v="6"/>
    <n v="243"/>
    <x v="8"/>
    <n v="646"/>
    <n v="414"/>
    <n v="59734"/>
    <n v="71188"/>
  </r>
  <r>
    <n v="6"/>
    <x v="0"/>
    <x v="0"/>
    <x v="7"/>
    <n v="171"/>
    <x v="9"/>
    <n v="817"/>
    <n v="539"/>
    <n v="59563"/>
    <n v="71063"/>
  </r>
  <r>
    <n v="3"/>
    <x v="1"/>
    <x v="1"/>
    <x v="8"/>
    <n v="82"/>
    <x v="10"/>
    <n v="491"/>
    <n v="539"/>
    <n v="51667"/>
    <n v="95899"/>
  </r>
  <r>
    <n v="13"/>
    <x v="3"/>
    <x v="4"/>
    <x v="9"/>
    <n v="220"/>
    <x v="11"/>
    <n v="319"/>
    <n v="367"/>
    <n v="92384"/>
    <n v="79088"/>
  </r>
  <r>
    <n v="6"/>
    <x v="0"/>
    <x v="0"/>
    <x v="10"/>
    <n v="181"/>
    <x v="12"/>
    <n v="998"/>
    <n v="800"/>
    <n v="59382"/>
    <n v="70802"/>
  </r>
  <r>
    <n v="4"/>
    <x v="4"/>
    <x v="5"/>
    <x v="11"/>
    <n v="161"/>
    <x v="13"/>
    <n v="161"/>
    <n v="91"/>
    <n v="65029"/>
    <n v="88362"/>
  </r>
  <r>
    <n v="11"/>
    <x v="2"/>
    <x v="6"/>
    <x v="1"/>
    <n v="118"/>
    <x v="14"/>
    <n v="118"/>
    <n v="289"/>
    <n v="75862"/>
    <n v="96508"/>
  </r>
  <r>
    <n v="4"/>
    <x v="4"/>
    <x v="5"/>
    <x v="9"/>
    <n v="245"/>
    <x v="15"/>
    <n v="406"/>
    <n v="284"/>
    <n v="64784"/>
    <n v="88169"/>
  </r>
  <r>
    <n v="10"/>
    <x v="2"/>
    <x v="3"/>
    <x v="12"/>
    <n v="210"/>
    <x v="16"/>
    <n v="482"/>
    <n v="428"/>
    <n v="76746"/>
    <n v="64825"/>
  </r>
  <r>
    <n v="3"/>
    <x v="1"/>
    <x v="1"/>
    <x v="13"/>
    <n v="91"/>
    <x v="17"/>
    <n v="582"/>
    <n v="691"/>
    <n v="51576"/>
    <n v="95747"/>
  </r>
  <r>
    <n v="1"/>
    <x v="1"/>
    <x v="0"/>
    <x v="2"/>
    <n v="229"/>
    <x v="6"/>
    <n v="229"/>
    <n v="231"/>
    <n v="87361"/>
    <n v="72370"/>
  </r>
  <r>
    <n v="6"/>
    <x v="0"/>
    <x v="0"/>
    <x v="14"/>
    <n v="243"/>
    <x v="18"/>
    <n v="1241"/>
    <n v="1083"/>
    <n v="59139"/>
    <n v="70519"/>
  </r>
  <r>
    <n v="14"/>
    <x v="3"/>
    <x v="7"/>
    <x v="4"/>
    <n v="183"/>
    <x v="19"/>
    <n v="183"/>
    <n v="245"/>
    <n v="75228"/>
    <n v="75893"/>
  </r>
  <r>
    <n v="6"/>
    <x v="0"/>
    <x v="0"/>
    <x v="15"/>
    <n v="154"/>
    <x v="20"/>
    <n v="1395"/>
    <n v="1165"/>
    <n v="58985"/>
    <n v="70437"/>
  </r>
  <r>
    <n v="11"/>
    <x v="2"/>
    <x v="6"/>
    <x v="4"/>
    <n v="163"/>
    <x v="21"/>
    <n v="281"/>
    <n v="376"/>
    <n v="75699"/>
    <n v="96421"/>
  </r>
  <r>
    <n v="6"/>
    <x v="0"/>
    <x v="0"/>
    <x v="16"/>
    <n v="128"/>
    <x v="22"/>
    <n v="1523"/>
    <n v="1391"/>
    <n v="58857"/>
    <n v="70211"/>
  </r>
  <r>
    <n v="6"/>
    <x v="0"/>
    <x v="0"/>
    <x v="17"/>
    <n v="259"/>
    <x v="23"/>
    <n v="1782"/>
    <n v="1446"/>
    <n v="58598"/>
    <n v="70156"/>
  </r>
  <r>
    <n v="14"/>
    <x v="3"/>
    <x v="7"/>
    <x v="12"/>
    <n v="169"/>
    <x v="24"/>
    <n v="352"/>
    <n v="376"/>
    <n v="75059"/>
    <n v="75762"/>
  </r>
  <r>
    <n v="6"/>
    <x v="0"/>
    <x v="0"/>
    <x v="18"/>
    <n v="221"/>
    <x v="25"/>
    <n v="2003"/>
    <n v="1589"/>
    <n v="58377"/>
    <n v="70013"/>
  </r>
  <r>
    <n v="6"/>
    <x v="0"/>
    <x v="0"/>
    <x v="19"/>
    <n v="176"/>
    <x v="26"/>
    <n v="2179"/>
    <n v="1877"/>
    <n v="58201"/>
    <n v="69725"/>
  </r>
  <r>
    <n v="14"/>
    <x v="3"/>
    <x v="7"/>
    <x v="20"/>
    <n v="86"/>
    <x v="27"/>
    <n v="438"/>
    <n v="605"/>
    <n v="74973"/>
    <n v="75533"/>
  </r>
  <r>
    <n v="3"/>
    <x v="1"/>
    <x v="1"/>
    <x v="21"/>
    <n v="299"/>
    <x v="24"/>
    <n v="881"/>
    <n v="822"/>
    <n v="51277"/>
    <n v="95616"/>
  </r>
  <r>
    <n v="4"/>
    <x v="4"/>
    <x v="5"/>
    <x v="20"/>
    <n v="213"/>
    <x v="28"/>
    <n v="619"/>
    <n v="428"/>
    <n v="64571"/>
    <n v="88025"/>
  </r>
  <r>
    <n v="1"/>
    <x v="1"/>
    <x v="0"/>
    <x v="4"/>
    <n v="126"/>
    <x v="29"/>
    <n v="355"/>
    <n v="467"/>
    <n v="87235"/>
    <n v="72134"/>
  </r>
  <r>
    <n v="13"/>
    <x v="3"/>
    <x v="4"/>
    <x v="22"/>
    <n v="193"/>
    <x v="14"/>
    <n v="512"/>
    <n v="656"/>
    <n v="92191"/>
    <n v="78799"/>
  </r>
  <r>
    <n v="6"/>
    <x v="0"/>
    <x v="0"/>
    <x v="23"/>
    <n v="223"/>
    <x v="30"/>
    <n v="2402"/>
    <n v="2093"/>
    <n v="57978"/>
    <n v="69509"/>
  </r>
  <r>
    <n v="6"/>
    <x v="0"/>
    <x v="0"/>
    <x v="24"/>
    <n v="284"/>
    <x v="31"/>
    <n v="2686"/>
    <n v="2234"/>
    <n v="57694"/>
    <n v="69368"/>
  </r>
  <r>
    <n v="11"/>
    <x v="2"/>
    <x v="6"/>
    <x v="8"/>
    <n v="172"/>
    <x v="32"/>
    <n v="453"/>
    <n v="541"/>
    <n v="75527"/>
    <n v="96256"/>
  </r>
  <r>
    <n v="11"/>
    <x v="2"/>
    <x v="6"/>
    <x v="25"/>
    <n v="244"/>
    <x v="33"/>
    <n v="697"/>
    <n v="808"/>
    <n v="75283"/>
    <n v="95989"/>
  </r>
  <r>
    <n v="1"/>
    <x v="1"/>
    <x v="0"/>
    <x v="26"/>
    <n v="229"/>
    <x v="34"/>
    <n v="584"/>
    <n v="635"/>
    <n v="87006"/>
    <n v="71966"/>
  </r>
  <r>
    <n v="6"/>
    <x v="0"/>
    <x v="0"/>
    <x v="27"/>
    <n v="216"/>
    <x v="35"/>
    <n v="2902"/>
    <n v="2412"/>
    <n v="57478"/>
    <n v="69190"/>
  </r>
  <r>
    <n v="13"/>
    <x v="3"/>
    <x v="4"/>
    <x v="28"/>
    <n v="196"/>
    <x v="36"/>
    <n v="708"/>
    <n v="943"/>
    <n v="91995"/>
    <n v="78512"/>
  </r>
  <r>
    <n v="4"/>
    <x v="4"/>
    <x v="5"/>
    <x v="28"/>
    <n v="140"/>
    <x v="37"/>
    <n v="759"/>
    <n v="552"/>
    <n v="64431"/>
    <n v="87901"/>
  </r>
  <r>
    <n v="6"/>
    <x v="0"/>
    <x v="0"/>
    <x v="29"/>
    <n v="278"/>
    <x v="38"/>
    <n v="3180"/>
    <n v="2575"/>
    <n v="57200"/>
    <n v="69027"/>
  </r>
  <r>
    <n v="1"/>
    <x v="1"/>
    <x v="0"/>
    <x v="22"/>
    <n v="244"/>
    <x v="22"/>
    <n v="828"/>
    <n v="861"/>
    <n v="86762"/>
    <n v="71740"/>
  </r>
  <r>
    <n v="6"/>
    <x v="0"/>
    <x v="0"/>
    <x v="30"/>
    <n v="289"/>
    <x v="39"/>
    <n v="3469"/>
    <n v="2762"/>
    <n v="56911"/>
    <n v="68840"/>
  </r>
  <r>
    <n v="6"/>
    <x v="0"/>
    <x v="0"/>
    <x v="31"/>
    <n v="255"/>
    <x v="40"/>
    <n v="3724"/>
    <n v="2995"/>
    <n v="56656"/>
    <n v="68607"/>
  </r>
  <r>
    <n v="3"/>
    <x v="1"/>
    <x v="1"/>
    <x v="32"/>
    <n v="92"/>
    <x v="41"/>
    <n v="973"/>
    <n v="998"/>
    <n v="51185"/>
    <n v="95440"/>
  </r>
  <r>
    <n v="6"/>
    <x v="0"/>
    <x v="0"/>
    <x v="33"/>
    <n v="93"/>
    <x v="6"/>
    <n v="3817"/>
    <n v="3226"/>
    <n v="56563"/>
    <n v="68376"/>
  </r>
  <r>
    <n v="5"/>
    <x v="4"/>
    <x v="8"/>
    <x v="2"/>
    <n v="101"/>
    <x v="42"/>
    <n v="101"/>
    <n v="274"/>
    <n v="47322"/>
    <n v="77434"/>
  </r>
  <r>
    <n v="11"/>
    <x v="2"/>
    <x v="6"/>
    <x v="34"/>
    <n v="101"/>
    <x v="43"/>
    <n v="798"/>
    <n v="955"/>
    <n v="75182"/>
    <n v="95842"/>
  </r>
  <r>
    <n v="11"/>
    <x v="2"/>
    <x v="6"/>
    <x v="14"/>
    <n v="300"/>
    <x v="44"/>
    <n v="1098"/>
    <n v="1023"/>
    <n v="74882"/>
    <n v="95774"/>
  </r>
  <r>
    <n v="4"/>
    <x v="4"/>
    <x v="5"/>
    <x v="34"/>
    <n v="233"/>
    <x v="45"/>
    <n v="992"/>
    <n v="772"/>
    <n v="64198"/>
    <n v="87681"/>
  </r>
  <r>
    <n v="2"/>
    <x v="1"/>
    <x v="7"/>
    <x v="5"/>
    <n v="173"/>
    <x v="46"/>
    <n v="173"/>
    <n v="111"/>
    <n v="64268"/>
    <n v="86098"/>
  </r>
  <r>
    <n v="5"/>
    <x v="4"/>
    <x v="8"/>
    <x v="35"/>
    <n v="128"/>
    <x v="0"/>
    <n v="229"/>
    <n v="368"/>
    <n v="47194"/>
    <n v="77340"/>
  </r>
  <r>
    <n v="6"/>
    <x v="0"/>
    <x v="0"/>
    <x v="36"/>
    <n v="258"/>
    <x v="47"/>
    <n v="4075"/>
    <n v="3297"/>
    <n v="56305"/>
    <n v="68305"/>
  </r>
  <r>
    <n v="3"/>
    <x v="1"/>
    <x v="1"/>
    <x v="16"/>
    <n v="193"/>
    <x v="48"/>
    <n v="1166"/>
    <n v="1167"/>
    <n v="50992"/>
    <n v="95271"/>
  </r>
  <r>
    <n v="13"/>
    <x v="3"/>
    <x v="4"/>
    <x v="34"/>
    <n v="256"/>
    <x v="49"/>
    <n v="964"/>
    <n v="1233"/>
    <n v="91739"/>
    <n v="78222"/>
  </r>
  <r>
    <n v="6"/>
    <x v="0"/>
    <x v="0"/>
    <x v="37"/>
    <n v="125"/>
    <x v="50"/>
    <n v="4200"/>
    <n v="3392"/>
    <n v="56180"/>
    <n v="68210"/>
  </r>
  <r>
    <n v="13"/>
    <x v="3"/>
    <x v="4"/>
    <x v="14"/>
    <n v="96"/>
    <x v="51"/>
    <n v="1060"/>
    <n v="1403"/>
    <n v="91643"/>
    <n v="78052"/>
  </r>
  <r>
    <n v="3"/>
    <x v="1"/>
    <x v="1"/>
    <x v="17"/>
    <n v="147"/>
    <x v="52"/>
    <n v="1313"/>
    <n v="1284"/>
    <n v="50845"/>
    <n v="95154"/>
  </r>
  <r>
    <n v="10"/>
    <x v="2"/>
    <x v="3"/>
    <x v="38"/>
    <n v="88"/>
    <x v="53"/>
    <n v="570"/>
    <n v="570"/>
    <n v="76658"/>
    <n v="64683"/>
  </r>
  <r>
    <n v="6"/>
    <x v="0"/>
    <x v="0"/>
    <x v="39"/>
    <n v="84"/>
    <x v="54"/>
    <n v="4284"/>
    <n v="3651"/>
    <n v="56096"/>
    <n v="67951"/>
  </r>
  <r>
    <n v="10"/>
    <x v="2"/>
    <x v="3"/>
    <x v="13"/>
    <n v="214"/>
    <x v="55"/>
    <n v="784"/>
    <n v="835"/>
    <n v="76444"/>
    <n v="64418"/>
  </r>
  <r>
    <n v="6"/>
    <x v="0"/>
    <x v="0"/>
    <x v="40"/>
    <n v="121"/>
    <x v="56"/>
    <n v="4405"/>
    <n v="3824"/>
    <n v="55975"/>
    <n v="67778"/>
  </r>
  <r>
    <n v="6"/>
    <x v="0"/>
    <x v="0"/>
    <x v="41"/>
    <n v="148"/>
    <x v="44"/>
    <n v="4553"/>
    <n v="3892"/>
    <n v="55827"/>
    <n v="67710"/>
  </r>
  <r>
    <n v="11"/>
    <x v="2"/>
    <x v="6"/>
    <x v="42"/>
    <n v="106"/>
    <x v="1"/>
    <n v="1204"/>
    <n v="1292"/>
    <n v="74776"/>
    <n v="95505"/>
  </r>
  <r>
    <n v="6"/>
    <x v="0"/>
    <x v="0"/>
    <x v="43"/>
    <n v="93"/>
    <x v="57"/>
    <n v="4646"/>
    <n v="4043"/>
    <n v="55734"/>
    <n v="67559"/>
  </r>
  <r>
    <n v="11"/>
    <x v="2"/>
    <x v="6"/>
    <x v="32"/>
    <n v="237"/>
    <x v="58"/>
    <n v="1441"/>
    <n v="1558"/>
    <n v="74539"/>
    <n v="95239"/>
  </r>
  <r>
    <n v="1"/>
    <x v="1"/>
    <x v="0"/>
    <x v="34"/>
    <n v="230"/>
    <x v="59"/>
    <n v="1058"/>
    <n v="1129"/>
    <n v="86532"/>
    <n v="71472"/>
  </r>
  <r>
    <n v="10"/>
    <x v="2"/>
    <x v="3"/>
    <x v="44"/>
    <n v="98"/>
    <x v="60"/>
    <n v="882"/>
    <n v="904"/>
    <n v="76346"/>
    <n v="64349"/>
  </r>
  <r>
    <n v="1"/>
    <x v="1"/>
    <x v="0"/>
    <x v="21"/>
    <n v="298"/>
    <x v="61"/>
    <n v="1356"/>
    <n v="1185"/>
    <n v="86234"/>
    <n v="71416"/>
  </r>
  <r>
    <n v="6"/>
    <x v="0"/>
    <x v="0"/>
    <x v="45"/>
    <n v="234"/>
    <x v="15"/>
    <n v="4880"/>
    <n v="4236"/>
    <n v="55500"/>
    <n v="67366"/>
  </r>
  <r>
    <n v="6"/>
    <x v="0"/>
    <x v="0"/>
    <x v="46"/>
    <n v="176"/>
    <x v="62"/>
    <n v="5056"/>
    <n v="4513"/>
    <n v="55324"/>
    <n v="67089"/>
  </r>
  <r>
    <n v="5"/>
    <x v="4"/>
    <x v="8"/>
    <x v="12"/>
    <n v="235"/>
    <x v="63"/>
    <n v="464"/>
    <n v="566"/>
    <n v="46959"/>
    <n v="77142"/>
  </r>
  <r>
    <n v="6"/>
    <x v="0"/>
    <x v="0"/>
    <x v="47"/>
    <n v="290"/>
    <x v="64"/>
    <n v="5346"/>
    <n v="4722"/>
    <n v="55034"/>
    <n v="66880"/>
  </r>
  <r>
    <n v="6"/>
    <x v="0"/>
    <x v="0"/>
    <x v="48"/>
    <n v="87"/>
    <x v="65"/>
    <n v="5433"/>
    <n v="4855"/>
    <n v="54947"/>
    <n v="66747"/>
  </r>
  <r>
    <n v="1"/>
    <x v="1"/>
    <x v="0"/>
    <x v="49"/>
    <n v="230"/>
    <x v="66"/>
    <n v="1586"/>
    <n v="1471"/>
    <n v="86004"/>
    <n v="71130"/>
  </r>
  <r>
    <n v="14"/>
    <x v="3"/>
    <x v="7"/>
    <x v="10"/>
    <n v="94"/>
    <x v="29"/>
    <n v="532"/>
    <n v="841"/>
    <n v="74879"/>
    <n v="75297"/>
  </r>
  <r>
    <n v="13"/>
    <x v="3"/>
    <x v="4"/>
    <x v="15"/>
    <n v="109"/>
    <x v="67"/>
    <n v="1169"/>
    <n v="1582"/>
    <n v="91534"/>
    <n v="77873"/>
  </r>
  <r>
    <n v="6"/>
    <x v="0"/>
    <x v="0"/>
    <x v="50"/>
    <n v="242"/>
    <x v="68"/>
    <n v="5675"/>
    <n v="4974"/>
    <n v="54705"/>
    <n v="66628"/>
  </r>
  <r>
    <n v="14"/>
    <x v="3"/>
    <x v="7"/>
    <x v="51"/>
    <n v="275"/>
    <x v="69"/>
    <n v="807"/>
    <n v="1063"/>
    <n v="74604"/>
    <n v="75075"/>
  </r>
  <r>
    <n v="6"/>
    <x v="0"/>
    <x v="0"/>
    <x v="52"/>
    <n v="142"/>
    <x v="70"/>
    <n v="5817"/>
    <n v="5103"/>
    <n v="54563"/>
    <n v="66499"/>
  </r>
  <r>
    <n v="6"/>
    <x v="0"/>
    <x v="0"/>
    <x v="53"/>
    <n v="211"/>
    <x v="71"/>
    <n v="6028"/>
    <n v="5375"/>
    <n v="54352"/>
    <n v="66227"/>
  </r>
  <r>
    <n v="14"/>
    <x v="3"/>
    <x v="7"/>
    <x v="54"/>
    <n v="170"/>
    <x v="9"/>
    <n v="977"/>
    <n v="1188"/>
    <n v="74434"/>
    <n v="74950"/>
  </r>
  <r>
    <n v="4"/>
    <x v="4"/>
    <x v="5"/>
    <x v="21"/>
    <n v="91"/>
    <x v="72"/>
    <n v="1083"/>
    <n v="926"/>
    <n v="64107"/>
    <n v="87527"/>
  </r>
  <r>
    <n v="14"/>
    <x v="3"/>
    <x v="7"/>
    <x v="16"/>
    <n v="222"/>
    <x v="4"/>
    <n v="1199"/>
    <n v="1346"/>
    <n v="74212"/>
    <n v="74792"/>
  </r>
  <r>
    <n v="1"/>
    <x v="1"/>
    <x v="0"/>
    <x v="55"/>
    <n v="187"/>
    <x v="73"/>
    <n v="1773"/>
    <n v="1632"/>
    <n v="85817"/>
    <n v="70969"/>
  </r>
  <r>
    <n v="2"/>
    <x v="1"/>
    <x v="7"/>
    <x v="8"/>
    <n v="256"/>
    <x v="74"/>
    <n v="429"/>
    <n v="338"/>
    <n v="64012"/>
    <n v="85871"/>
  </r>
  <r>
    <n v="6"/>
    <x v="0"/>
    <x v="0"/>
    <x v="56"/>
    <n v="130"/>
    <x v="75"/>
    <n v="6158"/>
    <n v="5566"/>
    <n v="54222"/>
    <n v="66036"/>
  </r>
  <r>
    <n v="2"/>
    <x v="1"/>
    <x v="7"/>
    <x v="20"/>
    <n v="128"/>
    <x v="76"/>
    <n v="557"/>
    <n v="587"/>
    <n v="63884"/>
    <n v="85622"/>
  </r>
  <r>
    <n v="6"/>
    <x v="0"/>
    <x v="0"/>
    <x v="57"/>
    <n v="233"/>
    <x v="59"/>
    <n v="6391"/>
    <n v="5834"/>
    <n v="53989"/>
    <n v="65768"/>
  </r>
  <r>
    <n v="6"/>
    <x v="0"/>
    <x v="0"/>
    <x v="58"/>
    <n v="86"/>
    <x v="34"/>
    <n v="6477"/>
    <n v="6002"/>
    <n v="53903"/>
    <n v="65600"/>
  </r>
  <r>
    <n v="5"/>
    <x v="4"/>
    <x v="8"/>
    <x v="6"/>
    <n v="128"/>
    <x v="77"/>
    <n v="592"/>
    <n v="763"/>
    <n v="46831"/>
    <n v="76945"/>
  </r>
  <r>
    <n v="6"/>
    <x v="0"/>
    <x v="0"/>
    <x v="59"/>
    <n v="152"/>
    <x v="78"/>
    <n v="6629"/>
    <n v="6061"/>
    <n v="53751"/>
    <n v="65541"/>
  </r>
  <r>
    <n v="12"/>
    <x v="2"/>
    <x v="2"/>
    <x v="9"/>
    <n v="244"/>
    <x v="79"/>
    <n v="625"/>
    <n v="608"/>
    <n v="62762"/>
    <n v="96597"/>
  </r>
  <r>
    <n v="10"/>
    <x v="2"/>
    <x v="3"/>
    <x v="15"/>
    <n v="124"/>
    <x v="80"/>
    <n v="1006"/>
    <n v="1053"/>
    <n v="76222"/>
    <n v="64200"/>
  </r>
  <r>
    <n v="12"/>
    <x v="2"/>
    <x v="2"/>
    <x v="8"/>
    <n v="298"/>
    <x v="48"/>
    <n v="923"/>
    <n v="777"/>
    <n v="62464"/>
    <n v="96428"/>
  </r>
  <r>
    <n v="13"/>
    <x v="3"/>
    <x v="4"/>
    <x v="60"/>
    <n v="223"/>
    <x v="81"/>
    <n v="1392"/>
    <n v="1642"/>
    <n v="91311"/>
    <n v="77813"/>
  </r>
  <r>
    <n v="3"/>
    <x v="1"/>
    <x v="1"/>
    <x v="19"/>
    <n v="218"/>
    <x v="49"/>
    <n v="1531"/>
    <n v="1574"/>
    <n v="50627"/>
    <n v="94864"/>
  </r>
  <r>
    <n v="14"/>
    <x v="3"/>
    <x v="7"/>
    <x v="18"/>
    <n v="250"/>
    <x v="46"/>
    <n v="1449"/>
    <n v="1457"/>
    <n v="73962"/>
    <n v="74681"/>
  </r>
  <r>
    <n v="2"/>
    <x v="1"/>
    <x v="7"/>
    <x v="28"/>
    <n v="288"/>
    <x v="29"/>
    <n v="845"/>
    <n v="823"/>
    <n v="63596"/>
    <n v="85386"/>
  </r>
  <r>
    <n v="2"/>
    <x v="1"/>
    <x v="7"/>
    <x v="10"/>
    <n v="296"/>
    <x v="82"/>
    <n v="1141"/>
    <n v="983"/>
    <n v="63300"/>
    <n v="85226"/>
  </r>
  <r>
    <n v="5"/>
    <x v="4"/>
    <x v="8"/>
    <x v="34"/>
    <n v="223"/>
    <x v="83"/>
    <n v="815"/>
    <n v="1001"/>
    <n v="46608"/>
    <n v="76707"/>
  </r>
  <r>
    <n v="6"/>
    <x v="0"/>
    <x v="0"/>
    <x v="61"/>
    <n v="286"/>
    <x v="14"/>
    <n v="6915"/>
    <n v="6350"/>
    <n v="53465"/>
    <n v="65252"/>
  </r>
  <r>
    <n v="6"/>
    <x v="0"/>
    <x v="0"/>
    <x v="62"/>
    <n v="202"/>
    <x v="84"/>
    <n v="7117"/>
    <n v="6536"/>
    <n v="53263"/>
    <n v="65066"/>
  </r>
  <r>
    <n v="10"/>
    <x v="2"/>
    <x v="3"/>
    <x v="54"/>
    <n v="128"/>
    <x v="85"/>
    <n v="1134"/>
    <n v="1192"/>
    <n v="76094"/>
    <n v="64061"/>
  </r>
  <r>
    <n v="3"/>
    <x v="1"/>
    <x v="1"/>
    <x v="63"/>
    <n v="225"/>
    <x v="79"/>
    <n v="1756"/>
    <n v="1697"/>
    <n v="50402"/>
    <n v="94741"/>
  </r>
  <r>
    <n v="6"/>
    <x v="0"/>
    <x v="0"/>
    <x v="64"/>
    <n v="195"/>
    <x v="86"/>
    <n v="7312"/>
    <n v="6821"/>
    <n v="53068"/>
    <n v="64781"/>
  </r>
  <r>
    <n v="6"/>
    <x v="0"/>
    <x v="0"/>
    <x v="65"/>
    <n v="88"/>
    <x v="80"/>
    <n v="7400"/>
    <n v="6970"/>
    <n v="52980"/>
    <n v="64632"/>
  </r>
  <r>
    <n v="2"/>
    <x v="1"/>
    <x v="7"/>
    <x v="14"/>
    <n v="117"/>
    <x v="87"/>
    <n v="1258"/>
    <n v="1171"/>
    <n v="63183"/>
    <n v="85038"/>
  </r>
  <r>
    <n v="2"/>
    <x v="1"/>
    <x v="7"/>
    <x v="66"/>
    <n v="104"/>
    <x v="83"/>
    <n v="1362"/>
    <n v="1409"/>
    <n v="63079"/>
    <n v="84800"/>
  </r>
  <r>
    <n v="12"/>
    <x v="2"/>
    <x v="2"/>
    <x v="28"/>
    <n v="277"/>
    <x v="65"/>
    <n v="1200"/>
    <n v="910"/>
    <n v="62187"/>
    <n v="96295"/>
  </r>
  <r>
    <n v="6"/>
    <x v="0"/>
    <x v="0"/>
    <x v="67"/>
    <n v="137"/>
    <x v="88"/>
    <n v="7537"/>
    <n v="7207"/>
    <n v="52843"/>
    <n v="64395"/>
  </r>
  <r>
    <n v="4"/>
    <x v="4"/>
    <x v="5"/>
    <x v="49"/>
    <n v="118"/>
    <x v="89"/>
    <n v="1201"/>
    <n v="1006"/>
    <n v="63989"/>
    <n v="87447"/>
  </r>
  <r>
    <n v="6"/>
    <x v="0"/>
    <x v="0"/>
    <x v="68"/>
    <n v="154"/>
    <x v="8"/>
    <n v="7691"/>
    <n v="7369"/>
    <n v="52689"/>
    <n v="64233"/>
  </r>
  <r>
    <n v="6"/>
    <x v="0"/>
    <x v="0"/>
    <x v="69"/>
    <n v="165"/>
    <x v="90"/>
    <n v="7856"/>
    <n v="7665"/>
    <n v="52524"/>
    <n v="63937"/>
  </r>
  <r>
    <n v="4"/>
    <x v="4"/>
    <x v="5"/>
    <x v="60"/>
    <n v="80"/>
    <x v="91"/>
    <n v="1281"/>
    <n v="1270"/>
    <n v="63909"/>
    <n v="87183"/>
  </r>
  <r>
    <n v="6"/>
    <x v="0"/>
    <x v="0"/>
    <x v="70"/>
    <n v="261"/>
    <x v="59"/>
    <n v="8117"/>
    <n v="7933"/>
    <n v="52263"/>
    <n v="63669"/>
  </r>
  <r>
    <n v="4"/>
    <x v="4"/>
    <x v="5"/>
    <x v="17"/>
    <n v="191"/>
    <x v="3"/>
    <n v="1472"/>
    <n v="1525"/>
    <n v="63718"/>
    <n v="86928"/>
  </r>
  <r>
    <n v="6"/>
    <x v="0"/>
    <x v="0"/>
    <x v="71"/>
    <n v="103"/>
    <x v="56"/>
    <n v="8220"/>
    <n v="8106"/>
    <n v="52160"/>
    <n v="63496"/>
  </r>
  <r>
    <n v="11"/>
    <x v="2"/>
    <x v="6"/>
    <x v="16"/>
    <n v="212"/>
    <x v="92"/>
    <n v="1653"/>
    <n v="1730"/>
    <n v="74327"/>
    <n v="95067"/>
  </r>
  <r>
    <n v="2"/>
    <x v="1"/>
    <x v="7"/>
    <x v="32"/>
    <n v="96"/>
    <x v="93"/>
    <n v="1458"/>
    <n v="1643"/>
    <n v="62983"/>
    <n v="84566"/>
  </r>
  <r>
    <n v="14"/>
    <x v="3"/>
    <x v="7"/>
    <x v="72"/>
    <n v="158"/>
    <x v="94"/>
    <n v="1607"/>
    <n v="1717"/>
    <n v="73804"/>
    <n v="74421"/>
  </r>
  <r>
    <n v="6"/>
    <x v="0"/>
    <x v="0"/>
    <x v="73"/>
    <n v="132"/>
    <x v="18"/>
    <n v="8352"/>
    <n v="8389"/>
    <n v="52028"/>
    <n v="63213"/>
  </r>
  <r>
    <n v="1"/>
    <x v="1"/>
    <x v="0"/>
    <x v="74"/>
    <n v="111"/>
    <x v="95"/>
    <n v="1884"/>
    <n v="1916"/>
    <n v="85706"/>
    <n v="70685"/>
  </r>
  <r>
    <n v="6"/>
    <x v="0"/>
    <x v="0"/>
    <x v="75"/>
    <n v="189"/>
    <x v="96"/>
    <n v="8541"/>
    <n v="8452"/>
    <n v="51839"/>
    <n v="63150"/>
  </r>
  <r>
    <n v="6"/>
    <x v="0"/>
    <x v="0"/>
    <x v="76"/>
    <n v="161"/>
    <x v="97"/>
    <n v="8702"/>
    <n v="8669"/>
    <n v="51678"/>
    <n v="62933"/>
  </r>
  <r>
    <n v="6"/>
    <x v="0"/>
    <x v="0"/>
    <x v="77"/>
    <n v="128"/>
    <x v="98"/>
    <n v="8830"/>
    <n v="8884"/>
    <n v="51550"/>
    <n v="62718"/>
  </r>
  <r>
    <n v="13"/>
    <x v="3"/>
    <x v="4"/>
    <x v="18"/>
    <n v="169"/>
    <x v="99"/>
    <n v="1561"/>
    <n v="1768"/>
    <n v="91142"/>
    <n v="77687"/>
  </r>
  <r>
    <n v="6"/>
    <x v="0"/>
    <x v="0"/>
    <x v="78"/>
    <n v="251"/>
    <x v="100"/>
    <n v="9081"/>
    <n v="9096"/>
    <n v="51299"/>
    <n v="62506"/>
  </r>
  <r>
    <n v="4"/>
    <x v="4"/>
    <x v="5"/>
    <x v="79"/>
    <n v="202"/>
    <x v="41"/>
    <n v="1674"/>
    <n v="1701"/>
    <n v="63516"/>
    <n v="86752"/>
  </r>
  <r>
    <n v="6"/>
    <x v="0"/>
    <x v="0"/>
    <x v="80"/>
    <n v="190"/>
    <x v="101"/>
    <n v="9271"/>
    <n v="9286"/>
    <n v="51109"/>
    <n v="62316"/>
  </r>
  <r>
    <n v="13"/>
    <x v="3"/>
    <x v="4"/>
    <x v="81"/>
    <n v="216"/>
    <x v="102"/>
    <n v="1777"/>
    <n v="1960"/>
    <n v="90926"/>
    <n v="77495"/>
  </r>
  <r>
    <n v="2"/>
    <x v="1"/>
    <x v="7"/>
    <x v="60"/>
    <n v="223"/>
    <x v="103"/>
    <n v="1681"/>
    <n v="1708"/>
    <n v="62760"/>
    <n v="84501"/>
  </r>
  <r>
    <n v="14"/>
    <x v="3"/>
    <x v="7"/>
    <x v="82"/>
    <n v="194"/>
    <x v="78"/>
    <n v="1801"/>
    <n v="1776"/>
    <n v="73610"/>
    <n v="74362"/>
  </r>
  <r>
    <n v="11"/>
    <x v="2"/>
    <x v="6"/>
    <x v="83"/>
    <n v="234"/>
    <x v="104"/>
    <n v="1887"/>
    <n v="1814"/>
    <n v="74093"/>
    <n v="94983"/>
  </r>
  <r>
    <n v="2"/>
    <x v="1"/>
    <x v="7"/>
    <x v="18"/>
    <n v="239"/>
    <x v="71"/>
    <n v="1920"/>
    <n v="1980"/>
    <n v="62521"/>
    <n v="84229"/>
  </r>
  <r>
    <n v="12"/>
    <x v="2"/>
    <x v="2"/>
    <x v="10"/>
    <n v="143"/>
    <x v="21"/>
    <n v="1343"/>
    <n v="997"/>
    <n v="62044"/>
    <n v="96208"/>
  </r>
  <r>
    <n v="4"/>
    <x v="4"/>
    <x v="5"/>
    <x v="23"/>
    <n v="113"/>
    <x v="11"/>
    <n v="1787"/>
    <n v="1837"/>
    <n v="63403"/>
    <n v="86616"/>
  </r>
  <r>
    <n v="3"/>
    <x v="1"/>
    <x v="1"/>
    <x v="84"/>
    <n v="220"/>
    <x v="50"/>
    <n v="1976"/>
    <n v="1792"/>
    <n v="50182"/>
    <n v="94646"/>
  </r>
  <r>
    <n v="10"/>
    <x v="2"/>
    <x v="3"/>
    <x v="55"/>
    <n v="169"/>
    <x v="105"/>
    <n v="1303"/>
    <n v="1415"/>
    <n v="75925"/>
    <n v="63838"/>
  </r>
  <r>
    <n v="6"/>
    <x v="0"/>
    <x v="0"/>
    <x v="85"/>
    <n v="236"/>
    <x v="106"/>
    <n v="9507"/>
    <n v="9490"/>
    <n v="50873"/>
    <n v="62112"/>
  </r>
  <r>
    <n v="3"/>
    <x v="1"/>
    <x v="1"/>
    <x v="86"/>
    <n v="107"/>
    <x v="107"/>
    <n v="2083"/>
    <n v="1882"/>
    <n v="50075"/>
    <n v="94556"/>
  </r>
  <r>
    <n v="2"/>
    <x v="1"/>
    <x v="7"/>
    <x v="87"/>
    <n v="189"/>
    <x v="108"/>
    <n v="2109"/>
    <n v="2087"/>
    <n v="62332"/>
    <n v="84122"/>
  </r>
  <r>
    <n v="10"/>
    <x v="2"/>
    <x v="3"/>
    <x v="88"/>
    <n v="108"/>
    <x v="68"/>
    <n v="1411"/>
    <n v="1534"/>
    <n v="75817"/>
    <n v="63719"/>
  </r>
  <r>
    <n v="10"/>
    <x v="2"/>
    <x v="3"/>
    <x v="72"/>
    <n v="140"/>
    <x v="109"/>
    <n v="1551"/>
    <n v="1635"/>
    <n v="75677"/>
    <n v="63618"/>
  </r>
  <r>
    <n v="10"/>
    <x v="2"/>
    <x v="3"/>
    <x v="23"/>
    <n v="109"/>
    <x v="110"/>
    <n v="1660"/>
    <n v="1780"/>
    <n v="75568"/>
    <n v="63473"/>
  </r>
  <r>
    <n v="6"/>
    <x v="0"/>
    <x v="0"/>
    <x v="89"/>
    <n v="123"/>
    <x v="111"/>
    <n v="9630"/>
    <n v="9599"/>
    <n v="50750"/>
    <n v="62003"/>
  </r>
  <r>
    <n v="14"/>
    <x v="3"/>
    <x v="7"/>
    <x v="90"/>
    <n v="82"/>
    <x v="49"/>
    <n v="1883"/>
    <n v="2066"/>
    <n v="73528"/>
    <n v="74072"/>
  </r>
  <r>
    <n v="12"/>
    <x v="2"/>
    <x v="2"/>
    <x v="14"/>
    <n v="243"/>
    <x v="30"/>
    <n v="1586"/>
    <n v="1213"/>
    <n v="61801"/>
    <n v="95992"/>
  </r>
  <r>
    <n v="13"/>
    <x v="3"/>
    <x v="4"/>
    <x v="82"/>
    <n v="108"/>
    <x v="112"/>
    <n v="1885"/>
    <n v="2162"/>
    <n v="90818"/>
    <n v="77293"/>
  </r>
  <r>
    <n v="5"/>
    <x v="4"/>
    <x v="8"/>
    <x v="44"/>
    <n v="122"/>
    <x v="73"/>
    <n v="937"/>
    <n v="1162"/>
    <n v="46486"/>
    <n v="76546"/>
  </r>
  <r>
    <n v="6"/>
    <x v="0"/>
    <x v="0"/>
    <x v="91"/>
    <n v="273"/>
    <x v="109"/>
    <n v="9903"/>
    <n v="9700"/>
    <n v="50477"/>
    <n v="61902"/>
  </r>
  <r>
    <n v="6"/>
    <x v="0"/>
    <x v="0"/>
    <x v="92"/>
    <n v="93"/>
    <x v="25"/>
    <n v="9996"/>
    <n v="9843"/>
    <n v="50384"/>
    <n v="61759"/>
  </r>
  <r>
    <n v="13"/>
    <x v="3"/>
    <x v="4"/>
    <x v="90"/>
    <n v="236"/>
    <x v="103"/>
    <n v="2121"/>
    <n v="2227"/>
    <n v="90582"/>
    <n v="77228"/>
  </r>
  <r>
    <n v="6"/>
    <x v="0"/>
    <x v="0"/>
    <x v="93"/>
    <n v="147"/>
    <x v="57"/>
    <n v="10143"/>
    <n v="9994"/>
    <n v="50237"/>
    <n v="61608"/>
  </r>
  <r>
    <n v="11"/>
    <x v="2"/>
    <x v="6"/>
    <x v="94"/>
    <n v="196"/>
    <x v="36"/>
    <n v="2083"/>
    <n v="2101"/>
    <n v="73897"/>
    <n v="94696"/>
  </r>
  <r>
    <n v="13"/>
    <x v="3"/>
    <x v="4"/>
    <x v="27"/>
    <n v="164"/>
    <x v="113"/>
    <n v="2285"/>
    <n v="2335"/>
    <n v="90418"/>
    <n v="77120"/>
  </r>
  <r>
    <n v="6"/>
    <x v="0"/>
    <x v="0"/>
    <x v="95"/>
    <n v="178"/>
    <x v="114"/>
    <n v="10321"/>
    <n v="10204"/>
    <n v="50059"/>
    <n v="61398"/>
  </r>
  <r>
    <n v="11"/>
    <x v="2"/>
    <x v="6"/>
    <x v="81"/>
    <n v="119"/>
    <x v="61"/>
    <n v="2202"/>
    <n v="2157"/>
    <n v="73778"/>
    <n v="94640"/>
  </r>
  <r>
    <n v="13"/>
    <x v="3"/>
    <x v="4"/>
    <x v="96"/>
    <n v="263"/>
    <x v="115"/>
    <n v="2548"/>
    <n v="2560"/>
    <n v="90155"/>
    <n v="76895"/>
  </r>
  <r>
    <n v="6"/>
    <x v="0"/>
    <x v="0"/>
    <x v="97"/>
    <n v="256"/>
    <x v="29"/>
    <n v="10577"/>
    <n v="10440"/>
    <n v="49803"/>
    <n v="61162"/>
  </r>
  <r>
    <n v="6"/>
    <x v="0"/>
    <x v="0"/>
    <x v="98"/>
    <n v="89"/>
    <x v="75"/>
    <n v="10666"/>
    <n v="10631"/>
    <n v="49714"/>
    <n v="60971"/>
  </r>
  <r>
    <n v="12"/>
    <x v="2"/>
    <x v="2"/>
    <x v="49"/>
    <n v="157"/>
    <x v="16"/>
    <n v="1743"/>
    <n v="1466"/>
    <n v="61644"/>
    <n v="95739"/>
  </r>
  <r>
    <n v="10"/>
    <x v="2"/>
    <x v="3"/>
    <x v="82"/>
    <n v="128"/>
    <x v="14"/>
    <n v="1788"/>
    <n v="2069"/>
    <n v="75440"/>
    <n v="63184"/>
  </r>
  <r>
    <n v="4"/>
    <x v="4"/>
    <x v="5"/>
    <x v="99"/>
    <n v="118"/>
    <x v="116"/>
    <n v="1905"/>
    <n v="1943"/>
    <n v="63285"/>
    <n v="86510"/>
  </r>
  <r>
    <n v="6"/>
    <x v="0"/>
    <x v="0"/>
    <x v="100"/>
    <n v="256"/>
    <x v="117"/>
    <n v="10922"/>
    <n v="10704"/>
    <n v="49458"/>
    <n v="60898"/>
  </r>
  <r>
    <n v="6"/>
    <x v="0"/>
    <x v="0"/>
    <x v="101"/>
    <n v="285"/>
    <x v="95"/>
    <n v="11207"/>
    <n v="10988"/>
    <n v="49173"/>
    <n v="60614"/>
  </r>
  <r>
    <n v="11"/>
    <x v="2"/>
    <x v="6"/>
    <x v="102"/>
    <n v="247"/>
    <x v="12"/>
    <n v="2449"/>
    <n v="2418"/>
    <n v="73531"/>
    <n v="94379"/>
  </r>
  <r>
    <n v="1"/>
    <x v="1"/>
    <x v="0"/>
    <x v="81"/>
    <n v="154"/>
    <x v="74"/>
    <n v="2038"/>
    <n v="2143"/>
    <n v="85552"/>
    <n v="70458"/>
  </r>
  <r>
    <n v="1"/>
    <x v="1"/>
    <x v="0"/>
    <x v="82"/>
    <n v="169"/>
    <x v="118"/>
    <n v="2207"/>
    <n v="2413"/>
    <n v="85383"/>
    <n v="70188"/>
  </r>
  <r>
    <n v="3"/>
    <x v="1"/>
    <x v="1"/>
    <x v="103"/>
    <n v="297"/>
    <x v="94"/>
    <n v="2380"/>
    <n v="2142"/>
    <n v="49778"/>
    <n v="94296"/>
  </r>
  <r>
    <n v="6"/>
    <x v="0"/>
    <x v="0"/>
    <x v="104"/>
    <n v="286"/>
    <x v="21"/>
    <n v="11493"/>
    <n v="11075"/>
    <n v="48887"/>
    <n v="60527"/>
  </r>
  <r>
    <n v="5"/>
    <x v="4"/>
    <x v="8"/>
    <x v="15"/>
    <n v="206"/>
    <x v="14"/>
    <n v="1143"/>
    <n v="1451"/>
    <n v="46280"/>
    <n v="76257"/>
  </r>
  <r>
    <n v="6"/>
    <x v="0"/>
    <x v="0"/>
    <x v="105"/>
    <n v="298"/>
    <x v="13"/>
    <n v="11791"/>
    <n v="11166"/>
    <n v="48589"/>
    <n v="60436"/>
  </r>
  <r>
    <n v="6"/>
    <x v="0"/>
    <x v="0"/>
    <x v="106"/>
    <n v="249"/>
    <x v="119"/>
    <n v="12040"/>
    <n v="11238"/>
    <n v="48340"/>
    <n v="60364"/>
  </r>
  <r>
    <n v="13"/>
    <x v="3"/>
    <x v="4"/>
    <x v="107"/>
    <n v="174"/>
    <x v="101"/>
    <n v="2722"/>
    <n v="2750"/>
    <n v="89981"/>
    <n v="76705"/>
  </r>
  <r>
    <n v="6"/>
    <x v="0"/>
    <x v="0"/>
    <x v="108"/>
    <n v="191"/>
    <x v="45"/>
    <n v="12231"/>
    <n v="11458"/>
    <n v="48149"/>
    <n v="60144"/>
  </r>
  <r>
    <n v="1"/>
    <x v="1"/>
    <x v="0"/>
    <x v="109"/>
    <n v="106"/>
    <x v="120"/>
    <n v="2313"/>
    <n v="2499"/>
    <n v="85277"/>
    <n v="70102"/>
  </r>
  <r>
    <n v="2"/>
    <x v="1"/>
    <x v="7"/>
    <x v="102"/>
    <n v="278"/>
    <x v="121"/>
    <n v="2387"/>
    <n v="2221"/>
    <n v="62054"/>
    <n v="83988"/>
  </r>
  <r>
    <n v="10"/>
    <x v="2"/>
    <x v="3"/>
    <x v="109"/>
    <n v="294"/>
    <x v="122"/>
    <n v="2082"/>
    <n v="2157"/>
    <n v="75146"/>
    <n v="63096"/>
  </r>
  <r>
    <n v="3"/>
    <x v="1"/>
    <x v="1"/>
    <x v="107"/>
    <n v="282"/>
    <x v="123"/>
    <n v="2662"/>
    <n v="2194"/>
    <n v="49496"/>
    <n v="94244"/>
  </r>
  <r>
    <n v="5"/>
    <x v="4"/>
    <x v="8"/>
    <x v="110"/>
    <n v="183"/>
    <x v="124"/>
    <n v="1326"/>
    <n v="1691"/>
    <n v="46097"/>
    <n v="76017"/>
  </r>
  <r>
    <n v="6"/>
    <x v="0"/>
    <x v="0"/>
    <x v="111"/>
    <n v="149"/>
    <x v="26"/>
    <n v="12380"/>
    <n v="11746"/>
    <n v="48000"/>
    <n v="59856"/>
  </r>
  <r>
    <n v="6"/>
    <x v="0"/>
    <x v="0"/>
    <x v="112"/>
    <n v="151"/>
    <x v="125"/>
    <n v="12531"/>
    <n v="12043"/>
    <n v="47849"/>
    <n v="59559"/>
  </r>
  <r>
    <n v="1"/>
    <x v="1"/>
    <x v="0"/>
    <x v="113"/>
    <n v="107"/>
    <x v="31"/>
    <n v="2420"/>
    <n v="2640"/>
    <n v="85170"/>
    <n v="69961"/>
  </r>
  <r>
    <n v="6"/>
    <x v="0"/>
    <x v="0"/>
    <x v="114"/>
    <n v="196"/>
    <x v="117"/>
    <n v="12727"/>
    <n v="12116"/>
    <n v="47653"/>
    <n v="59486"/>
  </r>
  <r>
    <n v="13"/>
    <x v="3"/>
    <x v="4"/>
    <x v="115"/>
    <n v="173"/>
    <x v="126"/>
    <n v="2895"/>
    <n v="2871"/>
    <n v="89808"/>
    <n v="76584"/>
  </r>
  <r>
    <n v="6"/>
    <x v="0"/>
    <x v="0"/>
    <x v="116"/>
    <n v="92"/>
    <x v="91"/>
    <n v="12819"/>
    <n v="12380"/>
    <n v="47561"/>
    <n v="59222"/>
  </r>
  <r>
    <n v="6"/>
    <x v="0"/>
    <x v="0"/>
    <x v="117"/>
    <n v="172"/>
    <x v="127"/>
    <n v="12991"/>
    <n v="12546"/>
    <n v="47389"/>
    <n v="59056"/>
  </r>
  <r>
    <n v="5"/>
    <x v="4"/>
    <x v="8"/>
    <x v="118"/>
    <n v="138"/>
    <x v="8"/>
    <n v="1464"/>
    <n v="1853"/>
    <n v="45959"/>
    <n v="75855"/>
  </r>
  <r>
    <n v="1"/>
    <x v="1"/>
    <x v="0"/>
    <x v="103"/>
    <n v="182"/>
    <x v="76"/>
    <n v="2602"/>
    <n v="2889"/>
    <n v="84988"/>
    <n v="69712"/>
  </r>
  <r>
    <n v="1"/>
    <x v="1"/>
    <x v="0"/>
    <x v="119"/>
    <n v="129"/>
    <x v="94"/>
    <n v="2731"/>
    <n v="3149"/>
    <n v="84859"/>
    <n v="69452"/>
  </r>
  <r>
    <n v="6"/>
    <x v="0"/>
    <x v="0"/>
    <x v="120"/>
    <n v="122"/>
    <x v="36"/>
    <n v="13113"/>
    <n v="12833"/>
    <n v="47267"/>
    <n v="58769"/>
  </r>
  <r>
    <n v="12"/>
    <x v="2"/>
    <x v="2"/>
    <x v="54"/>
    <n v="220"/>
    <x v="116"/>
    <n v="1963"/>
    <n v="1572"/>
    <n v="61424"/>
    <n v="95633"/>
  </r>
  <r>
    <n v="4"/>
    <x v="4"/>
    <x v="5"/>
    <x v="109"/>
    <n v="154"/>
    <x v="118"/>
    <n v="2059"/>
    <n v="2213"/>
    <n v="63131"/>
    <n v="86240"/>
  </r>
  <r>
    <n v="13"/>
    <x v="3"/>
    <x v="4"/>
    <x v="121"/>
    <n v="130"/>
    <x v="128"/>
    <n v="3025"/>
    <n v="2928"/>
    <n v="89678"/>
    <n v="76527"/>
  </r>
  <r>
    <n v="6"/>
    <x v="0"/>
    <x v="0"/>
    <x v="122"/>
    <n v="109"/>
    <x v="0"/>
    <n v="13222"/>
    <n v="12927"/>
    <n v="47158"/>
    <n v="58675"/>
  </r>
  <r>
    <n v="2"/>
    <x v="1"/>
    <x v="7"/>
    <x v="84"/>
    <n v="88"/>
    <x v="129"/>
    <n v="2475"/>
    <n v="2283"/>
    <n v="61966"/>
    <n v="83926"/>
  </r>
  <r>
    <n v="10"/>
    <x v="2"/>
    <x v="3"/>
    <x v="113"/>
    <n v="117"/>
    <x v="51"/>
    <n v="2199"/>
    <n v="2327"/>
    <n v="75029"/>
    <n v="62926"/>
  </r>
  <r>
    <n v="10"/>
    <x v="2"/>
    <x v="3"/>
    <x v="107"/>
    <n v="278"/>
    <x v="53"/>
    <n v="2477"/>
    <n v="2469"/>
    <n v="74751"/>
    <n v="62784"/>
  </r>
  <r>
    <n v="14"/>
    <x v="3"/>
    <x v="7"/>
    <x v="27"/>
    <n v="198"/>
    <x v="130"/>
    <n v="2081"/>
    <n v="2221"/>
    <n v="73330"/>
    <n v="73917"/>
  </r>
  <r>
    <n v="6"/>
    <x v="0"/>
    <x v="0"/>
    <x v="123"/>
    <n v="150"/>
    <x v="103"/>
    <n v="13372"/>
    <n v="12992"/>
    <n v="47008"/>
    <n v="58610"/>
  </r>
  <r>
    <n v="5"/>
    <x v="4"/>
    <x v="8"/>
    <x v="79"/>
    <n v="103"/>
    <x v="29"/>
    <n v="1567"/>
    <n v="2089"/>
    <n v="45856"/>
    <n v="75619"/>
  </r>
  <r>
    <n v="12"/>
    <x v="2"/>
    <x v="2"/>
    <x v="60"/>
    <n v="188"/>
    <x v="57"/>
    <n v="2151"/>
    <n v="1723"/>
    <n v="61236"/>
    <n v="95482"/>
  </r>
  <r>
    <n v="12"/>
    <x v="2"/>
    <x v="2"/>
    <x v="124"/>
    <n v="89"/>
    <x v="131"/>
    <n v="2240"/>
    <n v="1962"/>
    <n v="61147"/>
    <n v="95243"/>
  </r>
  <r>
    <n v="11"/>
    <x v="2"/>
    <x v="6"/>
    <x v="84"/>
    <n v="255"/>
    <x v="31"/>
    <n v="2704"/>
    <n v="2559"/>
    <n v="73276"/>
    <n v="94238"/>
  </r>
  <r>
    <n v="5"/>
    <x v="4"/>
    <x v="8"/>
    <x v="87"/>
    <n v="260"/>
    <x v="132"/>
    <n v="1827"/>
    <n v="2201"/>
    <n v="45596"/>
    <n v="75507"/>
  </r>
  <r>
    <n v="13"/>
    <x v="3"/>
    <x v="4"/>
    <x v="125"/>
    <n v="130"/>
    <x v="98"/>
    <n v="3155"/>
    <n v="3143"/>
    <n v="89548"/>
    <n v="76312"/>
  </r>
  <r>
    <n v="14"/>
    <x v="3"/>
    <x v="7"/>
    <x v="29"/>
    <n v="200"/>
    <x v="133"/>
    <n v="2281"/>
    <n v="2501"/>
    <n v="73130"/>
    <n v="73637"/>
  </r>
  <r>
    <n v="1"/>
    <x v="1"/>
    <x v="0"/>
    <x v="126"/>
    <n v="249"/>
    <x v="72"/>
    <n v="2980"/>
    <n v="3303"/>
    <n v="84610"/>
    <n v="69298"/>
  </r>
  <r>
    <n v="14"/>
    <x v="3"/>
    <x v="7"/>
    <x v="126"/>
    <n v="274"/>
    <x v="107"/>
    <n v="2555"/>
    <n v="2591"/>
    <n v="72856"/>
    <n v="73547"/>
  </r>
  <r>
    <n v="1"/>
    <x v="1"/>
    <x v="0"/>
    <x v="127"/>
    <n v="193"/>
    <x v="8"/>
    <n v="3173"/>
    <n v="3465"/>
    <n v="84417"/>
    <n v="69136"/>
  </r>
  <r>
    <n v="11"/>
    <x v="2"/>
    <x v="6"/>
    <x v="128"/>
    <n v="249"/>
    <x v="134"/>
    <n v="2953"/>
    <n v="2696"/>
    <n v="73027"/>
    <n v="94101"/>
  </r>
  <r>
    <n v="5"/>
    <x v="4"/>
    <x v="8"/>
    <x v="23"/>
    <n v="134"/>
    <x v="135"/>
    <n v="1961"/>
    <n v="2406"/>
    <n v="45462"/>
    <n v="75302"/>
  </r>
  <r>
    <n v="11"/>
    <x v="2"/>
    <x v="6"/>
    <x v="129"/>
    <n v="252"/>
    <x v="27"/>
    <n v="3205"/>
    <n v="2925"/>
    <n v="72775"/>
    <n v="93872"/>
  </r>
  <r>
    <n v="4"/>
    <x v="4"/>
    <x v="5"/>
    <x v="130"/>
    <n v="297"/>
    <x v="68"/>
    <n v="2356"/>
    <n v="2332"/>
    <n v="62834"/>
    <n v="86121"/>
  </r>
  <r>
    <n v="14"/>
    <x v="3"/>
    <x v="7"/>
    <x v="131"/>
    <n v="159"/>
    <x v="136"/>
    <n v="2714"/>
    <n v="2762"/>
    <n v="72697"/>
    <n v="73376"/>
  </r>
  <r>
    <n v="6"/>
    <x v="0"/>
    <x v="0"/>
    <x v="132"/>
    <n v="138"/>
    <x v="12"/>
    <n v="13510"/>
    <n v="13253"/>
    <n v="46870"/>
    <n v="58349"/>
  </r>
  <r>
    <n v="10"/>
    <x v="2"/>
    <x v="3"/>
    <x v="133"/>
    <n v="250"/>
    <x v="131"/>
    <n v="2727"/>
    <n v="2708"/>
    <n v="74501"/>
    <n v="62545"/>
  </r>
  <r>
    <n v="10"/>
    <x v="2"/>
    <x v="3"/>
    <x v="134"/>
    <n v="131"/>
    <x v="137"/>
    <n v="2858"/>
    <n v="2916"/>
    <n v="74370"/>
    <n v="62337"/>
  </r>
  <r>
    <n v="12"/>
    <x v="2"/>
    <x v="2"/>
    <x v="74"/>
    <n v="203"/>
    <x v="138"/>
    <n v="2443"/>
    <n v="2257"/>
    <n v="60944"/>
    <n v="94948"/>
  </r>
  <r>
    <n v="6"/>
    <x v="0"/>
    <x v="0"/>
    <x v="135"/>
    <n v="133"/>
    <x v="139"/>
    <n v="13643"/>
    <n v="13552"/>
    <n v="46737"/>
    <n v="58050"/>
  </r>
  <r>
    <n v="6"/>
    <x v="0"/>
    <x v="0"/>
    <x v="136"/>
    <n v="88"/>
    <x v="140"/>
    <n v="13731"/>
    <n v="13619"/>
    <n v="46649"/>
    <n v="57983"/>
  </r>
  <r>
    <n v="13"/>
    <x v="3"/>
    <x v="4"/>
    <x v="137"/>
    <n v="196"/>
    <x v="121"/>
    <n v="3351"/>
    <n v="3277"/>
    <n v="89352"/>
    <n v="76178"/>
  </r>
  <r>
    <n v="6"/>
    <x v="0"/>
    <x v="0"/>
    <x v="138"/>
    <n v="255"/>
    <x v="141"/>
    <n v="13986"/>
    <n v="13751"/>
    <n v="46394"/>
    <n v="57851"/>
  </r>
  <r>
    <n v="5"/>
    <x v="4"/>
    <x v="8"/>
    <x v="24"/>
    <n v="192"/>
    <x v="62"/>
    <n v="2153"/>
    <n v="2683"/>
    <n v="45270"/>
    <n v="75025"/>
  </r>
  <r>
    <n v="5"/>
    <x v="4"/>
    <x v="8"/>
    <x v="90"/>
    <n v="97"/>
    <x v="142"/>
    <n v="2250"/>
    <n v="2818"/>
    <n v="45173"/>
    <n v="74890"/>
  </r>
  <r>
    <n v="6"/>
    <x v="0"/>
    <x v="0"/>
    <x v="139"/>
    <n v="168"/>
    <x v="143"/>
    <n v="14154"/>
    <n v="13805"/>
    <n v="46226"/>
    <n v="57797"/>
  </r>
  <r>
    <n v="2"/>
    <x v="1"/>
    <x v="7"/>
    <x v="109"/>
    <n v="161"/>
    <x v="12"/>
    <n v="2636"/>
    <n v="2544"/>
    <n v="61805"/>
    <n v="83665"/>
  </r>
  <r>
    <n v="10"/>
    <x v="2"/>
    <x v="3"/>
    <x v="140"/>
    <n v="139"/>
    <x v="5"/>
    <n v="2997"/>
    <n v="3091"/>
    <n v="74231"/>
    <n v="62162"/>
  </r>
  <r>
    <n v="1"/>
    <x v="1"/>
    <x v="0"/>
    <x v="137"/>
    <n v="289"/>
    <x v="57"/>
    <n v="3462"/>
    <n v="3616"/>
    <n v="84128"/>
    <n v="68985"/>
  </r>
  <r>
    <n v="14"/>
    <x v="3"/>
    <x v="7"/>
    <x v="141"/>
    <n v="160"/>
    <x v="144"/>
    <n v="2874"/>
    <n v="3019"/>
    <n v="72537"/>
    <n v="73119"/>
  </r>
  <r>
    <n v="5"/>
    <x v="4"/>
    <x v="8"/>
    <x v="142"/>
    <n v="219"/>
    <x v="145"/>
    <n v="2469"/>
    <n v="3072"/>
    <n v="44954"/>
    <n v="74636"/>
  </r>
  <r>
    <n v="6"/>
    <x v="0"/>
    <x v="0"/>
    <x v="143"/>
    <n v="160"/>
    <x v="81"/>
    <n v="14314"/>
    <n v="13865"/>
    <n v="46066"/>
    <n v="57737"/>
  </r>
  <r>
    <n v="6"/>
    <x v="0"/>
    <x v="0"/>
    <x v="144"/>
    <n v="163"/>
    <x v="146"/>
    <n v="14477"/>
    <n v="14117"/>
    <n v="45903"/>
    <n v="57485"/>
  </r>
  <r>
    <n v="11"/>
    <x v="2"/>
    <x v="6"/>
    <x v="96"/>
    <n v="249"/>
    <x v="84"/>
    <n v="3454"/>
    <n v="3111"/>
    <n v="72526"/>
    <n v="93686"/>
  </r>
  <r>
    <n v="4"/>
    <x v="4"/>
    <x v="5"/>
    <x v="29"/>
    <n v="282"/>
    <x v="121"/>
    <n v="2638"/>
    <n v="2466"/>
    <n v="62552"/>
    <n v="85987"/>
  </r>
  <r>
    <n v="4"/>
    <x v="4"/>
    <x v="5"/>
    <x v="126"/>
    <n v="183"/>
    <x v="90"/>
    <n v="2821"/>
    <n v="2762"/>
    <n v="62369"/>
    <n v="85691"/>
  </r>
  <r>
    <n v="11"/>
    <x v="2"/>
    <x v="6"/>
    <x v="115"/>
    <n v="243"/>
    <x v="147"/>
    <n v="3697"/>
    <n v="3373"/>
    <n v="72283"/>
    <n v="93424"/>
  </r>
  <r>
    <n v="10"/>
    <x v="2"/>
    <x v="3"/>
    <x v="145"/>
    <n v="211"/>
    <x v="31"/>
    <n v="3208"/>
    <n v="3232"/>
    <n v="74020"/>
    <n v="62021"/>
  </r>
  <r>
    <n v="3"/>
    <x v="1"/>
    <x v="1"/>
    <x v="121"/>
    <n v="88"/>
    <x v="148"/>
    <n v="2750"/>
    <n v="2488"/>
    <n v="49408"/>
    <n v="93950"/>
  </r>
  <r>
    <n v="10"/>
    <x v="2"/>
    <x v="3"/>
    <x v="146"/>
    <n v="86"/>
    <x v="149"/>
    <n v="3294"/>
    <n v="3523"/>
    <n v="73934"/>
    <n v="61730"/>
  </r>
  <r>
    <n v="6"/>
    <x v="0"/>
    <x v="0"/>
    <x v="147"/>
    <n v="137"/>
    <x v="150"/>
    <n v="14614"/>
    <n v="14320"/>
    <n v="45766"/>
    <n v="57282"/>
  </r>
  <r>
    <n v="2"/>
    <x v="1"/>
    <x v="7"/>
    <x v="113"/>
    <n v="85"/>
    <x v="76"/>
    <n v="2721"/>
    <n v="2793"/>
    <n v="61720"/>
    <n v="83416"/>
  </r>
  <r>
    <n v="13"/>
    <x v="3"/>
    <x v="4"/>
    <x v="148"/>
    <n v="134"/>
    <x v="80"/>
    <n v="3485"/>
    <n v="3426"/>
    <n v="89218"/>
    <n v="76029"/>
  </r>
  <r>
    <n v="6"/>
    <x v="0"/>
    <x v="0"/>
    <x v="149"/>
    <n v="217"/>
    <x v="76"/>
    <n v="14831"/>
    <n v="14569"/>
    <n v="45549"/>
    <n v="57033"/>
  </r>
  <r>
    <n v="1"/>
    <x v="1"/>
    <x v="0"/>
    <x v="145"/>
    <n v="180"/>
    <x v="104"/>
    <n v="3642"/>
    <n v="3700"/>
    <n v="83948"/>
    <n v="68901"/>
  </r>
  <r>
    <n v="6"/>
    <x v="0"/>
    <x v="0"/>
    <x v="150"/>
    <n v="202"/>
    <x v="19"/>
    <n v="15033"/>
    <n v="14814"/>
    <n v="45347"/>
    <n v="56788"/>
  </r>
  <r>
    <n v="6"/>
    <x v="0"/>
    <x v="0"/>
    <x v="151"/>
    <n v="290"/>
    <x v="151"/>
    <n v="15323"/>
    <n v="15046"/>
    <n v="45057"/>
    <n v="56556"/>
  </r>
  <r>
    <n v="10"/>
    <x v="2"/>
    <x v="3"/>
    <x v="152"/>
    <n v="101"/>
    <x v="34"/>
    <n v="3395"/>
    <n v="3691"/>
    <n v="73833"/>
    <n v="61562"/>
  </r>
  <r>
    <n v="3"/>
    <x v="1"/>
    <x v="1"/>
    <x v="134"/>
    <n v="283"/>
    <x v="152"/>
    <n v="3033"/>
    <n v="2736"/>
    <n v="49125"/>
    <n v="93702"/>
  </r>
  <r>
    <n v="12"/>
    <x v="2"/>
    <x v="2"/>
    <x v="81"/>
    <n v="292"/>
    <x v="95"/>
    <n v="2735"/>
    <n v="2541"/>
    <n v="60652"/>
    <n v="94664"/>
  </r>
  <r>
    <n v="6"/>
    <x v="0"/>
    <x v="0"/>
    <x v="153"/>
    <n v="117"/>
    <x v="130"/>
    <n v="15440"/>
    <n v="15201"/>
    <n v="44940"/>
    <n v="56401"/>
  </r>
  <r>
    <n v="1"/>
    <x v="1"/>
    <x v="0"/>
    <x v="154"/>
    <n v="228"/>
    <x v="57"/>
    <n v="3870"/>
    <n v="3851"/>
    <n v="83720"/>
    <n v="68750"/>
  </r>
  <r>
    <n v="11"/>
    <x v="2"/>
    <x v="6"/>
    <x v="31"/>
    <n v="80"/>
    <x v="105"/>
    <n v="3777"/>
    <n v="3596"/>
    <n v="72203"/>
    <n v="93201"/>
  </r>
  <r>
    <n v="6"/>
    <x v="0"/>
    <x v="0"/>
    <x v="155"/>
    <n v="248"/>
    <x v="134"/>
    <n v="15688"/>
    <n v="15338"/>
    <n v="44692"/>
    <n v="56264"/>
  </r>
  <r>
    <n v="3"/>
    <x v="1"/>
    <x v="1"/>
    <x v="36"/>
    <n v="117"/>
    <x v="12"/>
    <n v="3150"/>
    <n v="2997"/>
    <n v="49008"/>
    <n v="93441"/>
  </r>
  <r>
    <n v="6"/>
    <x v="0"/>
    <x v="0"/>
    <x v="156"/>
    <n v="158"/>
    <x v="55"/>
    <n v="15846"/>
    <n v="15603"/>
    <n v="44534"/>
    <n v="55999"/>
  </r>
  <r>
    <n v="12"/>
    <x v="2"/>
    <x v="2"/>
    <x v="102"/>
    <n v="211"/>
    <x v="153"/>
    <n v="2946"/>
    <n v="2814"/>
    <n v="60441"/>
    <n v="94391"/>
  </r>
  <r>
    <n v="4"/>
    <x v="4"/>
    <x v="5"/>
    <x v="127"/>
    <n v="247"/>
    <x v="154"/>
    <n v="3068"/>
    <n v="2843"/>
    <n v="62122"/>
    <n v="85610"/>
  </r>
  <r>
    <n v="2"/>
    <x v="1"/>
    <x v="7"/>
    <x v="29"/>
    <n v="210"/>
    <x v="84"/>
    <n v="2931"/>
    <n v="2979"/>
    <n v="61510"/>
    <n v="83230"/>
  </r>
  <r>
    <n v="4"/>
    <x v="4"/>
    <x v="5"/>
    <x v="141"/>
    <n v="300"/>
    <x v="155"/>
    <n v="3368"/>
    <n v="2922"/>
    <n v="61822"/>
    <n v="85531"/>
  </r>
  <r>
    <n v="14"/>
    <x v="3"/>
    <x v="7"/>
    <x v="157"/>
    <n v="300"/>
    <x v="150"/>
    <n v="3174"/>
    <n v="3222"/>
    <n v="72237"/>
    <n v="72916"/>
  </r>
  <r>
    <n v="10"/>
    <x v="2"/>
    <x v="3"/>
    <x v="158"/>
    <n v="262"/>
    <x v="156"/>
    <n v="3657"/>
    <n v="3926"/>
    <n v="73571"/>
    <n v="61327"/>
  </r>
  <r>
    <n v="6"/>
    <x v="0"/>
    <x v="0"/>
    <x v="159"/>
    <n v="120"/>
    <x v="142"/>
    <n v="15966"/>
    <n v="15738"/>
    <n v="44414"/>
    <n v="55864"/>
  </r>
  <r>
    <n v="1"/>
    <x v="1"/>
    <x v="0"/>
    <x v="39"/>
    <n v="191"/>
    <x v="34"/>
    <n v="4061"/>
    <n v="4019"/>
    <n v="83529"/>
    <n v="68582"/>
  </r>
  <r>
    <n v="2"/>
    <x v="1"/>
    <x v="7"/>
    <x v="119"/>
    <n v="230"/>
    <x v="105"/>
    <n v="3161"/>
    <n v="3202"/>
    <n v="61280"/>
    <n v="83007"/>
  </r>
  <r>
    <n v="5"/>
    <x v="4"/>
    <x v="8"/>
    <x v="107"/>
    <n v="88"/>
    <x v="60"/>
    <n v="2557"/>
    <n v="3141"/>
    <n v="44866"/>
    <n v="74567"/>
  </r>
  <r>
    <n v="12"/>
    <x v="2"/>
    <x v="2"/>
    <x v="128"/>
    <n v="171"/>
    <x v="130"/>
    <n v="3117"/>
    <n v="2969"/>
    <n v="60270"/>
    <n v="94236"/>
  </r>
  <r>
    <n v="6"/>
    <x v="0"/>
    <x v="0"/>
    <x v="160"/>
    <n v="297"/>
    <x v="148"/>
    <n v="16263"/>
    <n v="16032"/>
    <n v="44117"/>
    <n v="55570"/>
  </r>
  <r>
    <n v="12"/>
    <x v="2"/>
    <x v="2"/>
    <x v="27"/>
    <n v="175"/>
    <x v="93"/>
    <n v="3292"/>
    <n v="3203"/>
    <n v="60095"/>
    <n v="94002"/>
  </r>
  <r>
    <n v="12"/>
    <x v="2"/>
    <x v="2"/>
    <x v="161"/>
    <n v="247"/>
    <x v="157"/>
    <n v="3539"/>
    <n v="3299"/>
    <n v="59848"/>
    <n v="93906"/>
  </r>
  <r>
    <n v="11"/>
    <x v="2"/>
    <x v="6"/>
    <x v="141"/>
    <n v="180"/>
    <x v="48"/>
    <n v="3957"/>
    <n v="3765"/>
    <n v="72023"/>
    <n v="93032"/>
  </r>
  <r>
    <n v="6"/>
    <x v="0"/>
    <x v="0"/>
    <x v="162"/>
    <n v="194"/>
    <x v="73"/>
    <n v="16457"/>
    <n v="16193"/>
    <n v="43923"/>
    <n v="55409"/>
  </r>
  <r>
    <n v="1"/>
    <x v="1"/>
    <x v="0"/>
    <x v="163"/>
    <n v="283"/>
    <x v="158"/>
    <n v="4344"/>
    <n v="4263"/>
    <n v="83246"/>
    <n v="68338"/>
  </r>
  <r>
    <n v="13"/>
    <x v="3"/>
    <x v="4"/>
    <x v="146"/>
    <n v="147"/>
    <x v="159"/>
    <n v="3632"/>
    <n v="3621"/>
    <n v="89071"/>
    <n v="75834"/>
  </r>
  <r>
    <n v="1"/>
    <x v="1"/>
    <x v="0"/>
    <x v="41"/>
    <n v="262"/>
    <x v="9"/>
    <n v="4606"/>
    <n v="4388"/>
    <n v="82984"/>
    <n v="68213"/>
  </r>
  <r>
    <n v="6"/>
    <x v="0"/>
    <x v="0"/>
    <x v="164"/>
    <n v="135"/>
    <x v="72"/>
    <n v="16592"/>
    <n v="16347"/>
    <n v="43788"/>
    <n v="55255"/>
  </r>
  <r>
    <n v="1"/>
    <x v="1"/>
    <x v="0"/>
    <x v="165"/>
    <n v="219"/>
    <x v="160"/>
    <n v="4825"/>
    <n v="4502"/>
    <n v="82765"/>
    <n v="68099"/>
  </r>
  <r>
    <n v="12"/>
    <x v="2"/>
    <x v="2"/>
    <x v="107"/>
    <n v="300"/>
    <x v="161"/>
    <n v="3839"/>
    <n v="3382"/>
    <n v="59548"/>
    <n v="93823"/>
  </r>
  <r>
    <n v="13"/>
    <x v="3"/>
    <x v="4"/>
    <x v="152"/>
    <n v="152"/>
    <x v="14"/>
    <n v="3784"/>
    <n v="3910"/>
    <n v="88919"/>
    <n v="75545"/>
  </r>
  <r>
    <n v="6"/>
    <x v="0"/>
    <x v="0"/>
    <x v="166"/>
    <n v="173"/>
    <x v="162"/>
    <n v="16765"/>
    <n v="16504"/>
    <n v="43615"/>
    <n v="55098"/>
  </r>
  <r>
    <n v="6"/>
    <x v="0"/>
    <x v="0"/>
    <x v="167"/>
    <n v="98"/>
    <x v="163"/>
    <n v="16863"/>
    <n v="16614"/>
    <n v="43517"/>
    <n v="54988"/>
  </r>
  <r>
    <n v="4"/>
    <x v="4"/>
    <x v="5"/>
    <x v="168"/>
    <n v="90"/>
    <x v="164"/>
    <n v="3458"/>
    <n v="3089"/>
    <n v="61732"/>
    <n v="85364"/>
  </r>
  <r>
    <n v="4"/>
    <x v="4"/>
    <x v="5"/>
    <x v="169"/>
    <n v="102"/>
    <x v="122"/>
    <n v="3560"/>
    <n v="3177"/>
    <n v="61630"/>
    <n v="85276"/>
  </r>
  <r>
    <n v="6"/>
    <x v="0"/>
    <x v="0"/>
    <x v="170"/>
    <n v="83"/>
    <x v="91"/>
    <n v="16946"/>
    <n v="16878"/>
    <n v="43434"/>
    <n v="54724"/>
  </r>
  <r>
    <n v="11"/>
    <x v="2"/>
    <x v="6"/>
    <x v="140"/>
    <n v="272"/>
    <x v="165"/>
    <n v="4229"/>
    <n v="3843"/>
    <n v="71751"/>
    <n v="92954"/>
  </r>
  <r>
    <n v="2"/>
    <x v="1"/>
    <x v="7"/>
    <x v="126"/>
    <n v="179"/>
    <x v="124"/>
    <n v="3340"/>
    <n v="3442"/>
    <n v="61101"/>
    <n v="82767"/>
  </r>
  <r>
    <n v="11"/>
    <x v="2"/>
    <x v="6"/>
    <x v="154"/>
    <n v="106"/>
    <x v="157"/>
    <n v="4335"/>
    <n v="3939"/>
    <n v="71645"/>
    <n v="92858"/>
  </r>
  <r>
    <n v="4"/>
    <x v="4"/>
    <x v="5"/>
    <x v="146"/>
    <n v="252"/>
    <x v="94"/>
    <n v="3812"/>
    <n v="3437"/>
    <n v="61378"/>
    <n v="85016"/>
  </r>
  <r>
    <n v="6"/>
    <x v="0"/>
    <x v="0"/>
    <x v="171"/>
    <n v="222"/>
    <x v="166"/>
    <n v="17168"/>
    <n v="17120"/>
    <n v="43212"/>
    <n v="54482"/>
  </r>
  <r>
    <n v="6"/>
    <x v="0"/>
    <x v="0"/>
    <x v="172"/>
    <n v="141"/>
    <x v="1"/>
    <n v="17309"/>
    <n v="17389"/>
    <n v="43071"/>
    <n v="54213"/>
  </r>
  <r>
    <n v="6"/>
    <x v="0"/>
    <x v="0"/>
    <x v="173"/>
    <n v="282"/>
    <x v="167"/>
    <n v="17591"/>
    <n v="17505"/>
    <n v="42789"/>
    <n v="54097"/>
  </r>
  <r>
    <n v="12"/>
    <x v="2"/>
    <x v="2"/>
    <x v="174"/>
    <n v="218"/>
    <x v="168"/>
    <n v="4057"/>
    <n v="3582"/>
    <n v="59330"/>
    <n v="93623"/>
  </r>
  <r>
    <n v="12"/>
    <x v="2"/>
    <x v="2"/>
    <x v="175"/>
    <n v="135"/>
    <x v="145"/>
    <n v="4192"/>
    <n v="3836"/>
    <n v="59195"/>
    <n v="93369"/>
  </r>
  <r>
    <n v="6"/>
    <x v="0"/>
    <x v="0"/>
    <x v="176"/>
    <n v="268"/>
    <x v="151"/>
    <n v="17859"/>
    <n v="17737"/>
    <n v="42521"/>
    <n v="53865"/>
  </r>
  <r>
    <n v="11"/>
    <x v="2"/>
    <x v="6"/>
    <x v="39"/>
    <n v="243"/>
    <x v="153"/>
    <n v="4578"/>
    <n v="4212"/>
    <n v="71402"/>
    <n v="92585"/>
  </r>
  <r>
    <n v="11"/>
    <x v="2"/>
    <x v="6"/>
    <x v="163"/>
    <n v="295"/>
    <x v="169"/>
    <n v="4873"/>
    <n v="4419"/>
    <n v="71107"/>
    <n v="92378"/>
  </r>
  <r>
    <n v="2"/>
    <x v="1"/>
    <x v="7"/>
    <x v="127"/>
    <n v="107"/>
    <x v="124"/>
    <n v="3447"/>
    <n v="3682"/>
    <n v="60994"/>
    <n v="82527"/>
  </r>
  <r>
    <n v="5"/>
    <x v="4"/>
    <x v="8"/>
    <x v="133"/>
    <n v="161"/>
    <x v="170"/>
    <n v="2718"/>
    <n v="3354"/>
    <n v="44705"/>
    <n v="74354"/>
  </r>
  <r>
    <n v="14"/>
    <x v="3"/>
    <x v="7"/>
    <x v="146"/>
    <n v="154"/>
    <x v="122"/>
    <n v="3328"/>
    <n v="3310"/>
    <n v="72083"/>
    <n v="72828"/>
  </r>
  <r>
    <n v="6"/>
    <x v="0"/>
    <x v="0"/>
    <x v="177"/>
    <n v="220"/>
    <x v="43"/>
    <n v="18079"/>
    <n v="17884"/>
    <n v="42301"/>
    <n v="53718"/>
  </r>
  <r>
    <n v="3"/>
    <x v="1"/>
    <x v="1"/>
    <x v="145"/>
    <n v="155"/>
    <x v="126"/>
    <n v="3305"/>
    <n v="3118"/>
    <n v="48853"/>
    <n v="93320"/>
  </r>
  <r>
    <n v="2"/>
    <x v="1"/>
    <x v="7"/>
    <x v="178"/>
    <n v="235"/>
    <x v="171"/>
    <n v="3682"/>
    <n v="3830"/>
    <n v="60759"/>
    <n v="82379"/>
  </r>
  <r>
    <n v="4"/>
    <x v="4"/>
    <x v="5"/>
    <x v="179"/>
    <n v="147"/>
    <x v="99"/>
    <n v="3959"/>
    <n v="3563"/>
    <n v="61231"/>
    <n v="84890"/>
  </r>
  <r>
    <n v="5"/>
    <x v="4"/>
    <x v="8"/>
    <x v="134"/>
    <n v="227"/>
    <x v="52"/>
    <n v="2945"/>
    <n v="3471"/>
    <n v="44478"/>
    <n v="74237"/>
  </r>
  <r>
    <n v="6"/>
    <x v="0"/>
    <x v="0"/>
    <x v="180"/>
    <n v="247"/>
    <x v="144"/>
    <n v="18326"/>
    <n v="18141"/>
    <n v="42054"/>
    <n v="53461"/>
  </r>
  <r>
    <n v="6"/>
    <x v="0"/>
    <x v="0"/>
    <x v="181"/>
    <n v="253"/>
    <x v="172"/>
    <n v="18579"/>
    <n v="18238"/>
    <n v="41801"/>
    <n v="53364"/>
  </r>
  <r>
    <n v="4"/>
    <x v="4"/>
    <x v="5"/>
    <x v="182"/>
    <n v="206"/>
    <x v="159"/>
    <n v="4165"/>
    <n v="3758"/>
    <n v="61025"/>
    <n v="84695"/>
  </r>
  <r>
    <n v="3"/>
    <x v="1"/>
    <x v="1"/>
    <x v="183"/>
    <n v="273"/>
    <x v="102"/>
    <n v="3578"/>
    <n v="3310"/>
    <n v="48580"/>
    <n v="93128"/>
  </r>
  <r>
    <n v="6"/>
    <x v="0"/>
    <x v="0"/>
    <x v="184"/>
    <n v="170"/>
    <x v="117"/>
    <n v="18749"/>
    <n v="18311"/>
    <n v="41631"/>
    <n v="53291"/>
  </r>
  <r>
    <n v="6"/>
    <x v="0"/>
    <x v="0"/>
    <x v="185"/>
    <n v="128"/>
    <x v="44"/>
    <n v="18877"/>
    <n v="18379"/>
    <n v="41503"/>
    <n v="53223"/>
  </r>
  <r>
    <n v="2"/>
    <x v="1"/>
    <x v="7"/>
    <x v="36"/>
    <n v="121"/>
    <x v="9"/>
    <n v="3803"/>
    <n v="3955"/>
    <n v="60638"/>
    <n v="82254"/>
  </r>
  <r>
    <n v="2"/>
    <x v="1"/>
    <x v="7"/>
    <x v="169"/>
    <n v="294"/>
    <x v="72"/>
    <n v="4097"/>
    <n v="4109"/>
    <n v="60344"/>
    <n v="82100"/>
  </r>
  <r>
    <n v="6"/>
    <x v="0"/>
    <x v="0"/>
    <x v="186"/>
    <n v="89"/>
    <x v="130"/>
    <n v="18966"/>
    <n v="18534"/>
    <n v="41414"/>
    <n v="53068"/>
  </r>
  <r>
    <n v="2"/>
    <x v="1"/>
    <x v="7"/>
    <x v="39"/>
    <n v="236"/>
    <x v="173"/>
    <n v="4333"/>
    <n v="4173"/>
    <n v="60108"/>
    <n v="82036"/>
  </r>
  <r>
    <n v="12"/>
    <x v="2"/>
    <x v="2"/>
    <x v="141"/>
    <n v="219"/>
    <x v="174"/>
    <n v="4411"/>
    <n v="3940"/>
    <n v="58976"/>
    <n v="93265"/>
  </r>
  <r>
    <n v="10"/>
    <x v="2"/>
    <x v="3"/>
    <x v="165"/>
    <n v="260"/>
    <x v="163"/>
    <n v="3917"/>
    <n v="4036"/>
    <n v="73311"/>
    <n v="61217"/>
  </r>
  <r>
    <n v="5"/>
    <x v="4"/>
    <x v="8"/>
    <x v="187"/>
    <n v="137"/>
    <x v="175"/>
    <n v="3082"/>
    <n v="3571"/>
    <n v="44341"/>
    <n v="74137"/>
  </r>
  <r>
    <n v="2"/>
    <x v="1"/>
    <x v="7"/>
    <x v="40"/>
    <n v="232"/>
    <x v="63"/>
    <n v="4565"/>
    <n v="4371"/>
    <n v="59876"/>
    <n v="81838"/>
  </r>
  <r>
    <n v="3"/>
    <x v="1"/>
    <x v="1"/>
    <x v="179"/>
    <n v="162"/>
    <x v="8"/>
    <n v="3740"/>
    <n v="3472"/>
    <n v="48418"/>
    <n v="92966"/>
  </r>
  <r>
    <n v="6"/>
    <x v="0"/>
    <x v="0"/>
    <x v="188"/>
    <n v="128"/>
    <x v="67"/>
    <n v="19094"/>
    <n v="18713"/>
    <n v="41286"/>
    <n v="52889"/>
  </r>
  <r>
    <n v="5"/>
    <x v="4"/>
    <x v="8"/>
    <x v="145"/>
    <n v="87"/>
    <x v="95"/>
    <n v="3169"/>
    <n v="3855"/>
    <n v="44254"/>
    <n v="73853"/>
  </r>
  <r>
    <n v="6"/>
    <x v="0"/>
    <x v="0"/>
    <x v="189"/>
    <n v="249"/>
    <x v="48"/>
    <n v="19343"/>
    <n v="18882"/>
    <n v="41037"/>
    <n v="52720"/>
  </r>
  <r>
    <n v="4"/>
    <x v="4"/>
    <x v="5"/>
    <x v="190"/>
    <n v="159"/>
    <x v="117"/>
    <n v="4324"/>
    <n v="3831"/>
    <n v="60866"/>
    <n v="84622"/>
  </r>
  <r>
    <n v="14"/>
    <x v="3"/>
    <x v="7"/>
    <x v="191"/>
    <n v="263"/>
    <x v="176"/>
    <n v="3591"/>
    <n v="3361"/>
    <n v="71820"/>
    <n v="72777"/>
  </r>
  <r>
    <n v="12"/>
    <x v="2"/>
    <x v="2"/>
    <x v="36"/>
    <n v="224"/>
    <x v="140"/>
    <n v="4635"/>
    <n v="4007"/>
    <n v="58752"/>
    <n v="93198"/>
  </r>
  <r>
    <n v="13"/>
    <x v="3"/>
    <x v="4"/>
    <x v="191"/>
    <n v="169"/>
    <x v="81"/>
    <n v="3953"/>
    <n v="3970"/>
    <n v="88750"/>
    <n v="75485"/>
  </r>
  <r>
    <n v="6"/>
    <x v="0"/>
    <x v="0"/>
    <x v="192"/>
    <n v="238"/>
    <x v="177"/>
    <n v="19581"/>
    <n v="19071"/>
    <n v="40799"/>
    <n v="52531"/>
  </r>
  <r>
    <n v="12"/>
    <x v="2"/>
    <x v="2"/>
    <x v="37"/>
    <n v="135"/>
    <x v="151"/>
    <n v="4770"/>
    <n v="4239"/>
    <n v="58617"/>
    <n v="92966"/>
  </r>
  <r>
    <n v="1"/>
    <x v="1"/>
    <x v="0"/>
    <x v="46"/>
    <n v="178"/>
    <x v="166"/>
    <n v="5003"/>
    <n v="4744"/>
    <n v="82587"/>
    <n v="67857"/>
  </r>
  <r>
    <n v="13"/>
    <x v="3"/>
    <x v="4"/>
    <x v="41"/>
    <n v="284"/>
    <x v="158"/>
    <n v="4237"/>
    <n v="4214"/>
    <n v="88466"/>
    <n v="75241"/>
  </r>
  <r>
    <n v="2"/>
    <x v="1"/>
    <x v="7"/>
    <x v="41"/>
    <n v="157"/>
    <x v="43"/>
    <n v="4722"/>
    <n v="4518"/>
    <n v="59719"/>
    <n v="81691"/>
  </r>
  <r>
    <n v="14"/>
    <x v="3"/>
    <x v="7"/>
    <x v="193"/>
    <n v="262"/>
    <x v="9"/>
    <n v="3853"/>
    <n v="3486"/>
    <n v="71558"/>
    <n v="72652"/>
  </r>
  <r>
    <n v="6"/>
    <x v="0"/>
    <x v="0"/>
    <x v="194"/>
    <n v="189"/>
    <x v="142"/>
    <n v="19770"/>
    <n v="19206"/>
    <n v="40610"/>
    <n v="52396"/>
  </r>
  <r>
    <n v="13"/>
    <x v="3"/>
    <x v="4"/>
    <x v="195"/>
    <n v="259"/>
    <x v="178"/>
    <n v="4496"/>
    <n v="4464"/>
    <n v="88207"/>
    <n v="74991"/>
  </r>
  <r>
    <n v="5"/>
    <x v="4"/>
    <x v="8"/>
    <x v="37"/>
    <n v="119"/>
    <x v="179"/>
    <n v="3288"/>
    <n v="3916"/>
    <n v="44135"/>
    <n v="73792"/>
  </r>
  <r>
    <n v="10"/>
    <x v="2"/>
    <x v="3"/>
    <x v="196"/>
    <n v="173"/>
    <x v="49"/>
    <n v="4090"/>
    <n v="4326"/>
    <n v="73138"/>
    <n v="60927"/>
  </r>
  <r>
    <n v="4"/>
    <x v="4"/>
    <x v="5"/>
    <x v="45"/>
    <n v="173"/>
    <x v="58"/>
    <n v="4497"/>
    <n v="4097"/>
    <n v="60693"/>
    <n v="84356"/>
  </r>
  <r>
    <n v="6"/>
    <x v="0"/>
    <x v="0"/>
    <x v="197"/>
    <n v="235"/>
    <x v="174"/>
    <n v="20005"/>
    <n v="19310"/>
    <n v="40375"/>
    <n v="52292"/>
  </r>
  <r>
    <n v="5"/>
    <x v="4"/>
    <x v="8"/>
    <x v="152"/>
    <n v="267"/>
    <x v="130"/>
    <n v="3555"/>
    <n v="4071"/>
    <n v="43868"/>
    <n v="73637"/>
  </r>
  <r>
    <n v="5"/>
    <x v="4"/>
    <x v="8"/>
    <x v="198"/>
    <n v="229"/>
    <x v="180"/>
    <n v="3784"/>
    <n v="4290"/>
    <n v="43639"/>
    <n v="73418"/>
  </r>
  <r>
    <n v="5"/>
    <x v="4"/>
    <x v="8"/>
    <x v="193"/>
    <n v="289"/>
    <x v="160"/>
    <n v="4073"/>
    <n v="4404"/>
    <n v="43350"/>
    <n v="73304"/>
  </r>
  <r>
    <n v="6"/>
    <x v="0"/>
    <x v="0"/>
    <x v="199"/>
    <n v="86"/>
    <x v="142"/>
    <n v="20091"/>
    <n v="19445"/>
    <n v="40289"/>
    <n v="52157"/>
  </r>
  <r>
    <n v="6"/>
    <x v="0"/>
    <x v="0"/>
    <x v="200"/>
    <n v="257"/>
    <x v="180"/>
    <n v="20348"/>
    <n v="19664"/>
    <n v="40032"/>
    <n v="51938"/>
  </r>
  <r>
    <n v="11"/>
    <x v="2"/>
    <x v="6"/>
    <x v="201"/>
    <n v="291"/>
    <x v="181"/>
    <n v="5164"/>
    <n v="4677"/>
    <n v="70816"/>
    <n v="92120"/>
  </r>
  <r>
    <n v="4"/>
    <x v="4"/>
    <x v="5"/>
    <x v="202"/>
    <n v="206"/>
    <x v="182"/>
    <n v="4703"/>
    <n v="4291"/>
    <n v="60487"/>
    <n v="84162"/>
  </r>
  <r>
    <n v="6"/>
    <x v="0"/>
    <x v="0"/>
    <x v="203"/>
    <n v="106"/>
    <x v="13"/>
    <n v="20454"/>
    <n v="19755"/>
    <n v="39926"/>
    <n v="51847"/>
  </r>
  <r>
    <n v="6"/>
    <x v="0"/>
    <x v="0"/>
    <x v="204"/>
    <n v="117"/>
    <x v="124"/>
    <n v="20571"/>
    <n v="19995"/>
    <n v="39809"/>
    <n v="51607"/>
  </r>
  <r>
    <n v="6"/>
    <x v="0"/>
    <x v="0"/>
    <x v="205"/>
    <n v="115"/>
    <x v="177"/>
    <n v="20686"/>
    <n v="20184"/>
    <n v="39694"/>
    <n v="51418"/>
  </r>
  <r>
    <n v="1"/>
    <x v="1"/>
    <x v="0"/>
    <x v="206"/>
    <n v="224"/>
    <x v="70"/>
    <n v="5227"/>
    <n v="4873"/>
    <n v="82363"/>
    <n v="67728"/>
  </r>
  <r>
    <n v="2"/>
    <x v="1"/>
    <x v="7"/>
    <x v="165"/>
    <n v="278"/>
    <x v="180"/>
    <n v="5000"/>
    <n v="4737"/>
    <n v="59441"/>
    <n v="81472"/>
  </r>
  <r>
    <n v="3"/>
    <x v="1"/>
    <x v="1"/>
    <x v="40"/>
    <n v="298"/>
    <x v="58"/>
    <n v="4038"/>
    <n v="3738"/>
    <n v="48120"/>
    <n v="92700"/>
  </r>
  <r>
    <n v="6"/>
    <x v="0"/>
    <x v="0"/>
    <x v="207"/>
    <n v="227"/>
    <x v="56"/>
    <n v="20913"/>
    <n v="20357"/>
    <n v="39467"/>
    <n v="51245"/>
  </r>
  <r>
    <n v="14"/>
    <x v="3"/>
    <x v="7"/>
    <x v="196"/>
    <n v="241"/>
    <x v="150"/>
    <n v="4094"/>
    <n v="3689"/>
    <n v="71317"/>
    <n v="72449"/>
  </r>
  <r>
    <n v="3"/>
    <x v="1"/>
    <x v="1"/>
    <x v="41"/>
    <n v="254"/>
    <x v="107"/>
    <n v="4292"/>
    <n v="3828"/>
    <n v="47866"/>
    <n v="92610"/>
  </r>
  <r>
    <n v="11"/>
    <x v="2"/>
    <x v="6"/>
    <x v="190"/>
    <n v="96"/>
    <x v="97"/>
    <n v="5260"/>
    <n v="4894"/>
    <n v="70720"/>
    <n v="91903"/>
  </r>
  <r>
    <n v="10"/>
    <x v="2"/>
    <x v="3"/>
    <x v="202"/>
    <n v="298"/>
    <x v="25"/>
    <n v="4388"/>
    <n v="4469"/>
    <n v="72840"/>
    <n v="60784"/>
  </r>
  <r>
    <n v="13"/>
    <x v="3"/>
    <x v="4"/>
    <x v="46"/>
    <n v="291"/>
    <x v="117"/>
    <n v="4787"/>
    <n v="4537"/>
    <n v="87916"/>
    <n v="74918"/>
  </r>
  <r>
    <n v="1"/>
    <x v="1"/>
    <x v="0"/>
    <x v="208"/>
    <n v="184"/>
    <x v="81"/>
    <n v="5411"/>
    <n v="4933"/>
    <n v="82179"/>
    <n v="67668"/>
  </r>
  <r>
    <n v="4"/>
    <x v="4"/>
    <x v="5"/>
    <x v="209"/>
    <n v="243"/>
    <x v="123"/>
    <n v="4946"/>
    <n v="4343"/>
    <n v="60244"/>
    <n v="84110"/>
  </r>
  <r>
    <n v="6"/>
    <x v="0"/>
    <x v="0"/>
    <x v="210"/>
    <n v="163"/>
    <x v="5"/>
    <n v="21076"/>
    <n v="20532"/>
    <n v="39304"/>
    <n v="51070"/>
  </r>
  <r>
    <n v="3"/>
    <x v="1"/>
    <x v="1"/>
    <x v="190"/>
    <n v="82"/>
    <x v="42"/>
    <n v="4374"/>
    <n v="4102"/>
    <n v="47784"/>
    <n v="92336"/>
  </r>
  <r>
    <n v="5"/>
    <x v="4"/>
    <x v="8"/>
    <x v="211"/>
    <n v="243"/>
    <x v="123"/>
    <n v="4316"/>
    <n v="4456"/>
    <n v="43107"/>
    <n v="73252"/>
  </r>
  <r>
    <n v="6"/>
    <x v="0"/>
    <x v="0"/>
    <x v="212"/>
    <n v="195"/>
    <x v="178"/>
    <n v="21271"/>
    <n v="20782"/>
    <n v="39109"/>
    <n v="50820"/>
  </r>
  <r>
    <n v="6"/>
    <x v="0"/>
    <x v="0"/>
    <x v="213"/>
    <n v="271"/>
    <x v="77"/>
    <n v="21542"/>
    <n v="20979"/>
    <n v="38838"/>
    <n v="50623"/>
  </r>
  <r>
    <n v="13"/>
    <x v="3"/>
    <x v="4"/>
    <x v="214"/>
    <n v="148"/>
    <x v="183"/>
    <n v="4935"/>
    <n v="4611"/>
    <n v="87768"/>
    <n v="74844"/>
  </r>
  <r>
    <n v="1"/>
    <x v="1"/>
    <x v="0"/>
    <x v="215"/>
    <n v="100"/>
    <x v="81"/>
    <n v="5511"/>
    <n v="4993"/>
    <n v="82079"/>
    <n v="67608"/>
  </r>
  <r>
    <n v="14"/>
    <x v="3"/>
    <x v="7"/>
    <x v="206"/>
    <n v="236"/>
    <x v="184"/>
    <n v="4330"/>
    <n v="3970"/>
    <n v="71081"/>
    <n v="72168"/>
  </r>
  <r>
    <n v="14"/>
    <x v="3"/>
    <x v="7"/>
    <x v="48"/>
    <n v="182"/>
    <x v="106"/>
    <n v="4512"/>
    <n v="4174"/>
    <n v="70899"/>
    <n v="71964"/>
  </r>
  <r>
    <n v="5"/>
    <x v="4"/>
    <x v="8"/>
    <x v="214"/>
    <n v="240"/>
    <x v="185"/>
    <n v="4556"/>
    <n v="4662"/>
    <n v="42867"/>
    <n v="73046"/>
  </r>
  <r>
    <n v="1"/>
    <x v="1"/>
    <x v="0"/>
    <x v="216"/>
    <n v="210"/>
    <x v="186"/>
    <n v="5721"/>
    <n v="5286"/>
    <n v="81869"/>
    <n v="67315"/>
  </r>
  <r>
    <n v="12"/>
    <x v="2"/>
    <x v="2"/>
    <x v="152"/>
    <n v="211"/>
    <x v="151"/>
    <n v="4981"/>
    <n v="4471"/>
    <n v="58406"/>
    <n v="92734"/>
  </r>
  <r>
    <n v="5"/>
    <x v="4"/>
    <x v="8"/>
    <x v="217"/>
    <n v="246"/>
    <x v="187"/>
    <n v="4802"/>
    <n v="4712"/>
    <n v="42621"/>
    <n v="72996"/>
  </r>
  <r>
    <n v="14"/>
    <x v="3"/>
    <x v="7"/>
    <x v="218"/>
    <n v="80"/>
    <x v="151"/>
    <n v="4592"/>
    <n v="4406"/>
    <n v="70819"/>
    <n v="71732"/>
  </r>
  <r>
    <n v="2"/>
    <x v="1"/>
    <x v="7"/>
    <x v="219"/>
    <n v="122"/>
    <x v="135"/>
    <n v="5122"/>
    <n v="4942"/>
    <n v="59319"/>
    <n v="81267"/>
  </r>
  <r>
    <n v="4"/>
    <x v="4"/>
    <x v="5"/>
    <x v="220"/>
    <n v="207"/>
    <x v="188"/>
    <n v="5153"/>
    <n v="4413"/>
    <n v="60037"/>
    <n v="84040"/>
  </r>
  <r>
    <n v="14"/>
    <x v="3"/>
    <x v="7"/>
    <x v="221"/>
    <n v="270"/>
    <x v="189"/>
    <n v="4862"/>
    <n v="4590"/>
    <n v="70549"/>
    <n v="71548"/>
  </r>
  <r>
    <n v="6"/>
    <x v="0"/>
    <x v="0"/>
    <x v="222"/>
    <n v="248"/>
    <x v="109"/>
    <n v="21790"/>
    <n v="21080"/>
    <n v="38590"/>
    <n v="50522"/>
  </r>
  <r>
    <n v="11"/>
    <x v="2"/>
    <x v="6"/>
    <x v="45"/>
    <n v="199"/>
    <x v="107"/>
    <n v="5459"/>
    <n v="4984"/>
    <n v="70521"/>
    <n v="91813"/>
  </r>
  <r>
    <n v="4"/>
    <x v="4"/>
    <x v="5"/>
    <x v="223"/>
    <n v="150"/>
    <x v="190"/>
    <n v="5303"/>
    <n v="4641"/>
    <n v="59887"/>
    <n v="83812"/>
  </r>
  <r>
    <n v="14"/>
    <x v="3"/>
    <x v="7"/>
    <x v="224"/>
    <n v="276"/>
    <x v="90"/>
    <n v="5138"/>
    <n v="4886"/>
    <n v="70273"/>
    <n v="71252"/>
  </r>
  <r>
    <n v="4"/>
    <x v="4"/>
    <x v="5"/>
    <x v="53"/>
    <n v="228"/>
    <x v="75"/>
    <n v="5531"/>
    <n v="4832"/>
    <n v="59659"/>
    <n v="83621"/>
  </r>
  <r>
    <n v="10"/>
    <x v="2"/>
    <x v="3"/>
    <x v="225"/>
    <n v="225"/>
    <x v="142"/>
    <n v="4613"/>
    <n v="4604"/>
    <n v="72615"/>
    <n v="60649"/>
  </r>
  <r>
    <n v="6"/>
    <x v="0"/>
    <x v="0"/>
    <x v="226"/>
    <n v="150"/>
    <x v="89"/>
    <n v="21940"/>
    <n v="21160"/>
    <n v="38440"/>
    <n v="50442"/>
  </r>
  <r>
    <n v="6"/>
    <x v="0"/>
    <x v="0"/>
    <x v="227"/>
    <n v="134"/>
    <x v="16"/>
    <n v="22074"/>
    <n v="21413"/>
    <n v="38306"/>
    <n v="50189"/>
  </r>
  <r>
    <n v="14"/>
    <x v="3"/>
    <x v="7"/>
    <x v="56"/>
    <n v="115"/>
    <x v="35"/>
    <n v="5253"/>
    <n v="5064"/>
    <n v="70158"/>
    <n v="71074"/>
  </r>
  <r>
    <n v="5"/>
    <x v="4"/>
    <x v="8"/>
    <x v="208"/>
    <n v="158"/>
    <x v="111"/>
    <n v="4960"/>
    <n v="4821"/>
    <n v="42463"/>
    <n v="72887"/>
  </r>
  <r>
    <n v="6"/>
    <x v="0"/>
    <x v="0"/>
    <x v="228"/>
    <n v="156"/>
    <x v="111"/>
    <n v="22230"/>
    <n v="21522"/>
    <n v="38150"/>
    <n v="50080"/>
  </r>
  <r>
    <n v="6"/>
    <x v="0"/>
    <x v="0"/>
    <x v="229"/>
    <n v="180"/>
    <x v="148"/>
    <n v="22410"/>
    <n v="21816"/>
    <n v="37970"/>
    <n v="49786"/>
  </r>
  <r>
    <n v="6"/>
    <x v="0"/>
    <x v="0"/>
    <x v="230"/>
    <n v="292"/>
    <x v="68"/>
    <n v="22702"/>
    <n v="21935"/>
    <n v="37678"/>
    <n v="49667"/>
  </r>
  <r>
    <n v="10"/>
    <x v="2"/>
    <x v="3"/>
    <x v="231"/>
    <n v="118"/>
    <x v="167"/>
    <n v="4731"/>
    <n v="4720"/>
    <n v="72497"/>
    <n v="60533"/>
  </r>
  <r>
    <n v="3"/>
    <x v="1"/>
    <x v="1"/>
    <x v="211"/>
    <n v="174"/>
    <x v="155"/>
    <n v="4548"/>
    <n v="4181"/>
    <n v="47610"/>
    <n v="92257"/>
  </r>
  <r>
    <n v="14"/>
    <x v="3"/>
    <x v="7"/>
    <x v="232"/>
    <n v="170"/>
    <x v="118"/>
    <n v="5423"/>
    <n v="5334"/>
    <n v="69988"/>
    <n v="70804"/>
  </r>
  <r>
    <n v="4"/>
    <x v="4"/>
    <x v="5"/>
    <x v="233"/>
    <n v="210"/>
    <x v="86"/>
    <n v="5741"/>
    <n v="5117"/>
    <n v="59449"/>
    <n v="83336"/>
  </r>
  <r>
    <n v="6"/>
    <x v="0"/>
    <x v="0"/>
    <x v="234"/>
    <n v="300"/>
    <x v="123"/>
    <n v="23002"/>
    <n v="21987"/>
    <n v="37378"/>
    <n v="49615"/>
  </r>
  <r>
    <n v="6"/>
    <x v="0"/>
    <x v="0"/>
    <x v="235"/>
    <n v="190"/>
    <x v="191"/>
    <n v="23192"/>
    <n v="22079"/>
    <n v="37188"/>
    <n v="49523"/>
  </r>
  <r>
    <n v="13"/>
    <x v="3"/>
    <x v="4"/>
    <x v="48"/>
    <n v="180"/>
    <x v="79"/>
    <n v="5115"/>
    <n v="4734"/>
    <n v="87588"/>
    <n v="74721"/>
  </r>
  <r>
    <n v="6"/>
    <x v="0"/>
    <x v="0"/>
    <x v="236"/>
    <n v="172"/>
    <x v="26"/>
    <n v="23364"/>
    <n v="22367"/>
    <n v="37016"/>
    <n v="49235"/>
  </r>
  <r>
    <n v="1"/>
    <x v="1"/>
    <x v="0"/>
    <x v="233"/>
    <n v="190"/>
    <x v="63"/>
    <n v="5911"/>
    <n v="5484"/>
    <n v="81679"/>
    <n v="67117"/>
  </r>
  <r>
    <n v="6"/>
    <x v="0"/>
    <x v="0"/>
    <x v="237"/>
    <n v="292"/>
    <x v="42"/>
    <n v="23656"/>
    <n v="22641"/>
    <n v="36724"/>
    <n v="48961"/>
  </r>
  <r>
    <n v="11"/>
    <x v="2"/>
    <x v="6"/>
    <x v="46"/>
    <n v="221"/>
    <x v="171"/>
    <n v="5680"/>
    <n v="5132"/>
    <n v="70300"/>
    <n v="91665"/>
  </r>
  <r>
    <n v="6"/>
    <x v="0"/>
    <x v="0"/>
    <x v="238"/>
    <n v="173"/>
    <x v="161"/>
    <n v="23829"/>
    <n v="22724"/>
    <n v="36551"/>
    <n v="48878"/>
  </r>
  <r>
    <n v="2"/>
    <x v="1"/>
    <x v="7"/>
    <x v="47"/>
    <n v="176"/>
    <x v="148"/>
    <n v="5298"/>
    <n v="5236"/>
    <n v="59143"/>
    <n v="80973"/>
  </r>
  <r>
    <n v="13"/>
    <x v="3"/>
    <x v="4"/>
    <x v="239"/>
    <n v="274"/>
    <x v="184"/>
    <n v="5389"/>
    <n v="5015"/>
    <n v="87314"/>
    <n v="74440"/>
  </r>
  <r>
    <n v="6"/>
    <x v="0"/>
    <x v="0"/>
    <x v="240"/>
    <n v="256"/>
    <x v="43"/>
    <n v="24085"/>
    <n v="22871"/>
    <n v="36295"/>
    <n v="48731"/>
  </r>
  <r>
    <n v="6"/>
    <x v="0"/>
    <x v="0"/>
    <x v="241"/>
    <n v="248"/>
    <x v="149"/>
    <n v="24333"/>
    <n v="23162"/>
    <n v="36047"/>
    <n v="48440"/>
  </r>
  <r>
    <n v="3"/>
    <x v="1"/>
    <x v="1"/>
    <x v="219"/>
    <n v="292"/>
    <x v="91"/>
    <n v="4840"/>
    <n v="4445"/>
    <n v="47318"/>
    <n v="91993"/>
  </r>
  <r>
    <n v="12"/>
    <x v="2"/>
    <x v="2"/>
    <x v="41"/>
    <n v="198"/>
    <x v="157"/>
    <n v="5179"/>
    <n v="4567"/>
    <n v="58208"/>
    <n v="92638"/>
  </r>
  <r>
    <n v="13"/>
    <x v="3"/>
    <x v="4"/>
    <x v="215"/>
    <n v="250"/>
    <x v="191"/>
    <n v="5639"/>
    <n v="5107"/>
    <n v="87064"/>
    <n v="74348"/>
  </r>
  <r>
    <n v="4"/>
    <x v="4"/>
    <x v="5"/>
    <x v="242"/>
    <n v="215"/>
    <x v="42"/>
    <n v="5956"/>
    <n v="5391"/>
    <n v="59234"/>
    <n v="83062"/>
  </r>
  <r>
    <n v="2"/>
    <x v="1"/>
    <x v="7"/>
    <x v="218"/>
    <n v="208"/>
    <x v="12"/>
    <n v="5506"/>
    <n v="5497"/>
    <n v="58935"/>
    <n v="80712"/>
  </r>
  <r>
    <n v="10"/>
    <x v="2"/>
    <x v="3"/>
    <x v="243"/>
    <n v="192"/>
    <x v="23"/>
    <n v="4923"/>
    <n v="4775"/>
    <n v="72305"/>
    <n v="60478"/>
  </r>
  <r>
    <n v="10"/>
    <x v="2"/>
    <x v="3"/>
    <x v="223"/>
    <n v="207"/>
    <x v="135"/>
    <n v="5130"/>
    <n v="4980"/>
    <n v="72098"/>
    <n v="60273"/>
  </r>
  <r>
    <n v="1"/>
    <x v="1"/>
    <x v="0"/>
    <x v="244"/>
    <n v="161"/>
    <x v="148"/>
    <n v="6072"/>
    <n v="5778"/>
    <n v="81518"/>
    <n v="66823"/>
  </r>
  <r>
    <n v="5"/>
    <x v="4"/>
    <x v="8"/>
    <x v="221"/>
    <n v="113"/>
    <x v="49"/>
    <n v="5073"/>
    <n v="5111"/>
    <n v="42350"/>
    <n v="72597"/>
  </r>
  <r>
    <n v="3"/>
    <x v="1"/>
    <x v="1"/>
    <x v="202"/>
    <n v="283"/>
    <x v="192"/>
    <n v="5123"/>
    <n v="4601"/>
    <n v="47035"/>
    <n v="91837"/>
  </r>
  <r>
    <n v="1"/>
    <x v="1"/>
    <x v="0"/>
    <x v="245"/>
    <n v="188"/>
    <x v="193"/>
    <n v="6260"/>
    <n v="6070"/>
    <n v="81330"/>
    <n v="66531"/>
  </r>
  <r>
    <n v="6"/>
    <x v="0"/>
    <x v="0"/>
    <x v="246"/>
    <n v="184"/>
    <x v="50"/>
    <n v="24517"/>
    <n v="23257"/>
    <n v="35863"/>
    <n v="48345"/>
  </r>
  <r>
    <n v="2"/>
    <x v="1"/>
    <x v="7"/>
    <x v="243"/>
    <n v="205"/>
    <x v="194"/>
    <n v="5711"/>
    <n v="5738"/>
    <n v="58730"/>
    <n v="80471"/>
  </r>
  <r>
    <n v="6"/>
    <x v="0"/>
    <x v="0"/>
    <x v="247"/>
    <n v="267"/>
    <x v="155"/>
    <n v="24784"/>
    <n v="23336"/>
    <n v="35596"/>
    <n v="48266"/>
  </r>
  <r>
    <n v="6"/>
    <x v="0"/>
    <x v="0"/>
    <x v="248"/>
    <n v="87"/>
    <x v="36"/>
    <n v="24871"/>
    <n v="23623"/>
    <n v="35509"/>
    <n v="47979"/>
  </r>
  <r>
    <n v="5"/>
    <x v="4"/>
    <x v="8"/>
    <x v="249"/>
    <n v="162"/>
    <x v="44"/>
    <n v="5235"/>
    <n v="5179"/>
    <n v="42188"/>
    <n v="72529"/>
  </r>
  <r>
    <n v="5"/>
    <x v="4"/>
    <x v="8"/>
    <x v="250"/>
    <n v="90"/>
    <x v="54"/>
    <n v="5325"/>
    <n v="5438"/>
    <n v="42098"/>
    <n v="72270"/>
  </r>
  <r>
    <n v="4"/>
    <x v="4"/>
    <x v="5"/>
    <x v="59"/>
    <n v="169"/>
    <x v="195"/>
    <n v="6125"/>
    <n v="5654"/>
    <n v="59065"/>
    <n v="82799"/>
  </r>
  <r>
    <n v="12"/>
    <x v="2"/>
    <x v="2"/>
    <x v="193"/>
    <n v="273"/>
    <x v="196"/>
    <n v="5452"/>
    <n v="4747"/>
    <n v="57935"/>
    <n v="92458"/>
  </r>
  <r>
    <n v="6"/>
    <x v="0"/>
    <x v="0"/>
    <x v="251"/>
    <n v="83"/>
    <x v="197"/>
    <n v="24954"/>
    <n v="23797"/>
    <n v="35426"/>
    <n v="47805"/>
  </r>
  <r>
    <n v="5"/>
    <x v="4"/>
    <x v="8"/>
    <x v="232"/>
    <n v="298"/>
    <x v="118"/>
    <n v="5623"/>
    <n v="5708"/>
    <n v="41800"/>
    <n v="72000"/>
  </r>
  <r>
    <n v="5"/>
    <x v="4"/>
    <x v="8"/>
    <x v="252"/>
    <n v="148"/>
    <x v="15"/>
    <n v="5771"/>
    <n v="5901"/>
    <n v="41652"/>
    <n v="71807"/>
  </r>
  <r>
    <n v="5"/>
    <x v="4"/>
    <x v="8"/>
    <x v="253"/>
    <n v="92"/>
    <x v="167"/>
    <n v="5863"/>
    <n v="6017"/>
    <n v="41560"/>
    <n v="71691"/>
  </r>
  <r>
    <n v="4"/>
    <x v="4"/>
    <x v="5"/>
    <x v="254"/>
    <n v="229"/>
    <x v="27"/>
    <n v="6354"/>
    <n v="5883"/>
    <n v="58836"/>
    <n v="82570"/>
  </r>
  <r>
    <n v="1"/>
    <x v="1"/>
    <x v="0"/>
    <x v="254"/>
    <n v="210"/>
    <x v="36"/>
    <n v="6470"/>
    <n v="6357"/>
    <n v="81120"/>
    <n v="66244"/>
  </r>
  <r>
    <n v="3"/>
    <x v="1"/>
    <x v="1"/>
    <x v="217"/>
    <n v="98"/>
    <x v="28"/>
    <n v="5221"/>
    <n v="4745"/>
    <n v="46937"/>
    <n v="91693"/>
  </r>
  <r>
    <n v="14"/>
    <x v="3"/>
    <x v="7"/>
    <x v="252"/>
    <n v="175"/>
    <x v="76"/>
    <n v="5598"/>
    <n v="5583"/>
    <n v="69813"/>
    <n v="70555"/>
  </r>
  <r>
    <n v="14"/>
    <x v="3"/>
    <x v="7"/>
    <x v="255"/>
    <n v="218"/>
    <x v="73"/>
    <n v="5816"/>
    <n v="5744"/>
    <n v="69595"/>
    <n v="70394"/>
  </r>
  <r>
    <n v="12"/>
    <x v="2"/>
    <x v="2"/>
    <x v="45"/>
    <n v="166"/>
    <x v="180"/>
    <n v="5618"/>
    <n v="4966"/>
    <n v="57769"/>
    <n v="92239"/>
  </r>
  <r>
    <n v="2"/>
    <x v="1"/>
    <x v="7"/>
    <x v="52"/>
    <n v="288"/>
    <x v="28"/>
    <n v="5999"/>
    <n v="5882"/>
    <n v="58442"/>
    <n v="80327"/>
  </r>
  <r>
    <n v="1"/>
    <x v="1"/>
    <x v="0"/>
    <x v="256"/>
    <n v="154"/>
    <x v="163"/>
    <n v="6624"/>
    <n v="6467"/>
    <n v="80966"/>
    <n v="66134"/>
  </r>
  <r>
    <n v="2"/>
    <x v="1"/>
    <x v="7"/>
    <x v="56"/>
    <n v="228"/>
    <x v="137"/>
    <n v="6227"/>
    <n v="6090"/>
    <n v="58214"/>
    <n v="80119"/>
  </r>
  <r>
    <n v="6"/>
    <x v="0"/>
    <x v="0"/>
    <x v="257"/>
    <n v="202"/>
    <x v="198"/>
    <n v="25156"/>
    <n v="24079"/>
    <n v="35224"/>
    <n v="47523"/>
  </r>
  <r>
    <n v="6"/>
    <x v="0"/>
    <x v="0"/>
    <x v="258"/>
    <n v="81"/>
    <x v="74"/>
    <n v="25237"/>
    <n v="24306"/>
    <n v="35143"/>
    <n v="47296"/>
  </r>
  <r>
    <n v="5"/>
    <x v="4"/>
    <x v="8"/>
    <x v="259"/>
    <n v="159"/>
    <x v="11"/>
    <n v="6022"/>
    <n v="6153"/>
    <n v="41401"/>
    <n v="71555"/>
  </r>
  <r>
    <n v="3"/>
    <x v="1"/>
    <x v="1"/>
    <x v="209"/>
    <n v="259"/>
    <x v="190"/>
    <n v="5480"/>
    <n v="4973"/>
    <n v="46678"/>
    <n v="91465"/>
  </r>
  <r>
    <n v="14"/>
    <x v="3"/>
    <x v="7"/>
    <x v="61"/>
    <n v="261"/>
    <x v="31"/>
    <n v="6077"/>
    <n v="5885"/>
    <n v="69334"/>
    <n v="70253"/>
  </r>
  <r>
    <n v="2"/>
    <x v="1"/>
    <x v="7"/>
    <x v="244"/>
    <n v="172"/>
    <x v="199"/>
    <n v="6399"/>
    <n v="6218"/>
    <n v="58042"/>
    <n v="79991"/>
  </r>
  <r>
    <n v="12"/>
    <x v="2"/>
    <x v="2"/>
    <x v="206"/>
    <n v="146"/>
    <x v="200"/>
    <n v="5764"/>
    <n v="5065"/>
    <n v="57623"/>
    <n v="92140"/>
  </r>
  <r>
    <n v="1"/>
    <x v="1"/>
    <x v="0"/>
    <x v="260"/>
    <n v="210"/>
    <x v="195"/>
    <n v="6834"/>
    <n v="6730"/>
    <n v="80756"/>
    <n v="65871"/>
  </r>
  <r>
    <n v="6"/>
    <x v="0"/>
    <x v="0"/>
    <x v="261"/>
    <n v="95"/>
    <x v="201"/>
    <n v="25332"/>
    <n v="24364"/>
    <n v="35048"/>
    <n v="47238"/>
  </r>
  <r>
    <n v="3"/>
    <x v="1"/>
    <x v="1"/>
    <x v="243"/>
    <n v="167"/>
    <x v="165"/>
    <n v="5647"/>
    <n v="5051"/>
    <n v="46511"/>
    <n v="91387"/>
  </r>
  <r>
    <n v="4"/>
    <x v="4"/>
    <x v="5"/>
    <x v="262"/>
    <n v="88"/>
    <x v="74"/>
    <n v="6442"/>
    <n v="6110"/>
    <n v="58748"/>
    <n v="82343"/>
  </r>
  <r>
    <n v="2"/>
    <x v="1"/>
    <x v="7"/>
    <x v="245"/>
    <n v="104"/>
    <x v="136"/>
    <n v="6503"/>
    <n v="6389"/>
    <n v="57938"/>
    <n v="79820"/>
  </r>
  <r>
    <n v="11"/>
    <x v="2"/>
    <x v="6"/>
    <x v="48"/>
    <n v="141"/>
    <x v="202"/>
    <n v="5821"/>
    <n v="5225"/>
    <n v="70159"/>
    <n v="91572"/>
  </r>
  <r>
    <n v="14"/>
    <x v="3"/>
    <x v="7"/>
    <x v="263"/>
    <n v="160"/>
    <x v="203"/>
    <n v="6237"/>
    <n v="6049"/>
    <n v="69174"/>
    <n v="70089"/>
  </r>
  <r>
    <n v="6"/>
    <x v="0"/>
    <x v="0"/>
    <x v="264"/>
    <n v="206"/>
    <x v="57"/>
    <n v="25538"/>
    <n v="24515"/>
    <n v="34842"/>
    <n v="47087"/>
  </r>
  <r>
    <n v="6"/>
    <x v="0"/>
    <x v="0"/>
    <x v="265"/>
    <n v="185"/>
    <x v="176"/>
    <n v="25723"/>
    <n v="24566"/>
    <n v="34657"/>
    <n v="47036"/>
  </r>
  <r>
    <n v="3"/>
    <x v="1"/>
    <x v="1"/>
    <x v="266"/>
    <n v="271"/>
    <x v="109"/>
    <n v="5918"/>
    <n v="5152"/>
    <n v="46240"/>
    <n v="91286"/>
  </r>
  <r>
    <n v="5"/>
    <x v="4"/>
    <x v="8"/>
    <x v="267"/>
    <n v="201"/>
    <x v="204"/>
    <n v="6223"/>
    <n v="6429"/>
    <n v="41200"/>
    <n v="71279"/>
  </r>
  <r>
    <n v="10"/>
    <x v="2"/>
    <x v="3"/>
    <x v="53"/>
    <n v="188"/>
    <x v="161"/>
    <n v="5318"/>
    <n v="5063"/>
    <n v="71910"/>
    <n v="60190"/>
  </r>
  <r>
    <n v="3"/>
    <x v="1"/>
    <x v="1"/>
    <x v="53"/>
    <n v="262"/>
    <x v="21"/>
    <n v="6180"/>
    <n v="5239"/>
    <n v="45978"/>
    <n v="91199"/>
  </r>
  <r>
    <n v="5"/>
    <x v="4"/>
    <x v="8"/>
    <x v="268"/>
    <n v="269"/>
    <x v="86"/>
    <n v="6492"/>
    <n v="6714"/>
    <n v="40931"/>
    <n v="70994"/>
  </r>
  <r>
    <n v="11"/>
    <x v="2"/>
    <x v="6"/>
    <x v="269"/>
    <n v="136"/>
    <x v="133"/>
    <n v="5957"/>
    <n v="5505"/>
    <n v="70023"/>
    <n v="91292"/>
  </r>
  <r>
    <n v="6"/>
    <x v="0"/>
    <x v="0"/>
    <x v="270"/>
    <n v="133"/>
    <x v="125"/>
    <n v="25856"/>
    <n v="24863"/>
    <n v="34524"/>
    <n v="46739"/>
  </r>
  <r>
    <n v="14"/>
    <x v="3"/>
    <x v="7"/>
    <x v="260"/>
    <n v="140"/>
    <x v="116"/>
    <n v="6377"/>
    <n v="6155"/>
    <n v="69034"/>
    <n v="69983"/>
  </r>
  <r>
    <n v="14"/>
    <x v="3"/>
    <x v="7"/>
    <x v="267"/>
    <n v="266"/>
    <x v="205"/>
    <n v="6643"/>
    <n v="6337"/>
    <n v="68768"/>
    <n v="69801"/>
  </r>
  <r>
    <n v="4"/>
    <x v="4"/>
    <x v="5"/>
    <x v="259"/>
    <n v="245"/>
    <x v="89"/>
    <n v="6687"/>
    <n v="6190"/>
    <n v="58503"/>
    <n v="82263"/>
  </r>
  <r>
    <n v="6"/>
    <x v="0"/>
    <x v="0"/>
    <x v="271"/>
    <n v="186"/>
    <x v="59"/>
    <n v="26042"/>
    <n v="25131"/>
    <n v="34338"/>
    <n v="46471"/>
  </r>
  <r>
    <n v="5"/>
    <x v="4"/>
    <x v="8"/>
    <x v="272"/>
    <n v="152"/>
    <x v="133"/>
    <n v="6644"/>
    <n v="6994"/>
    <n v="40779"/>
    <n v="70714"/>
  </r>
  <r>
    <n v="6"/>
    <x v="0"/>
    <x v="0"/>
    <x v="273"/>
    <n v="87"/>
    <x v="206"/>
    <n v="26129"/>
    <n v="25246"/>
    <n v="34251"/>
    <n v="46356"/>
  </r>
  <r>
    <n v="12"/>
    <x v="2"/>
    <x v="2"/>
    <x v="209"/>
    <n v="108"/>
    <x v="207"/>
    <n v="5872"/>
    <n v="5118"/>
    <n v="57515"/>
    <n v="92087"/>
  </r>
  <r>
    <n v="12"/>
    <x v="2"/>
    <x v="2"/>
    <x v="239"/>
    <n v="193"/>
    <x v="54"/>
    <n v="6065"/>
    <n v="5377"/>
    <n v="57322"/>
    <n v="91828"/>
  </r>
  <r>
    <n v="1"/>
    <x v="1"/>
    <x v="0"/>
    <x v="267"/>
    <n v="257"/>
    <x v="158"/>
    <n v="7091"/>
    <n v="6974"/>
    <n v="80499"/>
    <n v="65627"/>
  </r>
  <r>
    <n v="14"/>
    <x v="3"/>
    <x v="7"/>
    <x v="67"/>
    <n v="98"/>
    <x v="64"/>
    <n v="6741"/>
    <n v="6546"/>
    <n v="68670"/>
    <n v="69592"/>
  </r>
  <r>
    <n v="4"/>
    <x v="4"/>
    <x v="5"/>
    <x v="64"/>
    <n v="102"/>
    <x v="208"/>
    <n v="6789"/>
    <n v="6292"/>
    <n v="58401"/>
    <n v="82161"/>
  </r>
  <r>
    <n v="2"/>
    <x v="1"/>
    <x v="7"/>
    <x v="262"/>
    <n v="240"/>
    <x v="82"/>
    <n v="6743"/>
    <n v="6549"/>
    <n v="57698"/>
    <n v="79660"/>
  </r>
  <r>
    <n v="13"/>
    <x v="3"/>
    <x v="4"/>
    <x v="216"/>
    <n v="95"/>
    <x v="209"/>
    <n v="5734"/>
    <n v="5328"/>
    <n v="86969"/>
    <n v="74127"/>
  </r>
  <r>
    <n v="6"/>
    <x v="0"/>
    <x v="0"/>
    <x v="274"/>
    <n v="244"/>
    <x v="175"/>
    <n v="26373"/>
    <n v="25346"/>
    <n v="34007"/>
    <n v="46256"/>
  </r>
  <r>
    <n v="14"/>
    <x v="3"/>
    <x v="7"/>
    <x v="68"/>
    <n v="128"/>
    <x v="53"/>
    <n v="6869"/>
    <n v="6688"/>
    <n v="68542"/>
    <n v="69450"/>
  </r>
  <r>
    <n v="5"/>
    <x v="4"/>
    <x v="8"/>
    <x v="275"/>
    <n v="227"/>
    <x v="28"/>
    <n v="6871"/>
    <n v="7138"/>
    <n v="40552"/>
    <n v="70570"/>
  </r>
  <r>
    <n v="8"/>
    <x v="0"/>
    <x v="7"/>
    <x v="1"/>
    <n v="112"/>
    <x v="57"/>
    <n v="112"/>
    <n v="151"/>
    <n v="83678"/>
    <n v="82958"/>
  </r>
  <r>
    <n v="14"/>
    <x v="3"/>
    <x v="7"/>
    <x v="276"/>
    <n v="221"/>
    <x v="45"/>
    <n v="7090"/>
    <n v="6908"/>
    <n v="68321"/>
    <n v="69230"/>
  </r>
  <r>
    <n v="8"/>
    <x v="0"/>
    <x v="7"/>
    <x v="26"/>
    <n v="185"/>
    <x v="120"/>
    <n v="297"/>
    <n v="237"/>
    <n v="83493"/>
    <n v="82872"/>
  </r>
  <r>
    <n v="8"/>
    <x v="0"/>
    <x v="7"/>
    <x v="7"/>
    <n v="218"/>
    <x v="23"/>
    <n v="515"/>
    <n v="292"/>
    <n v="83275"/>
    <n v="82817"/>
  </r>
  <r>
    <n v="10"/>
    <x v="2"/>
    <x v="3"/>
    <x v="277"/>
    <n v="215"/>
    <x v="40"/>
    <n v="5533"/>
    <n v="5296"/>
    <n v="71695"/>
    <n v="59957"/>
  </r>
  <r>
    <n v="11"/>
    <x v="2"/>
    <x v="6"/>
    <x v="215"/>
    <n v="222"/>
    <x v="128"/>
    <n v="6179"/>
    <n v="5562"/>
    <n v="69801"/>
    <n v="91235"/>
  </r>
  <r>
    <n v="3"/>
    <x v="1"/>
    <x v="1"/>
    <x v="56"/>
    <n v="284"/>
    <x v="171"/>
    <n v="6464"/>
    <n v="5387"/>
    <n v="45694"/>
    <n v="91051"/>
  </r>
  <r>
    <n v="13"/>
    <x v="3"/>
    <x v="4"/>
    <x v="250"/>
    <n v="103"/>
    <x v="210"/>
    <n v="5837"/>
    <n v="5450"/>
    <n v="86866"/>
    <n v="74005"/>
  </r>
  <r>
    <n v="8"/>
    <x v="0"/>
    <x v="7"/>
    <x v="34"/>
    <n v="293"/>
    <x v="193"/>
    <n v="808"/>
    <n v="584"/>
    <n v="82982"/>
    <n v="82525"/>
  </r>
  <r>
    <n v="1"/>
    <x v="1"/>
    <x v="0"/>
    <x v="278"/>
    <n v="223"/>
    <x v="139"/>
    <n v="7314"/>
    <n v="7273"/>
    <n v="80276"/>
    <n v="65328"/>
  </r>
  <r>
    <n v="2"/>
    <x v="1"/>
    <x v="7"/>
    <x v="259"/>
    <n v="164"/>
    <x v="30"/>
    <n v="6907"/>
    <n v="6765"/>
    <n v="57534"/>
    <n v="79444"/>
  </r>
  <r>
    <n v="8"/>
    <x v="0"/>
    <x v="7"/>
    <x v="14"/>
    <n v="275"/>
    <x v="156"/>
    <n v="1083"/>
    <n v="819"/>
    <n v="82707"/>
    <n v="82290"/>
  </r>
  <r>
    <n v="8"/>
    <x v="0"/>
    <x v="7"/>
    <x v="279"/>
    <n v="134"/>
    <x v="110"/>
    <n v="1217"/>
    <n v="964"/>
    <n v="82573"/>
    <n v="82145"/>
  </r>
  <r>
    <n v="1"/>
    <x v="1"/>
    <x v="0"/>
    <x v="275"/>
    <n v="131"/>
    <x v="188"/>
    <n v="7445"/>
    <n v="7343"/>
    <n v="80145"/>
    <n v="65258"/>
  </r>
  <r>
    <n v="1"/>
    <x v="1"/>
    <x v="0"/>
    <x v="280"/>
    <n v="211"/>
    <x v="54"/>
    <n v="7656"/>
    <n v="7602"/>
    <n v="79934"/>
    <n v="64999"/>
  </r>
  <r>
    <n v="12"/>
    <x v="2"/>
    <x v="2"/>
    <x v="221"/>
    <n v="291"/>
    <x v="59"/>
    <n v="6356"/>
    <n v="5645"/>
    <n v="57031"/>
    <n v="91560"/>
  </r>
  <r>
    <n v="14"/>
    <x v="3"/>
    <x v="7"/>
    <x v="281"/>
    <n v="209"/>
    <x v="129"/>
    <n v="7299"/>
    <n v="6970"/>
    <n v="68112"/>
    <n v="69168"/>
  </r>
  <r>
    <n v="5"/>
    <x v="4"/>
    <x v="8"/>
    <x v="282"/>
    <n v="162"/>
    <x v="176"/>
    <n v="7033"/>
    <n v="7189"/>
    <n v="40390"/>
    <n v="70519"/>
  </r>
  <r>
    <n v="12"/>
    <x v="2"/>
    <x v="2"/>
    <x v="224"/>
    <n v="269"/>
    <x v="94"/>
    <n v="6625"/>
    <n v="5905"/>
    <n v="56762"/>
    <n v="91300"/>
  </r>
  <r>
    <n v="8"/>
    <x v="0"/>
    <x v="7"/>
    <x v="17"/>
    <n v="207"/>
    <x v="103"/>
    <n v="1424"/>
    <n v="1029"/>
    <n v="82366"/>
    <n v="82080"/>
  </r>
  <r>
    <n v="4"/>
    <x v="4"/>
    <x v="5"/>
    <x v="268"/>
    <n v="236"/>
    <x v="48"/>
    <n v="7025"/>
    <n v="6461"/>
    <n v="58165"/>
    <n v="81992"/>
  </r>
  <r>
    <n v="8"/>
    <x v="0"/>
    <x v="7"/>
    <x v="79"/>
    <n v="146"/>
    <x v="26"/>
    <n v="1570"/>
    <n v="1317"/>
    <n v="82220"/>
    <n v="81792"/>
  </r>
  <r>
    <n v="2"/>
    <x v="1"/>
    <x v="7"/>
    <x v="283"/>
    <n v="244"/>
    <x v="38"/>
    <n v="7151"/>
    <n v="6928"/>
    <n v="57290"/>
    <n v="79281"/>
  </r>
  <r>
    <n v="3"/>
    <x v="1"/>
    <x v="1"/>
    <x v="284"/>
    <n v="283"/>
    <x v="103"/>
    <n v="6747"/>
    <n v="5452"/>
    <n v="45411"/>
    <n v="90986"/>
  </r>
  <r>
    <n v="10"/>
    <x v="2"/>
    <x v="3"/>
    <x v="285"/>
    <n v="254"/>
    <x v="124"/>
    <n v="5787"/>
    <n v="5536"/>
    <n v="71441"/>
    <n v="59717"/>
  </r>
  <r>
    <n v="14"/>
    <x v="3"/>
    <x v="7"/>
    <x v="286"/>
    <n v="213"/>
    <x v="7"/>
    <n v="7512"/>
    <n v="7055"/>
    <n v="67899"/>
    <n v="69083"/>
  </r>
  <r>
    <n v="14"/>
    <x v="3"/>
    <x v="7"/>
    <x v="287"/>
    <n v="239"/>
    <x v="188"/>
    <n v="7751"/>
    <n v="7125"/>
    <n v="67660"/>
    <n v="69013"/>
  </r>
  <r>
    <n v="8"/>
    <x v="0"/>
    <x v="7"/>
    <x v="23"/>
    <n v="169"/>
    <x v="131"/>
    <n v="1739"/>
    <n v="1556"/>
    <n v="82051"/>
    <n v="81553"/>
  </r>
  <r>
    <n v="2"/>
    <x v="1"/>
    <x v="7"/>
    <x v="288"/>
    <n v="272"/>
    <x v="113"/>
    <n v="7423"/>
    <n v="7036"/>
    <n v="57018"/>
    <n v="79173"/>
  </r>
  <r>
    <n v="14"/>
    <x v="3"/>
    <x v="7"/>
    <x v="289"/>
    <n v="80"/>
    <x v="29"/>
    <n v="7831"/>
    <n v="7361"/>
    <n v="67580"/>
    <n v="68777"/>
  </r>
  <r>
    <n v="1"/>
    <x v="1"/>
    <x v="0"/>
    <x v="290"/>
    <n v="80"/>
    <x v="147"/>
    <n v="7736"/>
    <n v="7864"/>
    <n v="79854"/>
    <n v="64737"/>
  </r>
  <r>
    <n v="8"/>
    <x v="0"/>
    <x v="7"/>
    <x v="99"/>
    <n v="265"/>
    <x v="55"/>
    <n v="2004"/>
    <n v="1821"/>
    <n v="81786"/>
    <n v="81288"/>
  </r>
  <r>
    <n v="14"/>
    <x v="3"/>
    <x v="7"/>
    <x v="291"/>
    <n v="246"/>
    <x v="211"/>
    <n v="8077"/>
    <n v="7436"/>
    <n v="67334"/>
    <n v="68702"/>
  </r>
  <r>
    <n v="4"/>
    <x v="4"/>
    <x v="5"/>
    <x v="292"/>
    <n v="151"/>
    <x v="140"/>
    <n v="7176"/>
    <n v="6528"/>
    <n v="58014"/>
    <n v="81925"/>
  </r>
  <r>
    <n v="12"/>
    <x v="2"/>
    <x v="2"/>
    <x v="57"/>
    <n v="112"/>
    <x v="208"/>
    <n v="6737"/>
    <n v="6007"/>
    <n v="56650"/>
    <n v="91198"/>
  </r>
  <r>
    <n v="11"/>
    <x v="2"/>
    <x v="6"/>
    <x v="216"/>
    <n v="298"/>
    <x v="97"/>
    <n v="6477"/>
    <n v="5779"/>
    <n v="69503"/>
    <n v="91018"/>
  </r>
  <r>
    <n v="8"/>
    <x v="0"/>
    <x v="7"/>
    <x v="109"/>
    <n v="298"/>
    <x v="179"/>
    <n v="2302"/>
    <n v="1882"/>
    <n v="81488"/>
    <n v="81227"/>
  </r>
  <r>
    <n v="8"/>
    <x v="0"/>
    <x v="7"/>
    <x v="27"/>
    <n v="241"/>
    <x v="208"/>
    <n v="2543"/>
    <n v="1984"/>
    <n v="81247"/>
    <n v="81125"/>
  </r>
  <r>
    <n v="11"/>
    <x v="2"/>
    <x v="6"/>
    <x v="250"/>
    <n v="129"/>
    <x v="212"/>
    <n v="6606"/>
    <n v="5929"/>
    <n v="69374"/>
    <n v="90868"/>
  </r>
  <r>
    <n v="12"/>
    <x v="2"/>
    <x v="2"/>
    <x v="58"/>
    <n v="225"/>
    <x v="213"/>
    <n v="6962"/>
    <n v="6221"/>
    <n v="56425"/>
    <n v="90984"/>
  </r>
  <r>
    <n v="4"/>
    <x v="4"/>
    <x v="5"/>
    <x v="68"/>
    <n v="260"/>
    <x v="214"/>
    <n v="7436"/>
    <n v="6604"/>
    <n v="57754"/>
    <n v="81849"/>
  </r>
  <r>
    <n v="2"/>
    <x v="1"/>
    <x v="7"/>
    <x v="275"/>
    <n v="168"/>
    <x v="33"/>
    <n v="7591"/>
    <n v="7303"/>
    <n v="56850"/>
    <n v="78906"/>
  </r>
  <r>
    <n v="8"/>
    <x v="0"/>
    <x v="7"/>
    <x v="161"/>
    <n v="258"/>
    <x v="3"/>
    <n v="2801"/>
    <n v="2239"/>
    <n v="80989"/>
    <n v="80870"/>
  </r>
  <r>
    <n v="2"/>
    <x v="1"/>
    <x v="7"/>
    <x v="293"/>
    <n v="244"/>
    <x v="155"/>
    <n v="7835"/>
    <n v="7382"/>
    <n v="56606"/>
    <n v="78827"/>
  </r>
  <r>
    <n v="8"/>
    <x v="0"/>
    <x v="7"/>
    <x v="119"/>
    <n v="280"/>
    <x v="13"/>
    <n v="3081"/>
    <n v="2330"/>
    <n v="80709"/>
    <n v="80779"/>
  </r>
  <r>
    <n v="2"/>
    <x v="1"/>
    <x v="7"/>
    <x v="294"/>
    <n v="203"/>
    <x v="142"/>
    <n v="8038"/>
    <n v="7517"/>
    <n v="56403"/>
    <n v="78692"/>
  </r>
  <r>
    <n v="13"/>
    <x v="3"/>
    <x v="4"/>
    <x v="232"/>
    <n v="226"/>
    <x v="2"/>
    <n v="6063"/>
    <n v="5680"/>
    <n v="86640"/>
    <n v="73775"/>
  </r>
  <r>
    <n v="11"/>
    <x v="2"/>
    <x v="6"/>
    <x v="57"/>
    <n v="150"/>
    <x v="136"/>
    <n v="6756"/>
    <n v="6100"/>
    <n v="69224"/>
    <n v="90697"/>
  </r>
  <r>
    <n v="8"/>
    <x v="0"/>
    <x v="7"/>
    <x v="175"/>
    <n v="220"/>
    <x v="182"/>
    <n v="3301"/>
    <n v="2524"/>
    <n v="80489"/>
    <n v="80585"/>
  </r>
  <r>
    <n v="2"/>
    <x v="1"/>
    <x v="7"/>
    <x v="71"/>
    <n v="113"/>
    <x v="197"/>
    <n v="8151"/>
    <n v="7691"/>
    <n v="56290"/>
    <n v="78518"/>
  </r>
  <r>
    <n v="8"/>
    <x v="0"/>
    <x v="7"/>
    <x v="125"/>
    <n v="230"/>
    <x v="184"/>
    <n v="3531"/>
    <n v="2805"/>
    <n v="80259"/>
    <n v="80304"/>
  </r>
  <r>
    <n v="10"/>
    <x v="2"/>
    <x v="3"/>
    <x v="295"/>
    <n v="139"/>
    <x v="198"/>
    <n v="5926"/>
    <n v="5818"/>
    <n v="71302"/>
    <n v="59435"/>
  </r>
  <r>
    <n v="1"/>
    <x v="1"/>
    <x v="0"/>
    <x v="296"/>
    <n v="288"/>
    <x v="14"/>
    <n v="8024"/>
    <n v="8153"/>
    <n v="79566"/>
    <n v="64448"/>
  </r>
  <r>
    <n v="8"/>
    <x v="0"/>
    <x v="7"/>
    <x v="141"/>
    <n v="132"/>
    <x v="73"/>
    <n v="3663"/>
    <n v="2966"/>
    <n v="80127"/>
    <n v="80143"/>
  </r>
  <r>
    <n v="10"/>
    <x v="2"/>
    <x v="3"/>
    <x v="297"/>
    <n v="206"/>
    <x v="48"/>
    <n v="6132"/>
    <n v="5987"/>
    <n v="71096"/>
    <n v="59266"/>
  </r>
  <r>
    <n v="8"/>
    <x v="0"/>
    <x v="7"/>
    <x v="298"/>
    <n v="134"/>
    <x v="44"/>
    <n v="3797"/>
    <n v="3034"/>
    <n v="79993"/>
    <n v="80075"/>
  </r>
  <r>
    <n v="14"/>
    <x v="3"/>
    <x v="7"/>
    <x v="299"/>
    <n v="294"/>
    <x v="196"/>
    <n v="8371"/>
    <n v="7616"/>
    <n v="67040"/>
    <n v="68522"/>
  </r>
  <r>
    <n v="14"/>
    <x v="3"/>
    <x v="7"/>
    <x v="300"/>
    <n v="223"/>
    <x v="150"/>
    <n v="8594"/>
    <n v="7819"/>
    <n v="66817"/>
    <n v="68319"/>
  </r>
  <r>
    <n v="2"/>
    <x v="1"/>
    <x v="7"/>
    <x v="301"/>
    <n v="185"/>
    <x v="138"/>
    <n v="8336"/>
    <n v="7986"/>
    <n v="56105"/>
    <n v="78223"/>
  </r>
  <r>
    <n v="8"/>
    <x v="0"/>
    <x v="7"/>
    <x v="148"/>
    <n v="229"/>
    <x v="54"/>
    <n v="4026"/>
    <n v="3293"/>
    <n v="79764"/>
    <n v="79816"/>
  </r>
  <r>
    <n v="8"/>
    <x v="0"/>
    <x v="7"/>
    <x v="39"/>
    <n v="198"/>
    <x v="129"/>
    <n v="4224"/>
    <n v="3355"/>
    <n v="79566"/>
    <n v="79754"/>
  </r>
  <r>
    <n v="13"/>
    <x v="3"/>
    <x v="4"/>
    <x v="245"/>
    <n v="113"/>
    <x v="80"/>
    <n v="6176"/>
    <n v="5829"/>
    <n v="86527"/>
    <n v="73626"/>
  </r>
  <r>
    <n v="14"/>
    <x v="3"/>
    <x v="7"/>
    <x v="302"/>
    <n v="235"/>
    <x v="201"/>
    <n v="8829"/>
    <n v="7877"/>
    <n v="66582"/>
    <n v="68261"/>
  </r>
  <r>
    <n v="3"/>
    <x v="1"/>
    <x v="1"/>
    <x v="252"/>
    <n v="118"/>
    <x v="215"/>
    <n v="6865"/>
    <n v="5541"/>
    <n v="45293"/>
    <n v="90897"/>
  </r>
  <r>
    <n v="5"/>
    <x v="4"/>
    <x v="8"/>
    <x v="293"/>
    <n v="87"/>
    <x v="88"/>
    <n v="7120"/>
    <n v="7426"/>
    <n v="40303"/>
    <n v="70282"/>
  </r>
  <r>
    <n v="3"/>
    <x v="1"/>
    <x v="1"/>
    <x v="295"/>
    <n v="113"/>
    <x v="197"/>
    <n v="6978"/>
    <n v="5715"/>
    <n v="45180"/>
    <n v="90723"/>
  </r>
  <r>
    <n v="14"/>
    <x v="3"/>
    <x v="7"/>
    <x v="303"/>
    <n v="158"/>
    <x v="66"/>
    <n v="8987"/>
    <n v="8163"/>
    <n v="66424"/>
    <n v="67975"/>
  </r>
  <r>
    <n v="11"/>
    <x v="2"/>
    <x v="6"/>
    <x v="252"/>
    <n v="82"/>
    <x v="5"/>
    <n v="6838"/>
    <n v="6275"/>
    <n v="69142"/>
    <n v="90522"/>
  </r>
  <r>
    <n v="8"/>
    <x v="0"/>
    <x v="7"/>
    <x v="152"/>
    <n v="279"/>
    <x v="216"/>
    <n v="4503"/>
    <n v="3432"/>
    <n v="79287"/>
    <n v="79677"/>
  </r>
  <r>
    <n v="1"/>
    <x v="1"/>
    <x v="0"/>
    <x v="304"/>
    <n v="251"/>
    <x v="16"/>
    <n v="8275"/>
    <n v="8406"/>
    <n v="79315"/>
    <n v="64195"/>
  </r>
  <r>
    <n v="5"/>
    <x v="4"/>
    <x v="8"/>
    <x v="290"/>
    <n v="241"/>
    <x v="175"/>
    <n v="7361"/>
    <n v="7526"/>
    <n v="40062"/>
    <n v="70182"/>
  </r>
  <r>
    <n v="8"/>
    <x v="0"/>
    <x v="7"/>
    <x v="182"/>
    <n v="141"/>
    <x v="137"/>
    <n v="4644"/>
    <n v="3640"/>
    <n v="79146"/>
    <n v="79469"/>
  </r>
  <r>
    <n v="14"/>
    <x v="3"/>
    <x v="7"/>
    <x v="305"/>
    <n v="155"/>
    <x v="207"/>
    <n v="9142"/>
    <n v="8216"/>
    <n v="66269"/>
    <n v="67922"/>
  </r>
  <r>
    <n v="2"/>
    <x v="1"/>
    <x v="7"/>
    <x v="306"/>
    <n v="163"/>
    <x v="217"/>
    <n v="8499"/>
    <n v="8242"/>
    <n v="55942"/>
    <n v="77967"/>
  </r>
  <r>
    <n v="3"/>
    <x v="1"/>
    <x v="1"/>
    <x v="262"/>
    <n v="196"/>
    <x v="7"/>
    <n v="7174"/>
    <n v="5800"/>
    <n v="44984"/>
    <n v="90638"/>
  </r>
  <r>
    <n v="11"/>
    <x v="2"/>
    <x v="6"/>
    <x v="254"/>
    <n v="123"/>
    <x v="218"/>
    <n v="6961"/>
    <n v="6393"/>
    <n v="69019"/>
    <n v="90404"/>
  </r>
  <r>
    <n v="8"/>
    <x v="0"/>
    <x v="7"/>
    <x v="193"/>
    <n v="297"/>
    <x v="86"/>
    <n v="4941"/>
    <n v="3925"/>
    <n v="78849"/>
    <n v="79184"/>
  </r>
  <r>
    <n v="13"/>
    <x v="3"/>
    <x v="4"/>
    <x v="297"/>
    <n v="149"/>
    <x v="191"/>
    <n v="6325"/>
    <n v="5921"/>
    <n v="86378"/>
    <n v="73534"/>
  </r>
  <r>
    <n v="8"/>
    <x v="0"/>
    <x v="7"/>
    <x v="211"/>
    <n v="195"/>
    <x v="101"/>
    <n v="5136"/>
    <n v="4115"/>
    <n v="78654"/>
    <n v="78994"/>
  </r>
  <r>
    <n v="3"/>
    <x v="1"/>
    <x v="1"/>
    <x v="307"/>
    <n v="277"/>
    <x v="219"/>
    <n v="7451"/>
    <n v="5913"/>
    <n v="44707"/>
    <n v="90525"/>
  </r>
  <r>
    <n v="8"/>
    <x v="0"/>
    <x v="7"/>
    <x v="214"/>
    <n v="210"/>
    <x v="122"/>
    <n v="5346"/>
    <n v="4203"/>
    <n v="78444"/>
    <n v="78906"/>
  </r>
  <r>
    <n v="8"/>
    <x v="0"/>
    <x v="7"/>
    <x v="48"/>
    <n v="92"/>
    <x v="37"/>
    <n v="5438"/>
    <n v="4327"/>
    <n v="78352"/>
    <n v="78782"/>
  </r>
  <r>
    <n v="8"/>
    <x v="0"/>
    <x v="7"/>
    <x v="269"/>
    <n v="285"/>
    <x v="89"/>
    <n v="5723"/>
    <n v="4407"/>
    <n v="78067"/>
    <n v="78702"/>
  </r>
  <r>
    <n v="2"/>
    <x v="1"/>
    <x v="7"/>
    <x v="308"/>
    <n v="273"/>
    <x v="87"/>
    <n v="8772"/>
    <n v="8430"/>
    <n v="55669"/>
    <n v="77779"/>
  </r>
  <r>
    <n v="5"/>
    <x v="4"/>
    <x v="8"/>
    <x v="296"/>
    <n v="241"/>
    <x v="203"/>
    <n v="7602"/>
    <n v="7690"/>
    <n v="39821"/>
    <n v="70018"/>
  </r>
  <r>
    <n v="11"/>
    <x v="2"/>
    <x v="6"/>
    <x v="262"/>
    <n v="203"/>
    <x v="168"/>
    <n v="7164"/>
    <n v="6593"/>
    <n v="68816"/>
    <n v="90204"/>
  </r>
  <r>
    <n v="1"/>
    <x v="1"/>
    <x v="0"/>
    <x v="309"/>
    <n v="258"/>
    <x v="192"/>
    <n v="8533"/>
    <n v="8562"/>
    <n v="79057"/>
    <n v="64039"/>
  </r>
  <r>
    <n v="8"/>
    <x v="0"/>
    <x v="7"/>
    <x v="266"/>
    <n v="236"/>
    <x v="66"/>
    <n v="5959"/>
    <n v="4693"/>
    <n v="77831"/>
    <n v="78416"/>
  </r>
  <r>
    <n v="11"/>
    <x v="2"/>
    <x v="6"/>
    <x v="310"/>
    <n v="247"/>
    <x v="61"/>
    <n v="7411"/>
    <n v="6649"/>
    <n v="68569"/>
    <n v="90148"/>
  </r>
  <r>
    <n v="13"/>
    <x v="3"/>
    <x v="4"/>
    <x v="307"/>
    <n v="290"/>
    <x v="51"/>
    <n v="6615"/>
    <n v="6091"/>
    <n v="86088"/>
    <n v="73364"/>
  </r>
  <r>
    <n v="3"/>
    <x v="1"/>
    <x v="1"/>
    <x v="283"/>
    <n v="191"/>
    <x v="199"/>
    <n v="7642"/>
    <n v="6041"/>
    <n v="44516"/>
    <n v="90397"/>
  </r>
  <r>
    <n v="3"/>
    <x v="1"/>
    <x v="1"/>
    <x v="311"/>
    <n v="100"/>
    <x v="40"/>
    <n v="7742"/>
    <n v="6274"/>
    <n v="44416"/>
    <n v="90164"/>
  </r>
  <r>
    <n v="1"/>
    <x v="1"/>
    <x v="0"/>
    <x v="312"/>
    <n v="180"/>
    <x v="169"/>
    <n v="8713"/>
    <n v="8769"/>
    <n v="78877"/>
    <n v="63832"/>
  </r>
  <r>
    <n v="8"/>
    <x v="0"/>
    <x v="7"/>
    <x v="216"/>
    <n v="105"/>
    <x v="213"/>
    <n v="6064"/>
    <n v="4907"/>
    <n v="77726"/>
    <n v="78202"/>
  </r>
  <r>
    <n v="13"/>
    <x v="3"/>
    <x v="4"/>
    <x v="64"/>
    <n v="216"/>
    <x v="2"/>
    <n v="6831"/>
    <n v="6321"/>
    <n v="85872"/>
    <n v="73134"/>
  </r>
  <r>
    <n v="5"/>
    <x v="4"/>
    <x v="8"/>
    <x v="287"/>
    <n v="213"/>
    <x v="205"/>
    <n v="7815"/>
    <n v="7872"/>
    <n v="39608"/>
    <n v="69836"/>
  </r>
  <r>
    <n v="13"/>
    <x v="3"/>
    <x v="4"/>
    <x v="65"/>
    <n v="267"/>
    <x v="120"/>
    <n v="7098"/>
    <n v="6407"/>
    <n v="85605"/>
    <n v="73048"/>
  </r>
  <r>
    <n v="13"/>
    <x v="3"/>
    <x v="4"/>
    <x v="278"/>
    <n v="271"/>
    <x v="125"/>
    <n v="7369"/>
    <n v="6704"/>
    <n v="85334"/>
    <n v="72751"/>
  </r>
  <r>
    <n v="14"/>
    <x v="3"/>
    <x v="7"/>
    <x v="313"/>
    <n v="141"/>
    <x v="73"/>
    <n v="9283"/>
    <n v="8377"/>
    <n v="66128"/>
    <n v="67761"/>
  </r>
  <r>
    <n v="14"/>
    <x v="3"/>
    <x v="7"/>
    <x v="314"/>
    <n v="249"/>
    <x v="178"/>
    <n v="9532"/>
    <n v="8627"/>
    <n v="65879"/>
    <n v="67511"/>
  </r>
  <r>
    <n v="8"/>
    <x v="0"/>
    <x v="7"/>
    <x v="315"/>
    <n v="82"/>
    <x v="220"/>
    <n v="6146"/>
    <n v="5034"/>
    <n v="77644"/>
    <n v="78075"/>
  </r>
  <r>
    <n v="10"/>
    <x v="2"/>
    <x v="3"/>
    <x v="256"/>
    <n v="259"/>
    <x v="141"/>
    <n v="6391"/>
    <n v="6119"/>
    <n v="70837"/>
    <n v="59134"/>
  </r>
  <r>
    <n v="12"/>
    <x v="2"/>
    <x v="2"/>
    <x v="61"/>
    <n v="265"/>
    <x v="218"/>
    <n v="7227"/>
    <n v="6339"/>
    <n v="56160"/>
    <n v="90866"/>
  </r>
  <r>
    <n v="13"/>
    <x v="3"/>
    <x v="4"/>
    <x v="276"/>
    <n v="94"/>
    <x v="7"/>
    <n v="7463"/>
    <n v="6789"/>
    <n v="85240"/>
    <n v="72666"/>
  </r>
  <r>
    <n v="1"/>
    <x v="1"/>
    <x v="0"/>
    <x v="308"/>
    <n v="94"/>
    <x v="12"/>
    <n v="8807"/>
    <n v="9030"/>
    <n v="78783"/>
    <n v="63571"/>
  </r>
  <r>
    <n v="3"/>
    <x v="1"/>
    <x v="1"/>
    <x v="272"/>
    <n v="172"/>
    <x v="221"/>
    <n v="7914"/>
    <n v="6455"/>
    <n v="44244"/>
    <n v="89983"/>
  </r>
  <r>
    <n v="13"/>
    <x v="3"/>
    <x v="4"/>
    <x v="316"/>
    <n v="85"/>
    <x v="178"/>
    <n v="7548"/>
    <n v="7039"/>
    <n v="85155"/>
    <n v="72416"/>
  </r>
  <r>
    <n v="8"/>
    <x v="0"/>
    <x v="7"/>
    <x v="284"/>
    <n v="245"/>
    <x v="105"/>
    <n v="6391"/>
    <n v="5257"/>
    <n v="77399"/>
    <n v="77852"/>
  </r>
  <r>
    <n v="2"/>
    <x v="1"/>
    <x v="7"/>
    <x v="299"/>
    <n v="237"/>
    <x v="210"/>
    <n v="9009"/>
    <n v="8552"/>
    <n v="55432"/>
    <n v="77657"/>
  </r>
  <r>
    <n v="8"/>
    <x v="0"/>
    <x v="7"/>
    <x v="252"/>
    <n v="269"/>
    <x v="190"/>
    <n v="6660"/>
    <n v="5485"/>
    <n v="77130"/>
    <n v="77624"/>
  </r>
  <r>
    <n v="1"/>
    <x v="1"/>
    <x v="0"/>
    <x v="317"/>
    <n v="92"/>
    <x v="222"/>
    <n v="8899"/>
    <n v="9277"/>
    <n v="78691"/>
    <n v="63324"/>
  </r>
  <r>
    <n v="11"/>
    <x v="2"/>
    <x v="6"/>
    <x v="318"/>
    <n v="299"/>
    <x v="130"/>
    <n v="7710"/>
    <n v="6804"/>
    <n v="68270"/>
    <n v="89993"/>
  </r>
  <r>
    <n v="8"/>
    <x v="0"/>
    <x v="7"/>
    <x v="255"/>
    <n v="101"/>
    <x v="92"/>
    <n v="6761"/>
    <n v="5657"/>
    <n v="77029"/>
    <n v="77452"/>
  </r>
  <r>
    <n v="12"/>
    <x v="2"/>
    <x v="2"/>
    <x v="62"/>
    <n v="247"/>
    <x v="206"/>
    <n v="7474"/>
    <n v="6454"/>
    <n v="55913"/>
    <n v="90751"/>
  </r>
  <r>
    <n v="5"/>
    <x v="4"/>
    <x v="8"/>
    <x v="319"/>
    <n v="145"/>
    <x v="179"/>
    <n v="7960"/>
    <n v="7933"/>
    <n v="39463"/>
    <n v="69775"/>
  </r>
  <r>
    <n v="2"/>
    <x v="1"/>
    <x v="7"/>
    <x v="77"/>
    <n v="175"/>
    <x v="181"/>
    <n v="9184"/>
    <n v="8810"/>
    <n v="55257"/>
    <n v="77399"/>
  </r>
  <r>
    <n v="8"/>
    <x v="0"/>
    <x v="7"/>
    <x v="263"/>
    <n v="83"/>
    <x v="223"/>
    <n v="6844"/>
    <n v="5903"/>
    <n v="76946"/>
    <n v="77206"/>
  </r>
  <r>
    <n v="1"/>
    <x v="1"/>
    <x v="0"/>
    <x v="320"/>
    <n v="280"/>
    <x v="188"/>
    <n v="9179"/>
    <n v="9347"/>
    <n v="78411"/>
    <n v="63254"/>
  </r>
  <r>
    <n v="5"/>
    <x v="4"/>
    <x v="8"/>
    <x v="321"/>
    <n v="264"/>
    <x v="26"/>
    <n v="8224"/>
    <n v="8221"/>
    <n v="39199"/>
    <n v="69487"/>
  </r>
  <r>
    <n v="12"/>
    <x v="2"/>
    <x v="2"/>
    <x v="310"/>
    <n v="175"/>
    <x v="178"/>
    <n v="7649"/>
    <n v="6704"/>
    <n v="55738"/>
    <n v="90501"/>
  </r>
  <r>
    <n v="8"/>
    <x v="0"/>
    <x v="7"/>
    <x v="307"/>
    <n v="298"/>
    <x v="75"/>
    <n v="7142"/>
    <n v="6094"/>
    <n v="76648"/>
    <n v="77015"/>
  </r>
  <r>
    <n v="1"/>
    <x v="1"/>
    <x v="0"/>
    <x v="77"/>
    <n v="194"/>
    <x v="156"/>
    <n v="9373"/>
    <n v="9582"/>
    <n v="78217"/>
    <n v="63019"/>
  </r>
  <r>
    <n v="14"/>
    <x v="3"/>
    <x v="7"/>
    <x v="322"/>
    <n v="253"/>
    <x v="28"/>
    <n v="9785"/>
    <n v="8771"/>
    <n v="65626"/>
    <n v="67367"/>
  </r>
  <r>
    <n v="8"/>
    <x v="0"/>
    <x v="7"/>
    <x v="323"/>
    <n v="117"/>
    <x v="186"/>
    <n v="7259"/>
    <n v="6387"/>
    <n v="76531"/>
    <n v="76722"/>
  </r>
  <r>
    <n v="12"/>
    <x v="2"/>
    <x v="2"/>
    <x v="267"/>
    <n v="275"/>
    <x v="62"/>
    <n v="7924"/>
    <n v="6981"/>
    <n v="55463"/>
    <n v="90224"/>
  </r>
  <r>
    <n v="14"/>
    <x v="3"/>
    <x v="7"/>
    <x v="324"/>
    <n v="99"/>
    <x v="5"/>
    <n v="9884"/>
    <n v="8946"/>
    <n v="65527"/>
    <n v="67192"/>
  </r>
  <r>
    <n v="8"/>
    <x v="0"/>
    <x v="7"/>
    <x v="288"/>
    <n v="206"/>
    <x v="15"/>
    <n v="7465"/>
    <n v="6580"/>
    <n v="76325"/>
    <n v="76529"/>
  </r>
  <r>
    <n v="8"/>
    <x v="0"/>
    <x v="7"/>
    <x v="325"/>
    <n v="170"/>
    <x v="168"/>
    <n v="7635"/>
    <n v="6780"/>
    <n v="76155"/>
    <n v="76329"/>
  </r>
  <r>
    <n v="11"/>
    <x v="2"/>
    <x v="6"/>
    <x v="323"/>
    <n v="83"/>
    <x v="141"/>
    <n v="7793"/>
    <n v="6936"/>
    <n v="68187"/>
    <n v="89861"/>
  </r>
  <r>
    <n v="12"/>
    <x v="2"/>
    <x v="2"/>
    <x v="288"/>
    <n v="199"/>
    <x v="118"/>
    <n v="8123"/>
    <n v="7251"/>
    <n v="55264"/>
    <n v="89954"/>
  </r>
  <r>
    <n v="1"/>
    <x v="1"/>
    <x v="0"/>
    <x v="326"/>
    <n v="278"/>
    <x v="21"/>
    <n v="9651"/>
    <n v="9669"/>
    <n v="77939"/>
    <n v="62932"/>
  </r>
  <r>
    <n v="8"/>
    <x v="0"/>
    <x v="7"/>
    <x v="327"/>
    <n v="278"/>
    <x v="19"/>
    <n v="7913"/>
    <n v="7025"/>
    <n v="75877"/>
    <n v="76084"/>
  </r>
  <r>
    <n v="12"/>
    <x v="2"/>
    <x v="2"/>
    <x v="328"/>
    <n v="225"/>
    <x v="38"/>
    <n v="8348"/>
    <n v="7414"/>
    <n v="55039"/>
    <n v="89791"/>
  </r>
  <r>
    <n v="10"/>
    <x v="2"/>
    <x v="3"/>
    <x v="259"/>
    <n v="283"/>
    <x v="155"/>
    <n v="6674"/>
    <n v="6198"/>
    <n v="70554"/>
    <n v="59055"/>
  </r>
  <r>
    <n v="4"/>
    <x v="4"/>
    <x v="5"/>
    <x v="282"/>
    <n v="167"/>
    <x v="15"/>
    <n v="7603"/>
    <n v="6797"/>
    <n v="57587"/>
    <n v="81656"/>
  </r>
  <r>
    <n v="8"/>
    <x v="0"/>
    <x v="7"/>
    <x v="290"/>
    <n v="241"/>
    <x v="185"/>
    <n v="8154"/>
    <n v="7231"/>
    <n v="75636"/>
    <n v="75878"/>
  </r>
  <r>
    <n v="13"/>
    <x v="3"/>
    <x v="4"/>
    <x v="290"/>
    <n v="166"/>
    <x v="199"/>
    <n v="7714"/>
    <n v="7167"/>
    <n v="84989"/>
    <n v="72288"/>
  </r>
  <r>
    <n v="12"/>
    <x v="2"/>
    <x v="2"/>
    <x v="276"/>
    <n v="291"/>
    <x v="97"/>
    <n v="8639"/>
    <n v="7631"/>
    <n v="54748"/>
    <n v="89574"/>
  </r>
  <r>
    <n v="12"/>
    <x v="2"/>
    <x v="2"/>
    <x v="293"/>
    <n v="286"/>
    <x v="71"/>
    <n v="8925"/>
    <n v="7903"/>
    <n v="54462"/>
    <n v="89302"/>
  </r>
  <r>
    <n v="3"/>
    <x v="1"/>
    <x v="1"/>
    <x v="275"/>
    <n v="116"/>
    <x v="13"/>
    <n v="8030"/>
    <n v="6546"/>
    <n v="44128"/>
    <n v="89892"/>
  </r>
  <r>
    <n v="5"/>
    <x v="4"/>
    <x v="8"/>
    <x v="329"/>
    <n v="87"/>
    <x v="161"/>
    <n v="8311"/>
    <n v="8304"/>
    <n v="39112"/>
    <n v="69404"/>
  </r>
  <r>
    <n v="8"/>
    <x v="0"/>
    <x v="7"/>
    <x v="304"/>
    <n v="290"/>
    <x v="31"/>
    <n v="8444"/>
    <n v="7372"/>
    <n v="75346"/>
    <n v="75737"/>
  </r>
  <r>
    <n v="14"/>
    <x v="3"/>
    <x v="7"/>
    <x v="330"/>
    <n v="200"/>
    <x v="40"/>
    <n v="10084"/>
    <n v="9179"/>
    <n v="65327"/>
    <n v="66959"/>
  </r>
  <r>
    <n v="12"/>
    <x v="2"/>
    <x v="2"/>
    <x v="70"/>
    <n v="148"/>
    <x v="157"/>
    <n v="9073"/>
    <n v="7999"/>
    <n v="54314"/>
    <n v="89206"/>
  </r>
  <r>
    <n v="11"/>
    <x v="2"/>
    <x v="6"/>
    <x v="278"/>
    <n v="220"/>
    <x v="18"/>
    <n v="8013"/>
    <n v="7219"/>
    <n v="67967"/>
    <n v="89578"/>
  </r>
  <r>
    <n v="3"/>
    <x v="1"/>
    <x v="1"/>
    <x v="69"/>
    <n v="108"/>
    <x v="215"/>
    <n v="8138"/>
    <n v="6635"/>
    <n v="44020"/>
    <n v="89803"/>
  </r>
  <r>
    <n v="11"/>
    <x v="2"/>
    <x v="6"/>
    <x v="325"/>
    <n v="151"/>
    <x v="124"/>
    <n v="8164"/>
    <n v="7459"/>
    <n v="67816"/>
    <n v="89338"/>
  </r>
  <r>
    <n v="13"/>
    <x v="3"/>
    <x v="4"/>
    <x v="331"/>
    <n v="158"/>
    <x v="205"/>
    <n v="7872"/>
    <n v="7349"/>
    <n v="84831"/>
    <n v="72106"/>
  </r>
  <r>
    <n v="1"/>
    <x v="1"/>
    <x v="0"/>
    <x v="332"/>
    <n v="281"/>
    <x v="103"/>
    <n v="9932"/>
    <n v="9734"/>
    <n v="77658"/>
    <n v="62867"/>
  </r>
  <r>
    <n v="8"/>
    <x v="0"/>
    <x v="7"/>
    <x v="333"/>
    <n v="99"/>
    <x v="108"/>
    <n v="8543"/>
    <n v="7479"/>
    <n v="75247"/>
    <n v="75630"/>
  </r>
  <r>
    <n v="3"/>
    <x v="1"/>
    <x v="1"/>
    <x v="281"/>
    <n v="120"/>
    <x v="129"/>
    <n v="8258"/>
    <n v="6697"/>
    <n v="43900"/>
    <n v="89741"/>
  </r>
  <r>
    <n v="3"/>
    <x v="1"/>
    <x v="1"/>
    <x v="294"/>
    <n v="114"/>
    <x v="0"/>
    <n v="8372"/>
    <n v="6791"/>
    <n v="43786"/>
    <n v="89647"/>
  </r>
  <r>
    <n v="3"/>
    <x v="1"/>
    <x v="1"/>
    <x v="304"/>
    <n v="224"/>
    <x v="101"/>
    <n v="8596"/>
    <n v="6981"/>
    <n v="43562"/>
    <n v="89457"/>
  </r>
  <r>
    <n v="14"/>
    <x v="3"/>
    <x v="7"/>
    <x v="334"/>
    <n v="280"/>
    <x v="86"/>
    <n v="10364"/>
    <n v="9464"/>
    <n v="65047"/>
    <n v="66674"/>
  </r>
  <r>
    <n v="4"/>
    <x v="4"/>
    <x v="5"/>
    <x v="70"/>
    <n v="129"/>
    <x v="54"/>
    <n v="7732"/>
    <n v="7056"/>
    <n v="57458"/>
    <n v="81397"/>
  </r>
  <r>
    <n v="1"/>
    <x v="1"/>
    <x v="0"/>
    <x v="80"/>
    <n v="204"/>
    <x v="48"/>
    <n v="10136"/>
    <n v="9903"/>
    <n v="77454"/>
    <n v="62698"/>
  </r>
  <r>
    <n v="13"/>
    <x v="3"/>
    <x v="4"/>
    <x v="304"/>
    <n v="267"/>
    <x v="88"/>
    <n v="8139"/>
    <n v="7586"/>
    <n v="84564"/>
    <n v="71869"/>
  </r>
  <r>
    <n v="11"/>
    <x v="2"/>
    <x v="6"/>
    <x v="69"/>
    <n v="237"/>
    <x v="1"/>
    <n v="8401"/>
    <n v="7728"/>
    <n v="67579"/>
    <n v="89069"/>
  </r>
  <r>
    <n v="8"/>
    <x v="0"/>
    <x v="7"/>
    <x v="75"/>
    <n v="117"/>
    <x v="177"/>
    <n v="8660"/>
    <n v="7668"/>
    <n v="75130"/>
    <n v="75441"/>
  </r>
  <r>
    <n v="10"/>
    <x v="2"/>
    <x v="3"/>
    <x v="323"/>
    <n v="195"/>
    <x v="117"/>
    <n v="6869"/>
    <n v="6271"/>
    <n v="70359"/>
    <n v="58982"/>
  </r>
  <r>
    <n v="2"/>
    <x v="1"/>
    <x v="7"/>
    <x v="78"/>
    <n v="299"/>
    <x v="5"/>
    <n v="9483"/>
    <n v="8985"/>
    <n v="54958"/>
    <n v="77224"/>
  </r>
  <r>
    <n v="8"/>
    <x v="0"/>
    <x v="7"/>
    <x v="335"/>
    <n v="255"/>
    <x v="121"/>
    <n v="8915"/>
    <n v="7802"/>
    <n v="74875"/>
    <n v="75307"/>
  </r>
  <r>
    <n v="3"/>
    <x v="1"/>
    <x v="1"/>
    <x v="287"/>
    <n v="292"/>
    <x v="211"/>
    <n v="8888"/>
    <n v="7056"/>
    <n v="43270"/>
    <n v="89382"/>
  </r>
  <r>
    <n v="4"/>
    <x v="4"/>
    <x v="5"/>
    <x v="286"/>
    <n v="266"/>
    <x v="224"/>
    <n v="7998"/>
    <n v="7239"/>
    <n v="57192"/>
    <n v="81214"/>
  </r>
  <r>
    <n v="8"/>
    <x v="0"/>
    <x v="7"/>
    <x v="336"/>
    <n v="256"/>
    <x v="66"/>
    <n v="9171"/>
    <n v="8088"/>
    <n v="74619"/>
    <n v="75021"/>
  </r>
  <r>
    <n v="3"/>
    <x v="1"/>
    <x v="1"/>
    <x v="312"/>
    <n v="130"/>
    <x v="18"/>
    <n v="9018"/>
    <n v="7339"/>
    <n v="43140"/>
    <n v="89099"/>
  </r>
  <r>
    <n v="8"/>
    <x v="0"/>
    <x v="7"/>
    <x v="77"/>
    <n v="261"/>
    <x v="99"/>
    <n v="9432"/>
    <n v="8214"/>
    <n v="74358"/>
    <n v="74895"/>
  </r>
  <r>
    <n v="11"/>
    <x v="2"/>
    <x v="6"/>
    <x v="70"/>
    <n v="293"/>
    <x v="167"/>
    <n v="8694"/>
    <n v="7844"/>
    <n v="67286"/>
    <n v="88953"/>
  </r>
  <r>
    <n v="3"/>
    <x v="1"/>
    <x v="1"/>
    <x v="291"/>
    <n v="257"/>
    <x v="170"/>
    <n v="9275"/>
    <n v="7552"/>
    <n v="42883"/>
    <n v="88886"/>
  </r>
  <r>
    <n v="1"/>
    <x v="1"/>
    <x v="0"/>
    <x v="337"/>
    <n v="282"/>
    <x v="1"/>
    <n v="10418"/>
    <n v="10172"/>
    <n v="77172"/>
    <n v="62429"/>
  </r>
  <r>
    <n v="11"/>
    <x v="2"/>
    <x v="6"/>
    <x v="296"/>
    <n v="95"/>
    <x v="194"/>
    <n v="8789"/>
    <n v="8085"/>
    <n v="67191"/>
    <n v="88712"/>
  </r>
  <r>
    <n v="12"/>
    <x v="2"/>
    <x v="2"/>
    <x v="71"/>
    <n v="222"/>
    <x v="6"/>
    <n v="9295"/>
    <n v="8230"/>
    <n v="54092"/>
    <n v="88975"/>
  </r>
  <r>
    <n v="8"/>
    <x v="0"/>
    <x v="7"/>
    <x v="338"/>
    <n v="266"/>
    <x v="225"/>
    <n v="9698"/>
    <n v="8352"/>
    <n v="74092"/>
    <n v="74757"/>
  </r>
  <r>
    <n v="8"/>
    <x v="0"/>
    <x v="7"/>
    <x v="303"/>
    <n v="135"/>
    <x v="31"/>
    <n v="9833"/>
    <n v="8493"/>
    <n v="73957"/>
    <n v="74616"/>
  </r>
  <r>
    <n v="5"/>
    <x v="4"/>
    <x v="8"/>
    <x v="336"/>
    <n v="275"/>
    <x v="24"/>
    <n v="8586"/>
    <n v="8435"/>
    <n v="38837"/>
    <n v="69273"/>
  </r>
  <r>
    <n v="12"/>
    <x v="2"/>
    <x v="2"/>
    <x v="309"/>
    <n v="231"/>
    <x v="226"/>
    <n v="9526"/>
    <n v="8370"/>
    <n v="53861"/>
    <n v="88835"/>
  </r>
  <r>
    <n v="5"/>
    <x v="4"/>
    <x v="8"/>
    <x v="338"/>
    <n v="249"/>
    <x v="151"/>
    <n v="8835"/>
    <n v="8667"/>
    <n v="38588"/>
    <n v="69041"/>
  </r>
  <r>
    <n v="8"/>
    <x v="0"/>
    <x v="7"/>
    <x v="85"/>
    <n v="281"/>
    <x v="208"/>
    <n v="10114"/>
    <n v="8595"/>
    <n v="73676"/>
    <n v="74514"/>
  </r>
  <r>
    <n v="8"/>
    <x v="0"/>
    <x v="7"/>
    <x v="339"/>
    <n v="85"/>
    <x v="199"/>
    <n v="10199"/>
    <n v="8723"/>
    <n v="73591"/>
    <n v="74386"/>
  </r>
  <r>
    <n v="8"/>
    <x v="0"/>
    <x v="7"/>
    <x v="340"/>
    <n v="273"/>
    <x v="27"/>
    <n v="10472"/>
    <n v="8952"/>
    <n v="73318"/>
    <n v="74157"/>
  </r>
  <r>
    <n v="8"/>
    <x v="0"/>
    <x v="7"/>
    <x v="314"/>
    <n v="183"/>
    <x v="227"/>
    <n v="10655"/>
    <n v="9231"/>
    <n v="73135"/>
    <n v="73878"/>
  </r>
  <r>
    <n v="8"/>
    <x v="0"/>
    <x v="7"/>
    <x v="341"/>
    <n v="128"/>
    <x v="228"/>
    <n v="10783"/>
    <n v="9351"/>
    <n v="73007"/>
    <n v="73758"/>
  </r>
  <r>
    <n v="13"/>
    <x v="3"/>
    <x v="4"/>
    <x v="319"/>
    <n v="104"/>
    <x v="12"/>
    <n v="8243"/>
    <n v="7847"/>
    <n v="84460"/>
    <n v="71608"/>
  </r>
  <r>
    <n v="12"/>
    <x v="2"/>
    <x v="2"/>
    <x v="312"/>
    <n v="150"/>
    <x v="109"/>
    <n v="9676"/>
    <n v="8471"/>
    <n v="53711"/>
    <n v="88734"/>
  </r>
  <r>
    <n v="8"/>
    <x v="0"/>
    <x v="7"/>
    <x v="342"/>
    <n v="286"/>
    <x v="84"/>
    <n v="11069"/>
    <n v="9537"/>
    <n v="72721"/>
    <n v="73572"/>
  </r>
  <r>
    <n v="1"/>
    <x v="1"/>
    <x v="0"/>
    <x v="339"/>
    <n v="208"/>
    <x v="201"/>
    <n v="10626"/>
    <n v="10230"/>
    <n v="76964"/>
    <n v="62371"/>
  </r>
  <r>
    <n v="12"/>
    <x v="2"/>
    <x v="2"/>
    <x v="343"/>
    <n v="233"/>
    <x v="217"/>
    <n v="9909"/>
    <n v="8727"/>
    <n v="53478"/>
    <n v="88478"/>
  </r>
  <r>
    <n v="4"/>
    <x v="4"/>
    <x v="5"/>
    <x v="344"/>
    <n v="148"/>
    <x v="171"/>
    <n v="8146"/>
    <n v="7387"/>
    <n v="57044"/>
    <n v="81066"/>
  </r>
  <r>
    <n v="14"/>
    <x v="3"/>
    <x v="7"/>
    <x v="345"/>
    <n v="103"/>
    <x v="7"/>
    <n v="10467"/>
    <n v="9549"/>
    <n v="64944"/>
    <n v="66589"/>
  </r>
  <r>
    <n v="11"/>
    <x v="2"/>
    <x v="6"/>
    <x v="309"/>
    <n v="225"/>
    <x v="229"/>
    <n v="9014"/>
    <n v="8215"/>
    <n v="66966"/>
    <n v="88582"/>
  </r>
  <r>
    <n v="8"/>
    <x v="0"/>
    <x v="7"/>
    <x v="324"/>
    <n v="243"/>
    <x v="229"/>
    <n v="11312"/>
    <n v="9667"/>
    <n v="72478"/>
    <n v="73442"/>
  </r>
  <r>
    <n v="13"/>
    <x v="3"/>
    <x v="4"/>
    <x v="321"/>
    <n v="238"/>
    <x v="169"/>
    <n v="8481"/>
    <n v="8054"/>
    <n v="84222"/>
    <n v="71401"/>
  </r>
  <r>
    <n v="8"/>
    <x v="0"/>
    <x v="7"/>
    <x v="97"/>
    <n v="142"/>
    <x v="188"/>
    <n v="11454"/>
    <n v="9737"/>
    <n v="72336"/>
    <n v="73372"/>
  </r>
  <r>
    <n v="1"/>
    <x v="1"/>
    <x v="0"/>
    <x v="346"/>
    <n v="184"/>
    <x v="218"/>
    <n v="10810"/>
    <n v="10348"/>
    <n v="76780"/>
    <n v="62253"/>
  </r>
  <r>
    <n v="8"/>
    <x v="0"/>
    <x v="7"/>
    <x v="98"/>
    <n v="84"/>
    <x v="115"/>
    <n v="11538"/>
    <n v="9962"/>
    <n v="72252"/>
    <n v="73147"/>
  </r>
  <r>
    <n v="12"/>
    <x v="2"/>
    <x v="2"/>
    <x v="347"/>
    <n v="142"/>
    <x v="162"/>
    <n v="10051"/>
    <n v="8884"/>
    <n v="53336"/>
    <n v="88321"/>
  </r>
  <r>
    <n v="13"/>
    <x v="3"/>
    <x v="4"/>
    <x v="291"/>
    <n v="138"/>
    <x v="7"/>
    <n v="8619"/>
    <n v="8139"/>
    <n v="84084"/>
    <n v="71316"/>
  </r>
  <r>
    <n v="2"/>
    <x v="1"/>
    <x v="7"/>
    <x v="303"/>
    <n v="257"/>
    <x v="67"/>
    <n v="9740"/>
    <n v="9164"/>
    <n v="54701"/>
    <n v="77045"/>
  </r>
  <r>
    <n v="10"/>
    <x v="2"/>
    <x v="3"/>
    <x v="278"/>
    <n v="209"/>
    <x v="125"/>
    <n v="7078"/>
    <n v="6568"/>
    <n v="70150"/>
    <n v="58685"/>
  </r>
  <r>
    <n v="13"/>
    <x v="3"/>
    <x v="4"/>
    <x v="317"/>
    <n v="105"/>
    <x v="210"/>
    <n v="8724"/>
    <n v="8261"/>
    <n v="83979"/>
    <n v="71194"/>
  </r>
  <r>
    <n v="8"/>
    <x v="0"/>
    <x v="7"/>
    <x v="348"/>
    <n v="269"/>
    <x v="144"/>
    <n v="11807"/>
    <n v="10219"/>
    <n v="71983"/>
    <n v="72890"/>
  </r>
  <r>
    <n v="4"/>
    <x v="4"/>
    <x v="5"/>
    <x v="349"/>
    <n v="190"/>
    <x v="58"/>
    <n v="8336"/>
    <n v="7653"/>
    <n v="56854"/>
    <n v="80800"/>
  </r>
  <r>
    <n v="3"/>
    <x v="1"/>
    <x v="1"/>
    <x v="76"/>
    <n v="211"/>
    <x v="16"/>
    <n v="9486"/>
    <n v="7805"/>
    <n v="42672"/>
    <n v="88633"/>
  </r>
  <r>
    <n v="13"/>
    <x v="3"/>
    <x v="4"/>
    <x v="336"/>
    <n v="87"/>
    <x v="227"/>
    <n v="8811"/>
    <n v="8540"/>
    <n v="83892"/>
    <n v="70915"/>
  </r>
  <r>
    <n v="8"/>
    <x v="0"/>
    <x v="7"/>
    <x v="350"/>
    <n v="101"/>
    <x v="200"/>
    <n v="11908"/>
    <n v="10318"/>
    <n v="71882"/>
    <n v="72791"/>
  </r>
  <r>
    <n v="10"/>
    <x v="2"/>
    <x v="3"/>
    <x v="328"/>
    <n v="239"/>
    <x v="178"/>
    <n v="7317"/>
    <n v="6818"/>
    <n v="69911"/>
    <n v="58435"/>
  </r>
  <r>
    <n v="5"/>
    <x v="4"/>
    <x v="8"/>
    <x v="303"/>
    <n v="127"/>
    <x v="211"/>
    <n v="8962"/>
    <n v="8742"/>
    <n v="38461"/>
    <n v="68966"/>
  </r>
  <r>
    <n v="8"/>
    <x v="0"/>
    <x v="7"/>
    <x v="345"/>
    <n v="129"/>
    <x v="109"/>
    <n v="12037"/>
    <n v="10419"/>
    <n v="71753"/>
    <n v="72690"/>
  </r>
  <r>
    <n v="8"/>
    <x v="0"/>
    <x v="7"/>
    <x v="351"/>
    <n v="99"/>
    <x v="170"/>
    <n v="12136"/>
    <n v="10632"/>
    <n v="71654"/>
    <n v="72477"/>
  </r>
  <r>
    <n v="12"/>
    <x v="2"/>
    <x v="2"/>
    <x v="77"/>
    <n v="185"/>
    <x v="204"/>
    <n v="10236"/>
    <n v="9160"/>
    <n v="53151"/>
    <n v="88045"/>
  </r>
  <r>
    <n v="8"/>
    <x v="0"/>
    <x v="7"/>
    <x v="352"/>
    <n v="253"/>
    <x v="115"/>
    <n v="12389"/>
    <n v="10857"/>
    <n v="71401"/>
    <n v="72252"/>
  </r>
  <r>
    <n v="8"/>
    <x v="0"/>
    <x v="7"/>
    <x v="353"/>
    <n v="295"/>
    <x v="91"/>
    <n v="12684"/>
    <n v="11121"/>
    <n v="71106"/>
    <n v="71988"/>
  </r>
  <r>
    <n v="10"/>
    <x v="2"/>
    <x v="3"/>
    <x v="327"/>
    <n v="265"/>
    <x v="2"/>
    <n v="7582"/>
    <n v="7048"/>
    <n v="69646"/>
    <n v="58205"/>
  </r>
  <r>
    <n v="12"/>
    <x v="2"/>
    <x v="2"/>
    <x v="332"/>
    <n v="244"/>
    <x v="210"/>
    <n v="10480"/>
    <n v="9282"/>
    <n v="52907"/>
    <n v="87923"/>
  </r>
  <r>
    <n v="12"/>
    <x v="2"/>
    <x v="2"/>
    <x v="80"/>
    <n v="95"/>
    <x v="72"/>
    <n v="10575"/>
    <n v="9436"/>
    <n v="52812"/>
    <n v="87769"/>
  </r>
  <r>
    <n v="8"/>
    <x v="0"/>
    <x v="7"/>
    <x v="108"/>
    <n v="280"/>
    <x v="214"/>
    <n v="12964"/>
    <n v="11197"/>
    <n v="70826"/>
    <n v="71912"/>
  </r>
  <r>
    <n v="10"/>
    <x v="2"/>
    <x v="3"/>
    <x v="280"/>
    <n v="140"/>
    <x v="181"/>
    <n v="7722"/>
    <n v="7306"/>
    <n v="69506"/>
    <n v="57947"/>
  </r>
  <r>
    <n v="8"/>
    <x v="0"/>
    <x v="7"/>
    <x v="354"/>
    <n v="136"/>
    <x v="209"/>
    <n v="13100"/>
    <n v="11418"/>
    <n v="70690"/>
    <n v="71691"/>
  </r>
  <r>
    <n v="13"/>
    <x v="3"/>
    <x v="4"/>
    <x v="78"/>
    <n v="195"/>
    <x v="50"/>
    <n v="9006"/>
    <n v="8635"/>
    <n v="83697"/>
    <n v="70820"/>
  </r>
  <r>
    <n v="12"/>
    <x v="2"/>
    <x v="2"/>
    <x v="355"/>
    <n v="143"/>
    <x v="26"/>
    <n v="10718"/>
    <n v="9724"/>
    <n v="52669"/>
    <n v="87481"/>
  </r>
  <r>
    <n v="2"/>
    <x v="1"/>
    <x v="7"/>
    <x v="355"/>
    <n v="235"/>
    <x v="5"/>
    <n v="9975"/>
    <n v="9339"/>
    <n v="54466"/>
    <n v="76870"/>
  </r>
  <r>
    <n v="2"/>
    <x v="1"/>
    <x v="7"/>
    <x v="337"/>
    <n v="103"/>
    <x v="93"/>
    <n v="10078"/>
    <n v="9573"/>
    <n v="54363"/>
    <n v="76636"/>
  </r>
  <r>
    <n v="11"/>
    <x v="2"/>
    <x v="6"/>
    <x v="312"/>
    <n v="127"/>
    <x v="176"/>
    <n v="9141"/>
    <n v="8266"/>
    <n v="66839"/>
    <n v="88531"/>
  </r>
  <r>
    <n v="5"/>
    <x v="4"/>
    <x v="8"/>
    <x v="356"/>
    <n v="121"/>
    <x v="140"/>
    <n v="9083"/>
    <n v="8809"/>
    <n v="38340"/>
    <n v="68899"/>
  </r>
  <r>
    <n v="8"/>
    <x v="0"/>
    <x v="7"/>
    <x v="357"/>
    <n v="282"/>
    <x v="164"/>
    <n v="13382"/>
    <n v="11585"/>
    <n v="70408"/>
    <n v="71524"/>
  </r>
  <r>
    <n v="2"/>
    <x v="1"/>
    <x v="7"/>
    <x v="358"/>
    <n v="85"/>
    <x v="177"/>
    <n v="10163"/>
    <n v="9762"/>
    <n v="54278"/>
    <n v="76447"/>
  </r>
  <r>
    <n v="8"/>
    <x v="0"/>
    <x v="7"/>
    <x v="359"/>
    <n v="183"/>
    <x v="141"/>
    <n v="13565"/>
    <n v="11717"/>
    <n v="70225"/>
    <n v="71392"/>
  </r>
  <r>
    <n v="2"/>
    <x v="1"/>
    <x v="7"/>
    <x v="91"/>
    <n v="92"/>
    <x v="101"/>
    <n v="10255"/>
    <n v="9952"/>
    <n v="54186"/>
    <n v="76257"/>
  </r>
  <r>
    <n v="3"/>
    <x v="1"/>
    <x v="1"/>
    <x v="360"/>
    <n v="83"/>
    <x v="158"/>
    <n v="9569"/>
    <n v="8049"/>
    <n v="42589"/>
    <n v="88389"/>
  </r>
  <r>
    <n v="8"/>
    <x v="0"/>
    <x v="7"/>
    <x v="361"/>
    <n v="268"/>
    <x v="230"/>
    <n v="13833"/>
    <n v="11822"/>
    <n v="69957"/>
    <n v="71287"/>
  </r>
  <r>
    <n v="2"/>
    <x v="1"/>
    <x v="7"/>
    <x v="341"/>
    <n v="198"/>
    <x v="92"/>
    <n v="10453"/>
    <n v="10124"/>
    <n v="53988"/>
    <n v="76085"/>
  </r>
  <r>
    <n v="13"/>
    <x v="3"/>
    <x v="4"/>
    <x v="362"/>
    <n v="183"/>
    <x v="67"/>
    <n v="9189"/>
    <n v="8814"/>
    <n v="83514"/>
    <n v="70641"/>
  </r>
  <r>
    <n v="1"/>
    <x v="1"/>
    <x v="0"/>
    <x v="363"/>
    <n v="140"/>
    <x v="196"/>
    <n v="10950"/>
    <n v="10528"/>
    <n v="76640"/>
    <n v="62073"/>
  </r>
  <r>
    <n v="13"/>
    <x v="3"/>
    <x v="4"/>
    <x v="364"/>
    <n v="96"/>
    <x v="231"/>
    <n v="9285"/>
    <n v="9065"/>
    <n v="83418"/>
    <n v="70390"/>
  </r>
  <r>
    <n v="8"/>
    <x v="0"/>
    <x v="7"/>
    <x v="117"/>
    <n v="251"/>
    <x v="107"/>
    <n v="14084"/>
    <n v="11912"/>
    <n v="69706"/>
    <n v="71197"/>
  </r>
  <r>
    <n v="12"/>
    <x v="2"/>
    <x v="2"/>
    <x v="358"/>
    <n v="259"/>
    <x v="18"/>
    <n v="10977"/>
    <n v="10007"/>
    <n v="52410"/>
    <n v="87198"/>
  </r>
  <r>
    <n v="1"/>
    <x v="1"/>
    <x v="0"/>
    <x v="92"/>
    <n v="131"/>
    <x v="35"/>
    <n v="11081"/>
    <n v="10706"/>
    <n v="76509"/>
    <n v="61895"/>
  </r>
  <r>
    <n v="13"/>
    <x v="3"/>
    <x v="4"/>
    <x v="337"/>
    <n v="218"/>
    <x v="172"/>
    <n v="9503"/>
    <n v="9162"/>
    <n v="83200"/>
    <n v="70293"/>
  </r>
  <r>
    <n v="4"/>
    <x v="4"/>
    <x v="5"/>
    <x v="333"/>
    <n v="86"/>
    <x v="138"/>
    <n v="8422"/>
    <n v="7948"/>
    <n v="56768"/>
    <n v="80505"/>
  </r>
  <r>
    <n v="13"/>
    <x v="3"/>
    <x v="4"/>
    <x v="89"/>
    <n v="94"/>
    <x v="206"/>
    <n v="9597"/>
    <n v="9277"/>
    <n v="83106"/>
    <n v="70178"/>
  </r>
  <r>
    <n v="5"/>
    <x v="4"/>
    <x v="8"/>
    <x v="365"/>
    <n v="150"/>
    <x v="146"/>
    <n v="9233"/>
    <n v="9061"/>
    <n v="38190"/>
    <n v="68647"/>
  </r>
  <r>
    <n v="4"/>
    <x v="4"/>
    <x v="5"/>
    <x v="366"/>
    <n v="133"/>
    <x v="205"/>
    <n v="8555"/>
    <n v="8130"/>
    <n v="56635"/>
    <n v="80323"/>
  </r>
  <r>
    <n v="8"/>
    <x v="0"/>
    <x v="7"/>
    <x v="367"/>
    <n v="253"/>
    <x v="232"/>
    <n v="14337"/>
    <n v="12187"/>
    <n v="69453"/>
    <n v="70922"/>
  </r>
  <r>
    <n v="8"/>
    <x v="0"/>
    <x v="7"/>
    <x v="368"/>
    <n v="261"/>
    <x v="217"/>
    <n v="14598"/>
    <n v="12443"/>
    <n v="69192"/>
    <n v="70666"/>
  </r>
  <r>
    <n v="8"/>
    <x v="0"/>
    <x v="7"/>
    <x v="122"/>
    <n v="261"/>
    <x v="42"/>
    <n v="14859"/>
    <n v="12717"/>
    <n v="68931"/>
    <n v="70392"/>
  </r>
  <r>
    <n v="13"/>
    <x v="3"/>
    <x v="4"/>
    <x v="363"/>
    <n v="200"/>
    <x v="233"/>
    <n v="9797"/>
    <n v="9476"/>
    <n v="82906"/>
    <n v="69979"/>
  </r>
  <r>
    <n v="10"/>
    <x v="2"/>
    <x v="3"/>
    <x v="290"/>
    <n v="124"/>
    <x v="124"/>
    <n v="7846"/>
    <n v="7546"/>
    <n v="69382"/>
    <n v="57707"/>
  </r>
  <r>
    <n v="2"/>
    <x v="1"/>
    <x v="7"/>
    <x v="369"/>
    <n v="222"/>
    <x v="28"/>
    <n v="10675"/>
    <n v="10268"/>
    <n v="53766"/>
    <n v="75941"/>
  </r>
  <r>
    <n v="2"/>
    <x v="1"/>
    <x v="7"/>
    <x v="370"/>
    <n v="102"/>
    <x v="234"/>
    <n v="10777"/>
    <n v="10539"/>
    <n v="53664"/>
    <n v="75670"/>
  </r>
  <r>
    <n v="14"/>
    <x v="3"/>
    <x v="7"/>
    <x v="101"/>
    <n v="90"/>
    <x v="98"/>
    <n v="10557"/>
    <n v="9764"/>
    <n v="64854"/>
    <n v="66374"/>
  </r>
  <r>
    <n v="14"/>
    <x v="3"/>
    <x v="7"/>
    <x v="371"/>
    <n v="260"/>
    <x v="134"/>
    <n v="10817"/>
    <n v="9901"/>
    <n v="64594"/>
    <n v="66237"/>
  </r>
  <r>
    <n v="13"/>
    <x v="3"/>
    <x v="4"/>
    <x v="372"/>
    <n v="128"/>
    <x v="197"/>
    <n v="9925"/>
    <n v="9650"/>
    <n v="82778"/>
    <n v="69805"/>
  </r>
  <r>
    <n v="8"/>
    <x v="0"/>
    <x v="7"/>
    <x v="373"/>
    <n v="190"/>
    <x v="218"/>
    <n v="15049"/>
    <n v="12835"/>
    <n v="68741"/>
    <n v="70274"/>
  </r>
  <r>
    <n v="4"/>
    <x v="4"/>
    <x v="5"/>
    <x v="329"/>
    <n v="116"/>
    <x v="160"/>
    <n v="8671"/>
    <n v="8244"/>
    <n v="56519"/>
    <n v="80209"/>
  </r>
  <r>
    <n v="14"/>
    <x v="3"/>
    <x v="7"/>
    <x v="374"/>
    <n v="118"/>
    <x v="33"/>
    <n v="10935"/>
    <n v="10168"/>
    <n v="64476"/>
    <n v="65970"/>
  </r>
  <r>
    <n v="3"/>
    <x v="1"/>
    <x v="1"/>
    <x v="375"/>
    <n v="188"/>
    <x v="23"/>
    <n v="9757"/>
    <n v="8104"/>
    <n v="42401"/>
    <n v="88334"/>
  </r>
  <r>
    <n v="8"/>
    <x v="0"/>
    <x v="7"/>
    <x v="376"/>
    <n v="255"/>
    <x v="232"/>
    <n v="15304"/>
    <n v="13110"/>
    <n v="68486"/>
    <n v="69999"/>
  </r>
  <r>
    <n v="14"/>
    <x v="3"/>
    <x v="7"/>
    <x v="377"/>
    <n v="201"/>
    <x v="175"/>
    <n v="11136"/>
    <n v="10268"/>
    <n v="64275"/>
    <n v="65870"/>
  </r>
  <r>
    <n v="4"/>
    <x v="4"/>
    <x v="5"/>
    <x v="320"/>
    <n v="174"/>
    <x v="233"/>
    <n v="8845"/>
    <n v="8443"/>
    <n v="56345"/>
    <n v="80010"/>
  </r>
  <r>
    <n v="8"/>
    <x v="0"/>
    <x v="7"/>
    <x v="378"/>
    <n v="243"/>
    <x v="153"/>
    <n v="15547"/>
    <n v="13383"/>
    <n v="68243"/>
    <n v="69726"/>
  </r>
  <r>
    <n v="10"/>
    <x v="2"/>
    <x v="3"/>
    <x v="286"/>
    <n v="171"/>
    <x v="113"/>
    <n v="8017"/>
    <n v="7654"/>
    <n v="69211"/>
    <n v="57599"/>
  </r>
  <r>
    <n v="1"/>
    <x v="1"/>
    <x v="0"/>
    <x v="379"/>
    <n v="271"/>
    <x v="226"/>
    <n v="11352"/>
    <n v="10846"/>
    <n v="76238"/>
    <n v="61755"/>
  </r>
  <r>
    <n v="5"/>
    <x v="4"/>
    <x v="8"/>
    <x v="380"/>
    <n v="238"/>
    <x v="52"/>
    <n v="9471"/>
    <n v="9178"/>
    <n v="37952"/>
    <n v="68530"/>
  </r>
  <r>
    <n v="11"/>
    <x v="2"/>
    <x v="6"/>
    <x v="366"/>
    <n v="130"/>
    <x v="9"/>
    <n v="9271"/>
    <n v="8391"/>
    <n v="66709"/>
    <n v="88406"/>
  </r>
  <r>
    <n v="12"/>
    <x v="2"/>
    <x v="2"/>
    <x v="380"/>
    <n v="193"/>
    <x v="14"/>
    <n v="11170"/>
    <n v="10296"/>
    <n v="52217"/>
    <n v="86909"/>
  </r>
  <r>
    <n v="2"/>
    <x v="1"/>
    <x v="7"/>
    <x v="381"/>
    <n v="114"/>
    <x v="77"/>
    <n v="10891"/>
    <n v="10736"/>
    <n v="53550"/>
    <n v="75473"/>
  </r>
  <r>
    <n v="4"/>
    <x v="4"/>
    <x v="5"/>
    <x v="77"/>
    <n v="205"/>
    <x v="194"/>
    <n v="9050"/>
    <n v="8684"/>
    <n v="56140"/>
    <n v="79769"/>
  </r>
  <r>
    <n v="4"/>
    <x v="4"/>
    <x v="5"/>
    <x v="78"/>
    <n v="203"/>
    <x v="235"/>
    <n v="9253"/>
    <n v="8982"/>
    <n v="55937"/>
    <n v="79471"/>
  </r>
  <r>
    <n v="14"/>
    <x v="3"/>
    <x v="7"/>
    <x v="108"/>
    <n v="297"/>
    <x v="85"/>
    <n v="11433"/>
    <n v="10407"/>
    <n v="63978"/>
    <n v="65731"/>
  </r>
  <r>
    <n v="14"/>
    <x v="3"/>
    <x v="7"/>
    <x v="111"/>
    <n v="295"/>
    <x v="31"/>
    <n v="11728"/>
    <n v="10548"/>
    <n v="63683"/>
    <n v="65590"/>
  </r>
  <r>
    <n v="3"/>
    <x v="1"/>
    <x v="1"/>
    <x v="382"/>
    <n v="98"/>
    <x v="20"/>
    <n v="9855"/>
    <n v="8186"/>
    <n v="42303"/>
    <n v="88252"/>
  </r>
  <r>
    <n v="8"/>
    <x v="0"/>
    <x v="7"/>
    <x v="135"/>
    <n v="231"/>
    <x v="73"/>
    <n v="15778"/>
    <n v="13544"/>
    <n v="68012"/>
    <n v="69565"/>
  </r>
  <r>
    <n v="8"/>
    <x v="0"/>
    <x v="7"/>
    <x v="383"/>
    <n v="175"/>
    <x v="133"/>
    <n v="15953"/>
    <n v="13824"/>
    <n v="67837"/>
    <n v="69285"/>
  </r>
  <r>
    <n v="8"/>
    <x v="0"/>
    <x v="7"/>
    <x v="384"/>
    <n v="111"/>
    <x v="236"/>
    <n v="16064"/>
    <n v="14048"/>
    <n v="67726"/>
    <n v="69061"/>
  </r>
  <r>
    <n v="5"/>
    <x v="4"/>
    <x v="8"/>
    <x v="372"/>
    <n v="224"/>
    <x v="237"/>
    <n v="9695"/>
    <n v="9421"/>
    <n v="37728"/>
    <n v="68287"/>
  </r>
  <r>
    <n v="4"/>
    <x v="4"/>
    <x v="5"/>
    <x v="332"/>
    <n v="182"/>
    <x v="149"/>
    <n v="9435"/>
    <n v="9273"/>
    <n v="55755"/>
    <n v="79180"/>
  </r>
  <r>
    <n v="8"/>
    <x v="0"/>
    <x v="7"/>
    <x v="138"/>
    <n v="97"/>
    <x v="197"/>
    <n v="16161"/>
    <n v="14222"/>
    <n v="67629"/>
    <n v="68887"/>
  </r>
  <r>
    <n v="1"/>
    <x v="1"/>
    <x v="0"/>
    <x v="385"/>
    <n v="188"/>
    <x v="39"/>
    <n v="11540"/>
    <n v="11033"/>
    <n v="76050"/>
    <n v="61568"/>
  </r>
  <r>
    <n v="8"/>
    <x v="0"/>
    <x v="7"/>
    <x v="386"/>
    <n v="249"/>
    <x v="197"/>
    <n v="16410"/>
    <n v="14396"/>
    <n v="67380"/>
    <n v="68713"/>
  </r>
  <r>
    <n v="8"/>
    <x v="0"/>
    <x v="7"/>
    <x v="387"/>
    <n v="166"/>
    <x v="39"/>
    <n v="16576"/>
    <n v="14583"/>
    <n v="67214"/>
    <n v="68526"/>
  </r>
  <r>
    <n v="8"/>
    <x v="0"/>
    <x v="7"/>
    <x v="388"/>
    <n v="283"/>
    <x v="146"/>
    <n v="16859"/>
    <n v="14835"/>
    <n v="66931"/>
    <n v="68274"/>
  </r>
  <r>
    <n v="14"/>
    <x v="3"/>
    <x v="7"/>
    <x v="389"/>
    <n v="164"/>
    <x v="187"/>
    <n v="11892"/>
    <n v="10598"/>
    <n v="63519"/>
    <n v="65540"/>
  </r>
  <r>
    <n v="8"/>
    <x v="0"/>
    <x v="7"/>
    <x v="147"/>
    <n v="229"/>
    <x v="69"/>
    <n v="17088"/>
    <n v="15057"/>
    <n v="66702"/>
    <n v="68052"/>
  </r>
  <r>
    <n v="12"/>
    <x v="2"/>
    <x v="2"/>
    <x v="92"/>
    <n v="163"/>
    <x v="86"/>
    <n v="11333"/>
    <n v="10581"/>
    <n v="52054"/>
    <n v="86624"/>
  </r>
  <r>
    <n v="1"/>
    <x v="1"/>
    <x v="0"/>
    <x v="334"/>
    <n v="273"/>
    <x v="238"/>
    <n v="11813"/>
    <n v="11179"/>
    <n v="75777"/>
    <n v="61422"/>
  </r>
  <r>
    <n v="2"/>
    <x v="1"/>
    <x v="7"/>
    <x v="390"/>
    <n v="202"/>
    <x v="142"/>
    <n v="11093"/>
    <n v="10871"/>
    <n v="53348"/>
    <n v="75338"/>
  </r>
  <r>
    <n v="4"/>
    <x v="4"/>
    <x v="5"/>
    <x v="362"/>
    <n v="293"/>
    <x v="84"/>
    <n v="9728"/>
    <n v="9459"/>
    <n v="55462"/>
    <n v="78994"/>
  </r>
  <r>
    <n v="8"/>
    <x v="0"/>
    <x v="7"/>
    <x v="149"/>
    <n v="234"/>
    <x v="99"/>
    <n v="17322"/>
    <n v="15183"/>
    <n v="66468"/>
    <n v="67926"/>
  </r>
  <r>
    <n v="8"/>
    <x v="0"/>
    <x v="7"/>
    <x v="391"/>
    <n v="293"/>
    <x v="110"/>
    <n v="17615"/>
    <n v="15328"/>
    <n v="66175"/>
    <n v="67781"/>
  </r>
  <r>
    <n v="3"/>
    <x v="1"/>
    <x v="1"/>
    <x v="392"/>
    <n v="90"/>
    <x v="105"/>
    <n v="9945"/>
    <n v="8409"/>
    <n v="42213"/>
    <n v="88029"/>
  </r>
  <r>
    <n v="12"/>
    <x v="2"/>
    <x v="2"/>
    <x v="379"/>
    <n v="299"/>
    <x v="142"/>
    <n v="11632"/>
    <n v="10716"/>
    <n v="51755"/>
    <n v="86489"/>
  </r>
  <r>
    <n v="8"/>
    <x v="0"/>
    <x v="7"/>
    <x v="393"/>
    <n v="278"/>
    <x v="75"/>
    <n v="17893"/>
    <n v="15519"/>
    <n v="65897"/>
    <n v="67590"/>
  </r>
  <r>
    <n v="3"/>
    <x v="1"/>
    <x v="1"/>
    <x v="358"/>
    <n v="247"/>
    <x v="100"/>
    <n v="10192"/>
    <n v="8621"/>
    <n v="41966"/>
    <n v="87817"/>
  </r>
  <r>
    <n v="8"/>
    <x v="0"/>
    <x v="7"/>
    <x v="394"/>
    <n v="253"/>
    <x v="76"/>
    <n v="18146"/>
    <n v="15768"/>
    <n v="65644"/>
    <n v="67341"/>
  </r>
  <r>
    <n v="11"/>
    <x v="2"/>
    <x v="6"/>
    <x v="343"/>
    <n v="116"/>
    <x v="239"/>
    <n v="9387"/>
    <n v="8457"/>
    <n v="66593"/>
    <n v="88340"/>
  </r>
  <r>
    <n v="3"/>
    <x v="1"/>
    <x v="1"/>
    <x v="395"/>
    <n v="185"/>
    <x v="129"/>
    <n v="10377"/>
    <n v="8683"/>
    <n v="41781"/>
    <n v="87755"/>
  </r>
  <r>
    <n v="3"/>
    <x v="1"/>
    <x v="1"/>
    <x v="363"/>
    <n v="177"/>
    <x v="117"/>
    <n v="10554"/>
    <n v="8756"/>
    <n v="41604"/>
    <n v="87682"/>
  </r>
  <r>
    <n v="8"/>
    <x v="0"/>
    <x v="7"/>
    <x v="396"/>
    <n v="218"/>
    <x v="240"/>
    <n v="18364"/>
    <n v="15927"/>
    <n v="65426"/>
    <n v="67182"/>
  </r>
  <r>
    <n v="13"/>
    <x v="3"/>
    <x v="4"/>
    <x v="397"/>
    <n v="205"/>
    <x v="230"/>
    <n v="10130"/>
    <n v="9755"/>
    <n v="82573"/>
    <n v="69700"/>
  </r>
  <r>
    <n v="5"/>
    <x v="4"/>
    <x v="8"/>
    <x v="398"/>
    <n v="177"/>
    <x v="93"/>
    <n v="9872"/>
    <n v="9655"/>
    <n v="37551"/>
    <n v="68053"/>
  </r>
  <r>
    <n v="14"/>
    <x v="3"/>
    <x v="7"/>
    <x v="399"/>
    <n v="190"/>
    <x v="119"/>
    <n v="12082"/>
    <n v="10670"/>
    <n v="63329"/>
    <n v="65468"/>
  </r>
  <r>
    <n v="8"/>
    <x v="0"/>
    <x v="7"/>
    <x v="400"/>
    <n v="222"/>
    <x v="30"/>
    <n v="18586"/>
    <n v="16143"/>
    <n v="65204"/>
    <n v="66966"/>
  </r>
  <r>
    <n v="2"/>
    <x v="1"/>
    <x v="7"/>
    <x v="401"/>
    <n v="203"/>
    <x v="107"/>
    <n v="11296"/>
    <n v="10961"/>
    <n v="53145"/>
    <n v="75248"/>
  </r>
  <r>
    <n v="14"/>
    <x v="3"/>
    <x v="7"/>
    <x v="402"/>
    <n v="251"/>
    <x v="41"/>
    <n v="12333"/>
    <n v="10846"/>
    <n v="63078"/>
    <n v="65292"/>
  </r>
  <r>
    <n v="8"/>
    <x v="0"/>
    <x v="7"/>
    <x v="403"/>
    <n v="280"/>
    <x v="24"/>
    <n v="18866"/>
    <n v="16274"/>
    <n v="64924"/>
    <n v="66835"/>
  </r>
  <r>
    <n v="8"/>
    <x v="0"/>
    <x v="7"/>
    <x v="160"/>
    <n v="258"/>
    <x v="144"/>
    <n v="19124"/>
    <n v="16531"/>
    <n v="64666"/>
    <n v="66578"/>
  </r>
  <r>
    <n v="12"/>
    <x v="2"/>
    <x v="2"/>
    <x v="385"/>
    <n v="102"/>
    <x v="32"/>
    <n v="11734"/>
    <n v="10881"/>
    <n v="51653"/>
    <n v="86324"/>
  </r>
  <r>
    <n v="8"/>
    <x v="0"/>
    <x v="7"/>
    <x v="404"/>
    <n v="197"/>
    <x v="44"/>
    <n v="19321"/>
    <n v="16599"/>
    <n v="64469"/>
    <n v="66510"/>
  </r>
  <r>
    <n v="8"/>
    <x v="0"/>
    <x v="7"/>
    <x v="405"/>
    <n v="254"/>
    <x v="110"/>
    <n v="19575"/>
    <n v="16744"/>
    <n v="64215"/>
    <n v="66365"/>
  </r>
  <r>
    <n v="8"/>
    <x v="0"/>
    <x v="7"/>
    <x v="164"/>
    <n v="177"/>
    <x v="65"/>
    <n v="19752"/>
    <n v="16877"/>
    <n v="64038"/>
    <n v="66232"/>
  </r>
  <r>
    <n v="12"/>
    <x v="2"/>
    <x v="2"/>
    <x v="406"/>
    <n v="182"/>
    <x v="202"/>
    <n v="11916"/>
    <n v="10974"/>
    <n v="51471"/>
    <n v="86231"/>
  </r>
  <r>
    <n v="2"/>
    <x v="1"/>
    <x v="7"/>
    <x v="350"/>
    <n v="98"/>
    <x v="116"/>
    <n v="11394"/>
    <n v="11067"/>
    <n v="53047"/>
    <n v="75142"/>
  </r>
  <r>
    <n v="8"/>
    <x v="0"/>
    <x v="7"/>
    <x v="167"/>
    <n v="270"/>
    <x v="230"/>
    <n v="20022"/>
    <n v="16982"/>
    <n v="63768"/>
    <n v="66127"/>
  </r>
  <r>
    <n v="8"/>
    <x v="0"/>
    <x v="7"/>
    <x v="407"/>
    <n v="278"/>
    <x v="118"/>
    <n v="20300"/>
    <n v="17252"/>
    <n v="63490"/>
    <n v="65857"/>
  </r>
  <r>
    <n v="11"/>
    <x v="2"/>
    <x v="6"/>
    <x v="299"/>
    <n v="250"/>
    <x v="214"/>
    <n v="9637"/>
    <n v="8533"/>
    <n v="66343"/>
    <n v="88264"/>
  </r>
  <r>
    <n v="8"/>
    <x v="0"/>
    <x v="7"/>
    <x v="408"/>
    <n v="158"/>
    <x v="27"/>
    <n v="20458"/>
    <n v="17481"/>
    <n v="63332"/>
    <n v="65628"/>
  </r>
  <r>
    <n v="8"/>
    <x v="0"/>
    <x v="7"/>
    <x v="409"/>
    <n v="172"/>
    <x v="204"/>
    <n v="20630"/>
    <n v="17757"/>
    <n v="63160"/>
    <n v="65352"/>
  </r>
  <r>
    <n v="12"/>
    <x v="2"/>
    <x v="2"/>
    <x v="350"/>
    <n v="225"/>
    <x v="227"/>
    <n v="12141"/>
    <n v="11253"/>
    <n v="51246"/>
    <n v="85952"/>
  </r>
  <r>
    <n v="8"/>
    <x v="0"/>
    <x v="7"/>
    <x v="410"/>
    <n v="282"/>
    <x v="170"/>
    <n v="20912"/>
    <n v="17970"/>
    <n v="62878"/>
    <n v="65139"/>
  </r>
  <r>
    <n v="12"/>
    <x v="2"/>
    <x v="2"/>
    <x v="345"/>
    <n v="182"/>
    <x v="121"/>
    <n v="12323"/>
    <n v="11387"/>
    <n v="51064"/>
    <n v="85818"/>
  </r>
  <r>
    <n v="8"/>
    <x v="0"/>
    <x v="7"/>
    <x v="411"/>
    <n v="200"/>
    <x v="232"/>
    <n v="21112"/>
    <n v="18245"/>
    <n v="62678"/>
    <n v="64864"/>
  </r>
  <r>
    <n v="5"/>
    <x v="4"/>
    <x v="8"/>
    <x v="95"/>
    <n v="109"/>
    <x v="241"/>
    <n v="9981"/>
    <n v="9851"/>
    <n v="37442"/>
    <n v="67857"/>
  </r>
  <r>
    <n v="5"/>
    <x v="4"/>
    <x v="8"/>
    <x v="98"/>
    <n v="151"/>
    <x v="122"/>
    <n v="10132"/>
    <n v="9939"/>
    <n v="37291"/>
    <n v="67769"/>
  </r>
  <r>
    <n v="8"/>
    <x v="0"/>
    <x v="7"/>
    <x v="176"/>
    <n v="116"/>
    <x v="128"/>
    <n v="21228"/>
    <n v="18302"/>
    <n v="62562"/>
    <n v="64807"/>
  </r>
  <r>
    <n v="8"/>
    <x v="0"/>
    <x v="7"/>
    <x v="412"/>
    <n v="291"/>
    <x v="40"/>
    <n v="21519"/>
    <n v="18535"/>
    <n v="62271"/>
    <n v="64574"/>
  </r>
  <r>
    <n v="4"/>
    <x v="4"/>
    <x v="5"/>
    <x v="364"/>
    <n v="287"/>
    <x v="216"/>
    <n v="10015"/>
    <n v="9536"/>
    <n v="55175"/>
    <n v="78917"/>
  </r>
  <r>
    <n v="14"/>
    <x v="3"/>
    <x v="7"/>
    <x v="367"/>
    <n v="271"/>
    <x v="34"/>
    <n v="12604"/>
    <n v="11014"/>
    <n v="62807"/>
    <n v="65124"/>
  </r>
  <r>
    <n v="14"/>
    <x v="3"/>
    <x v="7"/>
    <x v="413"/>
    <n v="286"/>
    <x v="177"/>
    <n v="12890"/>
    <n v="11203"/>
    <n v="62521"/>
    <n v="64935"/>
  </r>
  <r>
    <n v="4"/>
    <x v="4"/>
    <x v="5"/>
    <x v="337"/>
    <n v="197"/>
    <x v="36"/>
    <n v="10212"/>
    <n v="9823"/>
    <n v="54978"/>
    <n v="78630"/>
  </r>
  <r>
    <n v="11"/>
    <x v="2"/>
    <x v="6"/>
    <x v="347"/>
    <n v="189"/>
    <x v="186"/>
    <n v="9826"/>
    <n v="8826"/>
    <n v="66154"/>
    <n v="87971"/>
  </r>
  <r>
    <n v="1"/>
    <x v="1"/>
    <x v="0"/>
    <x v="414"/>
    <n v="184"/>
    <x v="110"/>
    <n v="11997"/>
    <n v="11324"/>
    <n v="75593"/>
    <n v="61277"/>
  </r>
  <r>
    <n v="11"/>
    <x v="2"/>
    <x v="6"/>
    <x v="302"/>
    <n v="110"/>
    <x v="138"/>
    <n v="9936"/>
    <n v="9121"/>
    <n v="66044"/>
    <n v="87676"/>
  </r>
  <r>
    <n v="1"/>
    <x v="1"/>
    <x v="0"/>
    <x v="351"/>
    <n v="207"/>
    <x v="174"/>
    <n v="12204"/>
    <n v="11428"/>
    <n v="75386"/>
    <n v="61173"/>
  </r>
  <r>
    <n v="11"/>
    <x v="2"/>
    <x v="6"/>
    <x v="332"/>
    <n v="258"/>
    <x v="105"/>
    <n v="10194"/>
    <n v="9344"/>
    <n v="65786"/>
    <n v="87453"/>
  </r>
  <r>
    <n v="1"/>
    <x v="1"/>
    <x v="0"/>
    <x v="415"/>
    <n v="126"/>
    <x v="18"/>
    <n v="12330"/>
    <n v="11711"/>
    <n v="75260"/>
    <n v="60890"/>
  </r>
  <r>
    <n v="4"/>
    <x v="4"/>
    <x v="5"/>
    <x v="89"/>
    <n v="165"/>
    <x v="231"/>
    <n v="10377"/>
    <n v="10074"/>
    <n v="54813"/>
    <n v="78379"/>
  </r>
  <r>
    <n v="8"/>
    <x v="0"/>
    <x v="7"/>
    <x v="416"/>
    <n v="142"/>
    <x v="242"/>
    <n v="21661"/>
    <n v="18638"/>
    <n v="62129"/>
    <n v="64471"/>
  </r>
  <r>
    <n v="1"/>
    <x v="1"/>
    <x v="0"/>
    <x v="105"/>
    <n v="125"/>
    <x v="234"/>
    <n v="12455"/>
    <n v="11982"/>
    <n v="75135"/>
    <n v="60619"/>
  </r>
  <r>
    <n v="5"/>
    <x v="4"/>
    <x v="8"/>
    <x v="406"/>
    <n v="248"/>
    <x v="89"/>
    <n v="10380"/>
    <n v="10019"/>
    <n v="37043"/>
    <n v="67689"/>
  </r>
  <r>
    <n v="14"/>
    <x v="3"/>
    <x v="7"/>
    <x v="417"/>
    <n v="192"/>
    <x v="55"/>
    <n v="13082"/>
    <n v="11468"/>
    <n v="62329"/>
    <n v="64670"/>
  </r>
  <r>
    <n v="14"/>
    <x v="3"/>
    <x v="7"/>
    <x v="378"/>
    <n v="207"/>
    <x v="8"/>
    <n v="13289"/>
    <n v="11630"/>
    <n v="62122"/>
    <n v="64508"/>
  </r>
  <r>
    <n v="2"/>
    <x v="1"/>
    <x v="7"/>
    <x v="418"/>
    <n v="86"/>
    <x v="26"/>
    <n v="11480"/>
    <n v="11355"/>
    <n v="52961"/>
    <n v="74854"/>
  </r>
  <r>
    <n v="2"/>
    <x v="1"/>
    <x v="7"/>
    <x v="104"/>
    <n v="154"/>
    <x v="190"/>
    <n v="11634"/>
    <n v="11583"/>
    <n v="52807"/>
    <n v="74626"/>
  </r>
  <r>
    <n v="1"/>
    <x v="1"/>
    <x v="0"/>
    <x v="419"/>
    <n v="177"/>
    <x v="75"/>
    <n v="12632"/>
    <n v="12173"/>
    <n v="74958"/>
    <n v="60428"/>
  </r>
  <r>
    <n v="11"/>
    <x v="2"/>
    <x v="6"/>
    <x v="362"/>
    <n v="179"/>
    <x v="102"/>
    <n v="10373"/>
    <n v="9536"/>
    <n v="65607"/>
    <n v="87261"/>
  </r>
  <r>
    <n v="8"/>
    <x v="0"/>
    <x v="7"/>
    <x v="420"/>
    <n v="85"/>
    <x v="15"/>
    <n v="21746"/>
    <n v="18831"/>
    <n v="62044"/>
    <n v="64278"/>
  </r>
  <r>
    <n v="2"/>
    <x v="1"/>
    <x v="7"/>
    <x v="421"/>
    <n v="203"/>
    <x v="13"/>
    <n v="11837"/>
    <n v="11674"/>
    <n v="52604"/>
    <n v="74535"/>
  </r>
  <r>
    <n v="8"/>
    <x v="0"/>
    <x v="7"/>
    <x v="422"/>
    <n v="214"/>
    <x v="62"/>
    <n v="21960"/>
    <n v="19108"/>
    <n v="61830"/>
    <n v="64001"/>
  </r>
  <r>
    <n v="14"/>
    <x v="3"/>
    <x v="7"/>
    <x v="423"/>
    <n v="159"/>
    <x v="180"/>
    <n v="13448"/>
    <n v="11849"/>
    <n v="61963"/>
    <n v="64289"/>
  </r>
  <r>
    <n v="14"/>
    <x v="3"/>
    <x v="7"/>
    <x v="384"/>
    <n v="201"/>
    <x v="207"/>
    <n v="13649"/>
    <n v="11902"/>
    <n v="61762"/>
    <n v="64236"/>
  </r>
  <r>
    <n v="1"/>
    <x v="1"/>
    <x v="0"/>
    <x v="424"/>
    <n v="242"/>
    <x v="136"/>
    <n v="12874"/>
    <n v="12344"/>
    <n v="74716"/>
    <n v="60257"/>
  </r>
  <r>
    <n v="8"/>
    <x v="0"/>
    <x v="7"/>
    <x v="425"/>
    <n v="293"/>
    <x v="32"/>
    <n v="22253"/>
    <n v="19273"/>
    <n v="61537"/>
    <n v="63836"/>
  </r>
  <r>
    <n v="1"/>
    <x v="1"/>
    <x v="0"/>
    <x v="426"/>
    <n v="295"/>
    <x v="125"/>
    <n v="13169"/>
    <n v="12641"/>
    <n v="74421"/>
    <n v="59960"/>
  </r>
  <r>
    <n v="11"/>
    <x v="2"/>
    <x v="6"/>
    <x v="355"/>
    <n v="253"/>
    <x v="192"/>
    <n v="10626"/>
    <n v="9692"/>
    <n v="65354"/>
    <n v="87105"/>
  </r>
  <r>
    <n v="10"/>
    <x v="2"/>
    <x v="3"/>
    <x v="287"/>
    <n v="242"/>
    <x v="83"/>
    <n v="8259"/>
    <n v="7892"/>
    <n v="68969"/>
    <n v="57361"/>
  </r>
  <r>
    <n v="8"/>
    <x v="0"/>
    <x v="7"/>
    <x v="427"/>
    <n v="145"/>
    <x v="146"/>
    <n v="22398"/>
    <n v="19525"/>
    <n v="61392"/>
    <n v="63584"/>
  </r>
  <r>
    <n v="4"/>
    <x v="4"/>
    <x v="5"/>
    <x v="363"/>
    <n v="224"/>
    <x v="157"/>
    <n v="10601"/>
    <n v="10170"/>
    <n v="54589"/>
    <n v="78283"/>
  </r>
  <r>
    <n v="2"/>
    <x v="1"/>
    <x v="7"/>
    <x v="428"/>
    <n v="198"/>
    <x v="135"/>
    <n v="12035"/>
    <n v="11879"/>
    <n v="52406"/>
    <n v="74330"/>
  </r>
  <r>
    <n v="3"/>
    <x v="1"/>
    <x v="1"/>
    <x v="369"/>
    <n v="132"/>
    <x v="113"/>
    <n v="10686"/>
    <n v="8864"/>
    <n v="41472"/>
    <n v="87574"/>
  </r>
  <r>
    <n v="8"/>
    <x v="0"/>
    <x v="7"/>
    <x v="429"/>
    <n v="144"/>
    <x v="129"/>
    <n v="22542"/>
    <n v="19587"/>
    <n v="61248"/>
    <n v="63522"/>
  </r>
  <r>
    <n v="8"/>
    <x v="0"/>
    <x v="7"/>
    <x v="430"/>
    <n v="227"/>
    <x v="49"/>
    <n v="22769"/>
    <n v="19877"/>
    <n v="61021"/>
    <n v="63232"/>
  </r>
  <r>
    <n v="8"/>
    <x v="0"/>
    <x v="7"/>
    <x v="431"/>
    <n v="282"/>
    <x v="88"/>
    <n v="23051"/>
    <n v="20114"/>
    <n v="60739"/>
    <n v="62995"/>
  </r>
  <r>
    <n v="5"/>
    <x v="4"/>
    <x v="8"/>
    <x v="414"/>
    <n v="141"/>
    <x v="165"/>
    <n v="10521"/>
    <n v="10097"/>
    <n v="36902"/>
    <n v="67611"/>
  </r>
  <r>
    <n v="10"/>
    <x v="2"/>
    <x v="3"/>
    <x v="73"/>
    <n v="269"/>
    <x v="123"/>
    <n v="8528"/>
    <n v="7944"/>
    <n v="68700"/>
    <n v="57309"/>
  </r>
  <r>
    <n v="13"/>
    <x v="3"/>
    <x v="4"/>
    <x v="324"/>
    <n v="198"/>
    <x v="84"/>
    <n v="10328"/>
    <n v="9941"/>
    <n v="82375"/>
    <n v="69514"/>
  </r>
  <r>
    <n v="2"/>
    <x v="1"/>
    <x v="7"/>
    <x v="424"/>
    <n v="119"/>
    <x v="243"/>
    <n v="12154"/>
    <n v="12056"/>
    <n v="52287"/>
    <n v="74153"/>
  </r>
  <r>
    <n v="5"/>
    <x v="4"/>
    <x v="8"/>
    <x v="351"/>
    <n v="127"/>
    <x v="164"/>
    <n v="10648"/>
    <n v="10264"/>
    <n v="36775"/>
    <n v="67444"/>
  </r>
  <r>
    <n v="10"/>
    <x v="2"/>
    <x v="3"/>
    <x v="291"/>
    <n v="86"/>
    <x v="113"/>
    <n v="8614"/>
    <n v="8052"/>
    <n v="68614"/>
    <n v="57201"/>
  </r>
  <r>
    <n v="12"/>
    <x v="2"/>
    <x v="2"/>
    <x v="104"/>
    <n v="91"/>
    <x v="107"/>
    <n v="12414"/>
    <n v="11477"/>
    <n v="50973"/>
    <n v="85728"/>
  </r>
  <r>
    <n v="4"/>
    <x v="4"/>
    <x v="5"/>
    <x v="369"/>
    <n v="251"/>
    <x v="215"/>
    <n v="10852"/>
    <n v="10259"/>
    <n v="54338"/>
    <n v="78194"/>
  </r>
  <r>
    <n v="1"/>
    <x v="1"/>
    <x v="0"/>
    <x v="389"/>
    <n v="211"/>
    <x v="185"/>
    <n v="13380"/>
    <n v="12847"/>
    <n v="74210"/>
    <n v="59754"/>
  </r>
  <r>
    <n v="10"/>
    <x v="2"/>
    <x v="3"/>
    <x v="299"/>
    <n v="263"/>
    <x v="18"/>
    <n v="8877"/>
    <n v="8335"/>
    <n v="68351"/>
    <n v="56918"/>
  </r>
  <r>
    <n v="5"/>
    <x v="4"/>
    <x v="8"/>
    <x v="432"/>
    <n v="290"/>
    <x v="5"/>
    <n v="10938"/>
    <n v="10439"/>
    <n v="36485"/>
    <n v="67269"/>
  </r>
  <r>
    <n v="5"/>
    <x v="4"/>
    <x v="8"/>
    <x v="353"/>
    <n v="167"/>
    <x v="99"/>
    <n v="11105"/>
    <n v="10565"/>
    <n v="36318"/>
    <n v="67143"/>
  </r>
  <r>
    <n v="5"/>
    <x v="4"/>
    <x v="8"/>
    <x v="433"/>
    <n v="112"/>
    <x v="218"/>
    <n v="11217"/>
    <n v="10683"/>
    <n v="36206"/>
    <n v="67025"/>
  </r>
  <r>
    <n v="3"/>
    <x v="1"/>
    <x v="1"/>
    <x v="398"/>
    <n v="120"/>
    <x v="137"/>
    <n v="10806"/>
    <n v="9072"/>
    <n v="41352"/>
    <n v="87366"/>
  </r>
  <r>
    <n v="13"/>
    <x v="3"/>
    <x v="4"/>
    <x v="330"/>
    <n v="130"/>
    <x v="117"/>
    <n v="10458"/>
    <n v="10014"/>
    <n v="82245"/>
    <n v="69441"/>
  </r>
  <r>
    <n v="11"/>
    <x v="2"/>
    <x v="6"/>
    <x v="365"/>
    <n v="144"/>
    <x v="56"/>
    <n v="10770"/>
    <n v="9865"/>
    <n v="65210"/>
    <n v="86932"/>
  </r>
  <r>
    <n v="5"/>
    <x v="4"/>
    <x v="8"/>
    <x v="424"/>
    <n v="283"/>
    <x v="168"/>
    <n v="11500"/>
    <n v="10883"/>
    <n v="35923"/>
    <n v="66825"/>
  </r>
  <r>
    <n v="11"/>
    <x v="2"/>
    <x v="6"/>
    <x v="340"/>
    <n v="268"/>
    <x v="146"/>
    <n v="11038"/>
    <n v="10117"/>
    <n v="64942"/>
    <n v="86680"/>
  </r>
  <r>
    <n v="8"/>
    <x v="0"/>
    <x v="7"/>
    <x v="434"/>
    <n v="260"/>
    <x v="244"/>
    <n v="23311"/>
    <n v="20315"/>
    <n v="60479"/>
    <n v="62794"/>
  </r>
  <r>
    <n v="1"/>
    <x v="1"/>
    <x v="0"/>
    <x v="357"/>
    <n v="193"/>
    <x v="128"/>
    <n v="13573"/>
    <n v="12904"/>
    <n v="74017"/>
    <n v="59697"/>
  </r>
  <r>
    <n v="5"/>
    <x v="4"/>
    <x v="8"/>
    <x v="426"/>
    <n v="254"/>
    <x v="3"/>
    <n v="11754"/>
    <n v="11138"/>
    <n v="35669"/>
    <n v="66570"/>
  </r>
  <r>
    <n v="8"/>
    <x v="0"/>
    <x v="7"/>
    <x v="435"/>
    <n v="108"/>
    <x v="178"/>
    <n v="23419"/>
    <n v="20565"/>
    <n v="60371"/>
    <n v="62544"/>
  </r>
  <r>
    <n v="8"/>
    <x v="0"/>
    <x v="7"/>
    <x v="436"/>
    <n v="163"/>
    <x v="135"/>
    <n v="23582"/>
    <n v="20770"/>
    <n v="60208"/>
    <n v="62339"/>
  </r>
  <r>
    <n v="5"/>
    <x v="4"/>
    <x v="8"/>
    <x v="437"/>
    <n v="106"/>
    <x v="100"/>
    <n v="11860"/>
    <n v="11350"/>
    <n v="35563"/>
    <n v="66358"/>
  </r>
  <r>
    <n v="1"/>
    <x v="1"/>
    <x v="0"/>
    <x v="361"/>
    <n v="226"/>
    <x v="4"/>
    <n v="13799"/>
    <n v="13062"/>
    <n v="73791"/>
    <n v="59539"/>
  </r>
  <r>
    <n v="8"/>
    <x v="0"/>
    <x v="7"/>
    <x v="438"/>
    <n v="86"/>
    <x v="0"/>
    <n v="23668"/>
    <n v="20864"/>
    <n v="60122"/>
    <n v="62245"/>
  </r>
  <r>
    <n v="8"/>
    <x v="0"/>
    <x v="7"/>
    <x v="439"/>
    <n v="141"/>
    <x v="36"/>
    <n v="23809"/>
    <n v="21151"/>
    <n v="59981"/>
    <n v="61958"/>
  </r>
  <r>
    <n v="3"/>
    <x v="1"/>
    <x v="1"/>
    <x v="330"/>
    <n v="171"/>
    <x v="37"/>
    <n v="10977"/>
    <n v="9196"/>
    <n v="41181"/>
    <n v="87242"/>
  </r>
  <r>
    <n v="5"/>
    <x v="4"/>
    <x v="8"/>
    <x v="399"/>
    <n v="240"/>
    <x v="107"/>
    <n v="12100"/>
    <n v="11440"/>
    <n v="35323"/>
    <n v="66268"/>
  </r>
  <r>
    <n v="8"/>
    <x v="0"/>
    <x v="7"/>
    <x v="440"/>
    <n v="222"/>
    <x v="61"/>
    <n v="24031"/>
    <n v="21207"/>
    <n v="59759"/>
    <n v="61902"/>
  </r>
  <r>
    <n v="10"/>
    <x v="2"/>
    <x v="3"/>
    <x v="77"/>
    <n v="162"/>
    <x v="218"/>
    <n v="9039"/>
    <n v="8453"/>
    <n v="68189"/>
    <n v="56800"/>
  </r>
  <r>
    <n v="14"/>
    <x v="3"/>
    <x v="7"/>
    <x v="139"/>
    <n v="102"/>
    <x v="41"/>
    <n v="13751"/>
    <n v="12078"/>
    <n v="61660"/>
    <n v="64060"/>
  </r>
  <r>
    <n v="12"/>
    <x v="2"/>
    <x v="2"/>
    <x v="353"/>
    <n v="190"/>
    <x v="117"/>
    <n v="12604"/>
    <n v="11550"/>
    <n v="50783"/>
    <n v="85655"/>
  </r>
  <r>
    <n v="8"/>
    <x v="0"/>
    <x v="7"/>
    <x v="441"/>
    <n v="124"/>
    <x v="152"/>
    <n v="24155"/>
    <n v="21455"/>
    <n v="59635"/>
    <n v="61654"/>
  </r>
  <r>
    <n v="1"/>
    <x v="1"/>
    <x v="0"/>
    <x v="442"/>
    <n v="83"/>
    <x v="221"/>
    <n v="13882"/>
    <n v="13243"/>
    <n v="73708"/>
    <n v="59358"/>
  </r>
  <r>
    <n v="8"/>
    <x v="0"/>
    <x v="7"/>
    <x v="443"/>
    <n v="271"/>
    <x v="137"/>
    <n v="24426"/>
    <n v="21663"/>
    <n v="59364"/>
    <n v="61446"/>
  </r>
  <r>
    <n v="14"/>
    <x v="3"/>
    <x v="7"/>
    <x v="444"/>
    <n v="198"/>
    <x v="96"/>
    <n v="13949"/>
    <n v="12141"/>
    <n v="61462"/>
    <n v="63997"/>
  </r>
  <r>
    <n v="11"/>
    <x v="2"/>
    <x v="6"/>
    <x v="314"/>
    <n v="140"/>
    <x v="18"/>
    <n v="11178"/>
    <n v="10400"/>
    <n v="64802"/>
    <n v="86397"/>
  </r>
  <r>
    <n v="3"/>
    <x v="1"/>
    <x v="1"/>
    <x v="348"/>
    <n v="150"/>
    <x v="78"/>
    <n v="11127"/>
    <n v="9255"/>
    <n v="41031"/>
    <n v="87183"/>
  </r>
  <r>
    <n v="12"/>
    <x v="2"/>
    <x v="2"/>
    <x v="108"/>
    <n v="187"/>
    <x v="46"/>
    <n v="12791"/>
    <n v="11661"/>
    <n v="50596"/>
    <n v="85544"/>
  </r>
  <r>
    <n v="2"/>
    <x v="1"/>
    <x v="7"/>
    <x v="445"/>
    <n v="273"/>
    <x v="51"/>
    <n v="12427"/>
    <n v="12226"/>
    <n v="52014"/>
    <n v="73983"/>
  </r>
  <r>
    <n v="4"/>
    <x v="4"/>
    <x v="5"/>
    <x v="381"/>
    <n v="109"/>
    <x v="244"/>
    <n v="10961"/>
    <n v="10460"/>
    <n v="54229"/>
    <n v="77993"/>
  </r>
  <r>
    <n v="8"/>
    <x v="0"/>
    <x v="7"/>
    <x v="446"/>
    <n v="255"/>
    <x v="215"/>
    <n v="24681"/>
    <n v="21752"/>
    <n v="59109"/>
    <n v="61357"/>
  </r>
  <r>
    <n v="8"/>
    <x v="0"/>
    <x v="7"/>
    <x v="447"/>
    <n v="92"/>
    <x v="145"/>
    <n v="24773"/>
    <n v="22006"/>
    <n v="59017"/>
    <n v="61103"/>
  </r>
  <r>
    <n v="14"/>
    <x v="3"/>
    <x v="7"/>
    <x v="448"/>
    <n v="213"/>
    <x v="225"/>
    <n v="14162"/>
    <n v="12279"/>
    <n v="61249"/>
    <n v="63859"/>
  </r>
  <r>
    <n v="14"/>
    <x v="3"/>
    <x v="7"/>
    <x v="149"/>
    <n v="228"/>
    <x v="114"/>
    <n v="14390"/>
    <n v="12489"/>
    <n v="61021"/>
    <n v="63649"/>
  </r>
  <r>
    <n v="8"/>
    <x v="0"/>
    <x v="7"/>
    <x v="449"/>
    <n v="233"/>
    <x v="75"/>
    <n v="25006"/>
    <n v="22197"/>
    <n v="58784"/>
    <n v="60912"/>
  </r>
  <r>
    <n v="13"/>
    <x v="3"/>
    <x v="4"/>
    <x v="348"/>
    <n v="232"/>
    <x v="194"/>
    <n v="10690"/>
    <n v="10255"/>
    <n v="82013"/>
    <n v="69200"/>
  </r>
  <r>
    <n v="11"/>
    <x v="2"/>
    <x v="6"/>
    <x v="322"/>
    <n v="153"/>
    <x v="79"/>
    <n v="11331"/>
    <n v="10523"/>
    <n v="64649"/>
    <n v="86274"/>
  </r>
  <r>
    <n v="13"/>
    <x v="3"/>
    <x v="4"/>
    <x v="450"/>
    <n v="103"/>
    <x v="232"/>
    <n v="10793"/>
    <n v="10530"/>
    <n v="81910"/>
    <n v="68925"/>
  </r>
  <r>
    <n v="8"/>
    <x v="0"/>
    <x v="7"/>
    <x v="451"/>
    <n v="217"/>
    <x v="114"/>
    <n v="25223"/>
    <n v="22407"/>
    <n v="58567"/>
    <n v="60702"/>
  </r>
  <r>
    <n v="5"/>
    <x v="4"/>
    <x v="8"/>
    <x v="361"/>
    <n v="112"/>
    <x v="118"/>
    <n v="12212"/>
    <n v="11710"/>
    <n v="35211"/>
    <n v="65998"/>
  </r>
  <r>
    <n v="10"/>
    <x v="2"/>
    <x v="3"/>
    <x v="78"/>
    <n v="266"/>
    <x v="174"/>
    <n v="9305"/>
    <n v="8557"/>
    <n v="67923"/>
    <n v="56696"/>
  </r>
  <r>
    <n v="4"/>
    <x v="4"/>
    <x v="5"/>
    <x v="401"/>
    <n v="171"/>
    <x v="215"/>
    <n v="11132"/>
    <n v="10549"/>
    <n v="54058"/>
    <n v="77904"/>
  </r>
  <r>
    <n v="5"/>
    <x v="4"/>
    <x v="8"/>
    <x v="452"/>
    <n v="284"/>
    <x v="86"/>
    <n v="12496"/>
    <n v="11995"/>
    <n v="34927"/>
    <n v="65713"/>
  </r>
  <r>
    <n v="8"/>
    <x v="0"/>
    <x v="7"/>
    <x v="453"/>
    <n v="166"/>
    <x v="8"/>
    <n v="25389"/>
    <n v="22569"/>
    <n v="58401"/>
    <n v="60540"/>
  </r>
  <r>
    <n v="10"/>
    <x v="2"/>
    <x v="3"/>
    <x v="362"/>
    <n v="214"/>
    <x v="192"/>
    <n v="9519"/>
    <n v="8713"/>
    <n v="67709"/>
    <n v="56540"/>
  </r>
  <r>
    <n v="1"/>
    <x v="1"/>
    <x v="0"/>
    <x v="122"/>
    <n v="249"/>
    <x v="178"/>
    <n v="14131"/>
    <n v="13493"/>
    <n v="73459"/>
    <n v="59108"/>
  </r>
  <r>
    <n v="8"/>
    <x v="0"/>
    <x v="7"/>
    <x v="454"/>
    <n v="267"/>
    <x v="242"/>
    <n v="25656"/>
    <n v="22672"/>
    <n v="58134"/>
    <n v="60437"/>
  </r>
  <r>
    <n v="8"/>
    <x v="0"/>
    <x v="7"/>
    <x v="455"/>
    <n v="82"/>
    <x v="138"/>
    <n v="25738"/>
    <n v="22967"/>
    <n v="58052"/>
    <n v="60142"/>
  </r>
  <r>
    <n v="1"/>
    <x v="1"/>
    <x v="0"/>
    <x v="417"/>
    <n v="97"/>
    <x v="110"/>
    <n v="14228"/>
    <n v="13638"/>
    <n v="73362"/>
    <n v="58963"/>
  </r>
  <r>
    <n v="12"/>
    <x v="2"/>
    <x v="2"/>
    <x v="111"/>
    <n v="278"/>
    <x v="221"/>
    <n v="13069"/>
    <n v="11842"/>
    <n v="50318"/>
    <n v="85363"/>
  </r>
  <r>
    <n v="1"/>
    <x v="1"/>
    <x v="0"/>
    <x v="456"/>
    <n v="107"/>
    <x v="26"/>
    <n v="14335"/>
    <n v="13926"/>
    <n v="73255"/>
    <n v="58675"/>
  </r>
  <r>
    <n v="8"/>
    <x v="0"/>
    <x v="7"/>
    <x v="457"/>
    <n v="159"/>
    <x v="28"/>
    <n v="25897"/>
    <n v="23111"/>
    <n v="57893"/>
    <n v="59998"/>
  </r>
  <r>
    <n v="8"/>
    <x v="0"/>
    <x v="7"/>
    <x v="458"/>
    <n v="114"/>
    <x v="161"/>
    <n v="26011"/>
    <n v="23194"/>
    <n v="57779"/>
    <n v="59915"/>
  </r>
  <r>
    <n v="10"/>
    <x v="2"/>
    <x v="3"/>
    <x v="392"/>
    <n v="233"/>
    <x v="92"/>
    <n v="9752"/>
    <n v="8885"/>
    <n v="67476"/>
    <n v="56368"/>
  </r>
  <r>
    <n v="8"/>
    <x v="0"/>
    <x v="7"/>
    <x v="459"/>
    <n v="126"/>
    <x v="94"/>
    <n v="26137"/>
    <n v="23454"/>
    <n v="57653"/>
    <n v="59655"/>
  </r>
  <r>
    <n v="8"/>
    <x v="0"/>
    <x v="7"/>
    <x v="460"/>
    <n v="268"/>
    <x v="150"/>
    <n v="26405"/>
    <n v="23657"/>
    <n v="57385"/>
    <n v="59452"/>
  </r>
  <r>
    <n v="4"/>
    <x v="4"/>
    <x v="5"/>
    <x v="348"/>
    <n v="176"/>
    <x v="59"/>
    <n v="11308"/>
    <n v="10817"/>
    <n v="53882"/>
    <n v="77636"/>
  </r>
  <r>
    <n v="8"/>
    <x v="0"/>
    <x v="7"/>
    <x v="461"/>
    <n v="165"/>
    <x v="145"/>
    <n v="26570"/>
    <n v="23911"/>
    <n v="57220"/>
    <n v="59198"/>
  </r>
  <r>
    <n v="5"/>
    <x v="4"/>
    <x v="8"/>
    <x v="367"/>
    <n v="125"/>
    <x v="34"/>
    <n v="12621"/>
    <n v="12163"/>
    <n v="34802"/>
    <n v="65545"/>
  </r>
  <r>
    <n v="14"/>
    <x v="3"/>
    <x v="7"/>
    <x v="391"/>
    <n v="165"/>
    <x v="96"/>
    <n v="14555"/>
    <n v="12552"/>
    <n v="60856"/>
    <n v="63586"/>
  </r>
  <r>
    <n v="10"/>
    <x v="2"/>
    <x v="3"/>
    <x v="89"/>
    <n v="110"/>
    <x v="138"/>
    <n v="9862"/>
    <n v="9180"/>
    <n v="67366"/>
    <n v="56073"/>
  </r>
  <r>
    <n v="4"/>
    <x v="4"/>
    <x v="5"/>
    <x v="345"/>
    <n v="203"/>
    <x v="74"/>
    <n v="11511"/>
    <n v="11044"/>
    <n v="53679"/>
    <n v="77409"/>
  </r>
  <r>
    <n v="5"/>
    <x v="4"/>
    <x v="8"/>
    <x v="368"/>
    <n v="113"/>
    <x v="32"/>
    <n v="12734"/>
    <n v="12328"/>
    <n v="34689"/>
    <n v="65380"/>
  </r>
  <r>
    <n v="5"/>
    <x v="4"/>
    <x v="8"/>
    <x v="373"/>
    <n v="204"/>
    <x v="229"/>
    <n v="12938"/>
    <n v="12458"/>
    <n v="34485"/>
    <n v="65250"/>
  </r>
  <r>
    <n v="5"/>
    <x v="4"/>
    <x v="8"/>
    <x v="462"/>
    <n v="241"/>
    <x v="242"/>
    <n v="13179"/>
    <n v="12561"/>
    <n v="34244"/>
    <n v="65147"/>
  </r>
  <r>
    <n v="11"/>
    <x v="2"/>
    <x v="6"/>
    <x v="370"/>
    <n v="228"/>
    <x v="108"/>
    <n v="11559"/>
    <n v="10630"/>
    <n v="64421"/>
    <n v="86167"/>
  </r>
  <r>
    <n v="8"/>
    <x v="0"/>
    <x v="7"/>
    <x v="463"/>
    <n v="282"/>
    <x v="236"/>
    <n v="26852"/>
    <n v="24135"/>
    <n v="56938"/>
    <n v="58974"/>
  </r>
  <r>
    <n v="4"/>
    <x v="4"/>
    <x v="5"/>
    <x v="371"/>
    <n v="233"/>
    <x v="245"/>
    <n v="11744"/>
    <n v="11322"/>
    <n v="53446"/>
    <n v="77131"/>
  </r>
  <r>
    <n v="1"/>
    <x v="1"/>
    <x v="0"/>
    <x v="378"/>
    <n v="102"/>
    <x v="27"/>
    <n v="14437"/>
    <n v="14155"/>
    <n v="73153"/>
    <n v="58446"/>
  </r>
  <r>
    <n v="3"/>
    <x v="1"/>
    <x v="1"/>
    <x v="450"/>
    <n v="194"/>
    <x v="246"/>
    <n v="11321"/>
    <n v="9473"/>
    <n v="40837"/>
    <n v="86965"/>
  </r>
  <r>
    <n v="11"/>
    <x v="2"/>
    <x v="6"/>
    <x v="381"/>
    <n v="98"/>
    <x v="235"/>
    <n v="11657"/>
    <n v="10928"/>
    <n v="64323"/>
    <n v="85869"/>
  </r>
  <r>
    <n v="8"/>
    <x v="0"/>
    <x v="7"/>
    <x v="464"/>
    <n v="218"/>
    <x v="38"/>
    <n v="27070"/>
    <n v="24298"/>
    <n v="56720"/>
    <n v="58811"/>
  </r>
  <r>
    <n v="3"/>
    <x v="1"/>
    <x v="1"/>
    <x v="104"/>
    <n v="196"/>
    <x v="243"/>
    <n v="11517"/>
    <n v="9650"/>
    <n v="40641"/>
    <n v="86788"/>
  </r>
  <r>
    <n v="8"/>
    <x v="0"/>
    <x v="7"/>
    <x v="465"/>
    <n v="214"/>
    <x v="44"/>
    <n v="27284"/>
    <n v="24366"/>
    <n v="56506"/>
    <n v="58743"/>
  </r>
  <r>
    <n v="1"/>
    <x v="1"/>
    <x v="0"/>
    <x v="466"/>
    <n v="272"/>
    <x v="124"/>
    <n v="14709"/>
    <n v="14395"/>
    <n v="72881"/>
    <n v="58206"/>
  </r>
  <r>
    <n v="2"/>
    <x v="1"/>
    <x v="7"/>
    <x v="437"/>
    <n v="140"/>
    <x v="143"/>
    <n v="12567"/>
    <n v="12280"/>
    <n v="51874"/>
    <n v="73929"/>
  </r>
  <r>
    <n v="8"/>
    <x v="0"/>
    <x v="7"/>
    <x v="467"/>
    <n v="212"/>
    <x v="149"/>
    <n v="27496"/>
    <n v="24657"/>
    <n v="56294"/>
    <n v="58452"/>
  </r>
  <r>
    <n v="13"/>
    <x v="3"/>
    <x v="4"/>
    <x v="351"/>
    <n v="297"/>
    <x v="200"/>
    <n v="11090"/>
    <n v="10629"/>
    <n v="81613"/>
    <n v="68826"/>
  </r>
  <r>
    <n v="8"/>
    <x v="0"/>
    <x v="7"/>
    <x v="240"/>
    <n v="98"/>
    <x v="20"/>
    <n v="27594"/>
    <n v="24739"/>
    <n v="56196"/>
    <n v="58370"/>
  </r>
  <r>
    <n v="8"/>
    <x v="0"/>
    <x v="7"/>
    <x v="468"/>
    <n v="163"/>
    <x v="42"/>
    <n v="27757"/>
    <n v="25013"/>
    <n v="56033"/>
    <n v="58096"/>
  </r>
  <r>
    <n v="8"/>
    <x v="0"/>
    <x v="7"/>
    <x v="469"/>
    <n v="185"/>
    <x v="46"/>
    <n v="27942"/>
    <n v="25124"/>
    <n v="55848"/>
    <n v="57985"/>
  </r>
  <r>
    <n v="8"/>
    <x v="0"/>
    <x v="7"/>
    <x v="470"/>
    <n v="127"/>
    <x v="202"/>
    <n v="28069"/>
    <n v="25217"/>
    <n v="55721"/>
    <n v="57892"/>
  </r>
  <r>
    <n v="12"/>
    <x v="2"/>
    <x v="2"/>
    <x v="471"/>
    <n v="250"/>
    <x v="52"/>
    <n v="13319"/>
    <n v="11959"/>
    <n v="50068"/>
    <n v="85246"/>
  </r>
  <r>
    <n v="4"/>
    <x v="4"/>
    <x v="5"/>
    <x v="415"/>
    <n v="88"/>
    <x v="130"/>
    <n v="11832"/>
    <n v="11477"/>
    <n v="53358"/>
    <n v="76976"/>
  </r>
  <r>
    <n v="10"/>
    <x v="2"/>
    <x v="3"/>
    <x v="363"/>
    <n v="203"/>
    <x v="239"/>
    <n v="10065"/>
    <n v="9246"/>
    <n v="67163"/>
    <n v="56007"/>
  </r>
  <r>
    <n v="14"/>
    <x v="3"/>
    <x v="7"/>
    <x v="472"/>
    <n v="227"/>
    <x v="166"/>
    <n v="14782"/>
    <n v="12794"/>
    <n v="60629"/>
    <n v="63344"/>
  </r>
  <r>
    <n v="11"/>
    <x v="2"/>
    <x v="6"/>
    <x v="401"/>
    <n v="259"/>
    <x v="115"/>
    <n v="11916"/>
    <n v="11153"/>
    <n v="64064"/>
    <n v="85644"/>
  </r>
  <r>
    <n v="8"/>
    <x v="0"/>
    <x v="7"/>
    <x v="473"/>
    <n v="210"/>
    <x v="207"/>
    <n v="28279"/>
    <n v="25270"/>
    <n v="55511"/>
    <n v="57839"/>
  </r>
  <r>
    <n v="1"/>
    <x v="1"/>
    <x v="0"/>
    <x v="423"/>
    <n v="269"/>
    <x v="234"/>
    <n v="14978"/>
    <n v="14666"/>
    <n v="72612"/>
    <n v="57935"/>
  </r>
  <r>
    <n v="13"/>
    <x v="3"/>
    <x v="4"/>
    <x v="432"/>
    <n v="249"/>
    <x v="130"/>
    <n v="11339"/>
    <n v="10784"/>
    <n v="81364"/>
    <n v="68671"/>
  </r>
  <r>
    <n v="14"/>
    <x v="3"/>
    <x v="7"/>
    <x v="474"/>
    <n v="156"/>
    <x v="195"/>
    <n v="14938"/>
    <n v="13057"/>
    <n v="60473"/>
    <n v="63081"/>
  </r>
  <r>
    <n v="10"/>
    <x v="2"/>
    <x v="3"/>
    <x v="397"/>
    <n v="239"/>
    <x v="45"/>
    <n v="10304"/>
    <n v="9466"/>
    <n v="66924"/>
    <n v="55787"/>
  </r>
  <r>
    <n v="2"/>
    <x v="1"/>
    <x v="7"/>
    <x v="116"/>
    <n v="164"/>
    <x v="169"/>
    <n v="12731"/>
    <n v="12487"/>
    <n v="51710"/>
    <n v="73722"/>
  </r>
  <r>
    <n v="12"/>
    <x v="2"/>
    <x v="2"/>
    <x v="357"/>
    <n v="212"/>
    <x v="9"/>
    <n v="13531"/>
    <n v="12084"/>
    <n v="49856"/>
    <n v="85121"/>
  </r>
  <r>
    <n v="8"/>
    <x v="0"/>
    <x v="7"/>
    <x v="475"/>
    <n v="204"/>
    <x v="2"/>
    <n v="28483"/>
    <n v="25500"/>
    <n v="55307"/>
    <n v="57609"/>
  </r>
  <r>
    <n v="4"/>
    <x v="4"/>
    <x v="5"/>
    <x v="377"/>
    <n v="222"/>
    <x v="41"/>
    <n v="12054"/>
    <n v="11653"/>
    <n v="53136"/>
    <n v="76800"/>
  </r>
  <r>
    <n v="5"/>
    <x v="4"/>
    <x v="8"/>
    <x v="456"/>
    <n v="147"/>
    <x v="230"/>
    <n v="13326"/>
    <n v="12666"/>
    <n v="34097"/>
    <n v="65042"/>
  </r>
  <r>
    <n v="2"/>
    <x v="1"/>
    <x v="7"/>
    <x v="361"/>
    <n v="294"/>
    <x v="226"/>
    <n v="13025"/>
    <n v="12627"/>
    <n v="51416"/>
    <n v="73582"/>
  </r>
  <r>
    <n v="8"/>
    <x v="0"/>
    <x v="7"/>
    <x v="476"/>
    <n v="138"/>
    <x v="161"/>
    <n v="28621"/>
    <n v="25583"/>
    <n v="55169"/>
    <n v="57526"/>
  </r>
  <r>
    <n v="13"/>
    <x v="3"/>
    <x v="4"/>
    <x v="105"/>
    <n v="141"/>
    <x v="169"/>
    <n v="11480"/>
    <n v="10991"/>
    <n v="81223"/>
    <n v="68464"/>
  </r>
  <r>
    <n v="10"/>
    <x v="2"/>
    <x v="3"/>
    <x v="95"/>
    <n v="288"/>
    <x v="133"/>
    <n v="10592"/>
    <n v="9746"/>
    <n v="66636"/>
    <n v="55507"/>
  </r>
  <r>
    <n v="12"/>
    <x v="2"/>
    <x v="2"/>
    <x v="359"/>
    <n v="239"/>
    <x v="44"/>
    <n v="13770"/>
    <n v="12152"/>
    <n v="49617"/>
    <n v="85053"/>
  </r>
  <r>
    <n v="4"/>
    <x v="4"/>
    <x v="5"/>
    <x v="424"/>
    <n v="256"/>
    <x v="174"/>
    <n v="12310"/>
    <n v="11757"/>
    <n v="52880"/>
    <n v="76696"/>
  </r>
  <r>
    <n v="13"/>
    <x v="3"/>
    <x v="4"/>
    <x v="477"/>
    <n v="159"/>
    <x v="89"/>
    <n v="11639"/>
    <n v="11071"/>
    <n v="81064"/>
    <n v="68384"/>
  </r>
  <r>
    <n v="8"/>
    <x v="0"/>
    <x v="7"/>
    <x v="478"/>
    <n v="145"/>
    <x v="63"/>
    <n v="28766"/>
    <n v="25781"/>
    <n v="55024"/>
    <n v="57328"/>
  </r>
  <r>
    <n v="13"/>
    <x v="3"/>
    <x v="4"/>
    <x v="479"/>
    <n v="256"/>
    <x v="123"/>
    <n v="11895"/>
    <n v="11123"/>
    <n v="80808"/>
    <n v="68332"/>
  </r>
  <r>
    <n v="8"/>
    <x v="0"/>
    <x v="7"/>
    <x v="258"/>
    <n v="130"/>
    <x v="222"/>
    <n v="28896"/>
    <n v="26028"/>
    <n v="54894"/>
    <n v="57081"/>
  </r>
  <r>
    <n v="1"/>
    <x v="1"/>
    <x v="0"/>
    <x v="480"/>
    <n v="176"/>
    <x v="214"/>
    <n v="15154"/>
    <n v="14742"/>
    <n v="72436"/>
    <n v="57859"/>
  </r>
  <r>
    <n v="11"/>
    <x v="2"/>
    <x v="6"/>
    <x v="406"/>
    <n v="146"/>
    <x v="155"/>
    <n v="12062"/>
    <n v="11232"/>
    <n v="63918"/>
    <n v="85565"/>
  </r>
  <r>
    <n v="10"/>
    <x v="2"/>
    <x v="3"/>
    <x v="401"/>
    <n v="274"/>
    <x v="228"/>
    <n v="10866"/>
    <n v="9866"/>
    <n v="66362"/>
    <n v="55387"/>
  </r>
  <r>
    <n v="2"/>
    <x v="1"/>
    <x v="7"/>
    <x v="481"/>
    <n v="191"/>
    <x v="192"/>
    <n v="13216"/>
    <n v="12783"/>
    <n v="51225"/>
    <n v="73426"/>
  </r>
  <r>
    <n v="1"/>
    <x v="1"/>
    <x v="0"/>
    <x v="386"/>
    <n v="295"/>
    <x v="232"/>
    <n v="15449"/>
    <n v="15017"/>
    <n v="72141"/>
    <n v="57584"/>
  </r>
  <r>
    <n v="5"/>
    <x v="4"/>
    <x v="8"/>
    <x v="378"/>
    <n v="148"/>
    <x v="107"/>
    <n v="13474"/>
    <n v="12756"/>
    <n v="33949"/>
    <n v="64952"/>
  </r>
  <r>
    <n v="12"/>
    <x v="2"/>
    <x v="2"/>
    <x v="452"/>
    <n v="247"/>
    <x v="123"/>
    <n v="14017"/>
    <n v="12204"/>
    <n v="49370"/>
    <n v="85001"/>
  </r>
  <r>
    <n v="8"/>
    <x v="0"/>
    <x v="7"/>
    <x v="482"/>
    <n v="106"/>
    <x v="88"/>
    <n v="29002"/>
    <n v="26265"/>
    <n v="54788"/>
    <n v="56844"/>
  </r>
  <r>
    <n v="8"/>
    <x v="0"/>
    <x v="7"/>
    <x v="483"/>
    <n v="172"/>
    <x v="82"/>
    <n v="29174"/>
    <n v="26425"/>
    <n v="54616"/>
    <n v="56684"/>
  </r>
  <r>
    <n v="3"/>
    <x v="1"/>
    <x v="1"/>
    <x v="432"/>
    <n v="203"/>
    <x v="88"/>
    <n v="11720"/>
    <n v="9887"/>
    <n v="40438"/>
    <n v="86551"/>
  </r>
  <r>
    <n v="1"/>
    <x v="1"/>
    <x v="0"/>
    <x v="484"/>
    <n v="170"/>
    <x v="160"/>
    <n v="15619"/>
    <n v="15131"/>
    <n v="71971"/>
    <n v="57470"/>
  </r>
  <r>
    <n v="13"/>
    <x v="3"/>
    <x v="4"/>
    <x v="426"/>
    <n v="172"/>
    <x v="60"/>
    <n v="12067"/>
    <n v="11192"/>
    <n v="80636"/>
    <n v="68263"/>
  </r>
  <r>
    <n v="12"/>
    <x v="2"/>
    <x v="2"/>
    <x v="485"/>
    <n v="158"/>
    <x v="101"/>
    <n v="14175"/>
    <n v="12394"/>
    <n v="49212"/>
    <n v="84811"/>
  </r>
  <r>
    <n v="5"/>
    <x v="4"/>
    <x v="8"/>
    <x v="486"/>
    <n v="299"/>
    <x v="187"/>
    <n v="13773"/>
    <n v="12806"/>
    <n v="33650"/>
    <n v="64902"/>
  </r>
  <r>
    <n v="2"/>
    <x v="1"/>
    <x v="7"/>
    <x v="442"/>
    <n v="137"/>
    <x v="214"/>
    <n v="13353"/>
    <n v="12859"/>
    <n v="51088"/>
    <n v="73350"/>
  </r>
  <r>
    <n v="4"/>
    <x v="4"/>
    <x v="5"/>
    <x v="354"/>
    <n v="237"/>
    <x v="206"/>
    <n v="12547"/>
    <n v="11872"/>
    <n v="52643"/>
    <n v="76581"/>
  </r>
  <r>
    <n v="8"/>
    <x v="0"/>
    <x v="7"/>
    <x v="487"/>
    <n v="92"/>
    <x v="221"/>
    <n v="29266"/>
    <n v="26606"/>
    <n v="54524"/>
    <n v="56503"/>
  </r>
  <r>
    <n v="14"/>
    <x v="3"/>
    <x v="7"/>
    <x v="488"/>
    <n v="228"/>
    <x v="240"/>
    <n v="15166"/>
    <n v="13216"/>
    <n v="60245"/>
    <n v="62922"/>
  </r>
  <r>
    <n v="8"/>
    <x v="0"/>
    <x v="7"/>
    <x v="489"/>
    <n v="237"/>
    <x v="5"/>
    <n v="29503"/>
    <n v="26781"/>
    <n v="54287"/>
    <n v="56328"/>
  </r>
  <r>
    <n v="8"/>
    <x v="0"/>
    <x v="7"/>
    <x v="490"/>
    <n v="224"/>
    <x v="235"/>
    <n v="29727"/>
    <n v="27079"/>
    <n v="54063"/>
    <n v="56030"/>
  </r>
  <r>
    <n v="8"/>
    <x v="0"/>
    <x v="7"/>
    <x v="271"/>
    <n v="187"/>
    <x v="199"/>
    <n v="29914"/>
    <n v="27207"/>
    <n v="53876"/>
    <n v="55902"/>
  </r>
  <r>
    <n v="8"/>
    <x v="0"/>
    <x v="7"/>
    <x v="491"/>
    <n v="257"/>
    <x v="8"/>
    <n v="30171"/>
    <n v="27369"/>
    <n v="53619"/>
    <n v="55740"/>
  </r>
  <r>
    <n v="13"/>
    <x v="3"/>
    <x v="4"/>
    <x v="437"/>
    <n v="216"/>
    <x v="174"/>
    <n v="12283"/>
    <n v="11296"/>
    <n v="80420"/>
    <n v="68159"/>
  </r>
  <r>
    <n v="14"/>
    <x v="3"/>
    <x v="7"/>
    <x v="492"/>
    <n v="155"/>
    <x v="208"/>
    <n v="15321"/>
    <n v="13318"/>
    <n v="60090"/>
    <n v="62820"/>
  </r>
  <r>
    <n v="8"/>
    <x v="0"/>
    <x v="7"/>
    <x v="493"/>
    <n v="257"/>
    <x v="47"/>
    <n v="30428"/>
    <n v="27440"/>
    <n v="53362"/>
    <n v="55669"/>
  </r>
  <r>
    <n v="1"/>
    <x v="1"/>
    <x v="0"/>
    <x v="444"/>
    <n v="111"/>
    <x v="228"/>
    <n v="15730"/>
    <n v="15251"/>
    <n v="71860"/>
    <n v="57350"/>
  </r>
  <r>
    <n v="2"/>
    <x v="1"/>
    <x v="7"/>
    <x v="368"/>
    <n v="89"/>
    <x v="23"/>
    <n v="13442"/>
    <n v="12914"/>
    <n v="50999"/>
    <n v="73295"/>
  </r>
  <r>
    <n v="5"/>
    <x v="4"/>
    <x v="8"/>
    <x v="136"/>
    <n v="127"/>
    <x v="2"/>
    <n v="13900"/>
    <n v="13036"/>
    <n v="33523"/>
    <n v="64672"/>
  </r>
  <r>
    <n v="7"/>
    <x v="0"/>
    <x v="9"/>
    <x v="4"/>
    <n v="227"/>
    <x v="163"/>
    <n v="227"/>
    <n v="110"/>
    <n v="76139"/>
    <n v="51267"/>
  </r>
  <r>
    <n v="5"/>
    <x v="4"/>
    <x v="8"/>
    <x v="384"/>
    <n v="187"/>
    <x v="127"/>
    <n v="14087"/>
    <n v="13202"/>
    <n v="33336"/>
    <n v="64506"/>
  </r>
  <r>
    <n v="4"/>
    <x v="4"/>
    <x v="5"/>
    <x v="399"/>
    <n v="160"/>
    <x v="198"/>
    <n v="12707"/>
    <n v="12154"/>
    <n v="52483"/>
    <n v="76299"/>
  </r>
  <r>
    <n v="13"/>
    <x v="3"/>
    <x v="4"/>
    <x v="359"/>
    <n v="142"/>
    <x v="106"/>
    <n v="12425"/>
    <n v="11500"/>
    <n v="80278"/>
    <n v="67955"/>
  </r>
  <r>
    <n v="5"/>
    <x v="4"/>
    <x v="8"/>
    <x v="494"/>
    <n v="215"/>
    <x v="31"/>
    <n v="14302"/>
    <n v="13343"/>
    <n v="33121"/>
    <n v="64365"/>
  </r>
  <r>
    <n v="2"/>
    <x v="1"/>
    <x v="7"/>
    <x v="495"/>
    <n v="278"/>
    <x v="124"/>
    <n v="13720"/>
    <n v="13154"/>
    <n v="50721"/>
    <n v="73055"/>
  </r>
  <r>
    <n v="7"/>
    <x v="0"/>
    <x v="9"/>
    <x v="38"/>
    <n v="229"/>
    <x v="236"/>
    <n v="456"/>
    <n v="334"/>
    <n v="75910"/>
    <n v="51043"/>
  </r>
  <r>
    <n v="2"/>
    <x v="1"/>
    <x v="7"/>
    <x v="456"/>
    <n v="105"/>
    <x v="83"/>
    <n v="13825"/>
    <n v="13392"/>
    <n v="50616"/>
    <n v="72817"/>
  </r>
  <r>
    <n v="7"/>
    <x v="0"/>
    <x v="9"/>
    <x v="496"/>
    <n v="220"/>
    <x v="39"/>
    <n v="676"/>
    <n v="521"/>
    <n v="75690"/>
    <n v="50856"/>
  </r>
  <r>
    <n v="14"/>
    <x v="3"/>
    <x v="7"/>
    <x v="497"/>
    <n v="247"/>
    <x v="62"/>
    <n v="15568"/>
    <n v="13595"/>
    <n v="59843"/>
    <n v="62543"/>
  </r>
  <r>
    <n v="4"/>
    <x v="4"/>
    <x v="5"/>
    <x v="402"/>
    <n v="267"/>
    <x v="171"/>
    <n v="12974"/>
    <n v="12302"/>
    <n v="52216"/>
    <n v="76151"/>
  </r>
  <r>
    <n v="7"/>
    <x v="0"/>
    <x v="9"/>
    <x v="21"/>
    <n v="185"/>
    <x v="244"/>
    <n v="861"/>
    <n v="722"/>
    <n v="75505"/>
    <n v="50655"/>
  </r>
  <r>
    <n v="10"/>
    <x v="2"/>
    <x v="3"/>
    <x v="334"/>
    <n v="252"/>
    <x v="51"/>
    <n v="11118"/>
    <n v="10036"/>
    <n v="66110"/>
    <n v="55217"/>
  </r>
  <r>
    <n v="1"/>
    <x v="1"/>
    <x v="0"/>
    <x v="448"/>
    <n v="111"/>
    <x v="112"/>
    <n v="15841"/>
    <n v="15453"/>
    <n v="71749"/>
    <n v="57148"/>
  </r>
  <r>
    <n v="7"/>
    <x v="0"/>
    <x v="9"/>
    <x v="49"/>
    <n v="120"/>
    <x v="228"/>
    <n v="981"/>
    <n v="842"/>
    <n v="75385"/>
    <n v="50535"/>
  </r>
  <r>
    <n v="7"/>
    <x v="0"/>
    <x v="9"/>
    <x v="110"/>
    <n v="151"/>
    <x v="210"/>
    <n v="1132"/>
    <n v="964"/>
    <n v="75234"/>
    <n v="50413"/>
  </r>
  <r>
    <n v="14"/>
    <x v="3"/>
    <x v="7"/>
    <x v="498"/>
    <n v="88"/>
    <x v="191"/>
    <n v="15656"/>
    <n v="13687"/>
    <n v="59755"/>
    <n v="62451"/>
  </r>
  <r>
    <n v="7"/>
    <x v="0"/>
    <x v="9"/>
    <x v="118"/>
    <n v="280"/>
    <x v="115"/>
    <n v="1412"/>
    <n v="1189"/>
    <n v="74954"/>
    <n v="50188"/>
  </r>
  <r>
    <n v="7"/>
    <x v="0"/>
    <x v="9"/>
    <x v="88"/>
    <n v="251"/>
    <x v="178"/>
    <n v="1663"/>
    <n v="1439"/>
    <n v="74703"/>
    <n v="49938"/>
  </r>
  <r>
    <n v="13"/>
    <x v="3"/>
    <x v="4"/>
    <x v="402"/>
    <n v="250"/>
    <x v="32"/>
    <n v="12675"/>
    <n v="11665"/>
    <n v="80028"/>
    <n v="67790"/>
  </r>
  <r>
    <n v="12"/>
    <x v="2"/>
    <x v="2"/>
    <x v="499"/>
    <n v="257"/>
    <x v="194"/>
    <n v="14432"/>
    <n v="12635"/>
    <n v="48955"/>
    <n v="84570"/>
  </r>
  <r>
    <n v="7"/>
    <x v="0"/>
    <x v="9"/>
    <x v="19"/>
    <n v="256"/>
    <x v="210"/>
    <n v="1919"/>
    <n v="1561"/>
    <n v="74447"/>
    <n v="49816"/>
  </r>
  <r>
    <n v="3"/>
    <x v="1"/>
    <x v="1"/>
    <x v="419"/>
    <n v="210"/>
    <x v="109"/>
    <n v="11930"/>
    <n v="9988"/>
    <n v="40228"/>
    <n v="86450"/>
  </r>
  <r>
    <n v="2"/>
    <x v="1"/>
    <x v="7"/>
    <x v="135"/>
    <n v="241"/>
    <x v="54"/>
    <n v="14066"/>
    <n v="13651"/>
    <n v="50375"/>
    <n v="72558"/>
  </r>
  <r>
    <n v="10"/>
    <x v="2"/>
    <x v="3"/>
    <x v="500"/>
    <n v="141"/>
    <x v="197"/>
    <n v="11259"/>
    <n v="10210"/>
    <n v="65969"/>
    <n v="55043"/>
  </r>
  <r>
    <n v="10"/>
    <x v="2"/>
    <x v="3"/>
    <x v="415"/>
    <n v="234"/>
    <x v="98"/>
    <n v="11493"/>
    <n v="10425"/>
    <n v="65735"/>
    <n v="54828"/>
  </r>
  <r>
    <n v="5"/>
    <x v="4"/>
    <x v="8"/>
    <x v="484"/>
    <n v="166"/>
    <x v="228"/>
    <n v="14468"/>
    <n v="13463"/>
    <n v="32955"/>
    <n v="64245"/>
  </r>
  <r>
    <n v="2"/>
    <x v="1"/>
    <x v="7"/>
    <x v="136"/>
    <n v="111"/>
    <x v="96"/>
    <n v="14177"/>
    <n v="13714"/>
    <n v="50264"/>
    <n v="72495"/>
  </r>
  <r>
    <n v="2"/>
    <x v="1"/>
    <x v="7"/>
    <x v="384"/>
    <n v="235"/>
    <x v="113"/>
    <n v="14412"/>
    <n v="13822"/>
    <n v="50029"/>
    <n v="72387"/>
  </r>
  <r>
    <n v="7"/>
    <x v="0"/>
    <x v="9"/>
    <x v="501"/>
    <n v="158"/>
    <x v="64"/>
    <n v="2077"/>
    <n v="1770"/>
    <n v="74289"/>
    <n v="49607"/>
  </r>
  <r>
    <n v="4"/>
    <x v="4"/>
    <x v="5"/>
    <x v="502"/>
    <n v="207"/>
    <x v="53"/>
    <n v="13181"/>
    <n v="12444"/>
    <n v="52009"/>
    <n v="76009"/>
  </r>
  <r>
    <n v="7"/>
    <x v="0"/>
    <x v="9"/>
    <x v="128"/>
    <n v="200"/>
    <x v="218"/>
    <n v="2277"/>
    <n v="1888"/>
    <n v="74089"/>
    <n v="49489"/>
  </r>
  <r>
    <n v="7"/>
    <x v="0"/>
    <x v="9"/>
    <x v="27"/>
    <n v="224"/>
    <x v="110"/>
    <n v="2501"/>
    <n v="2033"/>
    <n v="73865"/>
    <n v="49344"/>
  </r>
  <r>
    <n v="1"/>
    <x v="1"/>
    <x v="0"/>
    <x v="503"/>
    <n v="253"/>
    <x v="188"/>
    <n v="16094"/>
    <n v="15523"/>
    <n v="71496"/>
    <n v="57078"/>
  </r>
  <r>
    <n v="12"/>
    <x v="2"/>
    <x v="2"/>
    <x v="373"/>
    <n v="80"/>
    <x v="111"/>
    <n v="14512"/>
    <n v="12744"/>
    <n v="48875"/>
    <n v="84461"/>
  </r>
  <r>
    <n v="5"/>
    <x v="4"/>
    <x v="8"/>
    <x v="504"/>
    <n v="187"/>
    <x v="91"/>
    <n v="14655"/>
    <n v="13727"/>
    <n v="32768"/>
    <n v="63981"/>
  </r>
  <r>
    <n v="5"/>
    <x v="4"/>
    <x v="8"/>
    <x v="448"/>
    <n v="280"/>
    <x v="116"/>
    <n v="14935"/>
    <n v="13833"/>
    <n v="32488"/>
    <n v="63875"/>
  </r>
  <r>
    <n v="2"/>
    <x v="1"/>
    <x v="7"/>
    <x v="494"/>
    <n v="125"/>
    <x v="120"/>
    <n v="14537"/>
    <n v="13908"/>
    <n v="49904"/>
    <n v="72301"/>
  </r>
  <r>
    <n v="10"/>
    <x v="2"/>
    <x v="3"/>
    <x v="106"/>
    <n v="258"/>
    <x v="149"/>
    <n v="11751"/>
    <n v="10716"/>
    <n v="65477"/>
    <n v="54537"/>
  </r>
  <r>
    <n v="7"/>
    <x v="0"/>
    <x v="9"/>
    <x v="103"/>
    <n v="87"/>
    <x v="71"/>
    <n v="2588"/>
    <n v="2305"/>
    <n v="73778"/>
    <n v="49072"/>
  </r>
  <r>
    <n v="5"/>
    <x v="4"/>
    <x v="8"/>
    <x v="505"/>
    <n v="282"/>
    <x v="8"/>
    <n v="15217"/>
    <n v="13995"/>
    <n v="32206"/>
    <n v="63713"/>
  </r>
  <r>
    <n v="7"/>
    <x v="0"/>
    <x v="9"/>
    <x v="506"/>
    <n v="142"/>
    <x v="237"/>
    <n v="2730"/>
    <n v="2548"/>
    <n v="73636"/>
    <n v="48829"/>
  </r>
  <r>
    <n v="2"/>
    <x v="1"/>
    <x v="7"/>
    <x v="484"/>
    <n v="258"/>
    <x v="177"/>
    <n v="14795"/>
    <n v="14097"/>
    <n v="49646"/>
    <n v="72112"/>
  </r>
  <r>
    <n v="7"/>
    <x v="0"/>
    <x v="9"/>
    <x v="174"/>
    <n v="259"/>
    <x v="10"/>
    <n v="2989"/>
    <n v="2733"/>
    <n v="73377"/>
    <n v="48644"/>
  </r>
  <r>
    <n v="10"/>
    <x v="2"/>
    <x v="3"/>
    <x v="424"/>
    <n v="157"/>
    <x v="102"/>
    <n v="11908"/>
    <n v="10908"/>
    <n v="65320"/>
    <n v="54345"/>
  </r>
  <r>
    <n v="4"/>
    <x v="4"/>
    <x v="5"/>
    <x v="507"/>
    <n v="239"/>
    <x v="98"/>
    <n v="13420"/>
    <n v="12659"/>
    <n v="51770"/>
    <n v="75794"/>
  </r>
  <r>
    <n v="11"/>
    <x v="2"/>
    <x v="6"/>
    <x v="345"/>
    <n v="131"/>
    <x v="181"/>
    <n v="12193"/>
    <n v="11490"/>
    <n v="63787"/>
    <n v="85307"/>
  </r>
  <r>
    <n v="10"/>
    <x v="2"/>
    <x v="3"/>
    <x v="445"/>
    <n v="192"/>
    <x v="67"/>
    <n v="12100"/>
    <n v="11087"/>
    <n v="65128"/>
    <n v="54166"/>
  </r>
  <r>
    <n v="11"/>
    <x v="2"/>
    <x v="6"/>
    <x v="351"/>
    <n v="237"/>
    <x v="88"/>
    <n v="12430"/>
    <n v="11727"/>
    <n v="63550"/>
    <n v="85070"/>
  </r>
  <r>
    <n v="13"/>
    <x v="3"/>
    <x v="4"/>
    <x v="117"/>
    <n v="233"/>
    <x v="59"/>
    <n v="12908"/>
    <n v="11933"/>
    <n v="79795"/>
    <n v="67522"/>
  </r>
  <r>
    <n v="2"/>
    <x v="1"/>
    <x v="7"/>
    <x v="144"/>
    <n v="179"/>
    <x v="222"/>
    <n v="14974"/>
    <n v="14344"/>
    <n v="49467"/>
    <n v="71865"/>
  </r>
  <r>
    <n v="7"/>
    <x v="0"/>
    <x v="9"/>
    <x v="131"/>
    <n v="278"/>
    <x v="8"/>
    <n v="3267"/>
    <n v="2895"/>
    <n v="73099"/>
    <n v="48482"/>
  </r>
  <r>
    <n v="12"/>
    <x v="2"/>
    <x v="2"/>
    <x v="417"/>
    <n v="295"/>
    <x v="131"/>
    <n v="14807"/>
    <n v="12983"/>
    <n v="48580"/>
    <n v="84222"/>
  </r>
  <r>
    <n v="2"/>
    <x v="1"/>
    <x v="7"/>
    <x v="508"/>
    <n v="218"/>
    <x v="26"/>
    <n v="15192"/>
    <n v="14632"/>
    <n v="49249"/>
    <n v="71577"/>
  </r>
  <r>
    <n v="12"/>
    <x v="2"/>
    <x v="2"/>
    <x v="509"/>
    <n v="297"/>
    <x v="202"/>
    <n v="15104"/>
    <n v="13076"/>
    <n v="48283"/>
    <n v="84129"/>
  </r>
  <r>
    <n v="13"/>
    <x v="3"/>
    <x v="4"/>
    <x v="367"/>
    <n v="123"/>
    <x v="123"/>
    <n v="13031"/>
    <n v="11985"/>
    <n v="79672"/>
    <n v="67470"/>
  </r>
  <r>
    <n v="7"/>
    <x v="0"/>
    <x v="9"/>
    <x v="178"/>
    <n v="179"/>
    <x v="177"/>
    <n v="3446"/>
    <n v="3084"/>
    <n v="72920"/>
    <n v="48293"/>
  </r>
  <r>
    <n v="14"/>
    <x v="3"/>
    <x v="7"/>
    <x v="164"/>
    <n v="222"/>
    <x v="210"/>
    <n v="15878"/>
    <n v="13809"/>
    <n v="59533"/>
    <n v="62329"/>
  </r>
  <r>
    <n v="3"/>
    <x v="1"/>
    <x v="1"/>
    <x v="108"/>
    <n v="218"/>
    <x v="158"/>
    <n v="12148"/>
    <n v="10232"/>
    <n v="40010"/>
    <n v="86206"/>
  </r>
  <r>
    <n v="14"/>
    <x v="3"/>
    <x v="7"/>
    <x v="510"/>
    <n v="106"/>
    <x v="184"/>
    <n v="15984"/>
    <n v="14090"/>
    <n v="59427"/>
    <n v="62048"/>
  </r>
  <r>
    <n v="4"/>
    <x v="4"/>
    <x v="5"/>
    <x v="122"/>
    <n v="155"/>
    <x v="237"/>
    <n v="13575"/>
    <n v="12902"/>
    <n v="51615"/>
    <n v="75551"/>
  </r>
  <r>
    <n v="7"/>
    <x v="0"/>
    <x v="9"/>
    <x v="157"/>
    <n v="174"/>
    <x v="229"/>
    <n v="3620"/>
    <n v="3214"/>
    <n v="72746"/>
    <n v="48163"/>
  </r>
  <r>
    <n v="14"/>
    <x v="3"/>
    <x v="7"/>
    <x v="511"/>
    <n v="258"/>
    <x v="9"/>
    <n v="16242"/>
    <n v="14215"/>
    <n v="59169"/>
    <n v="61923"/>
  </r>
  <r>
    <n v="5"/>
    <x v="4"/>
    <x v="8"/>
    <x v="512"/>
    <n v="220"/>
    <x v="19"/>
    <n v="15437"/>
    <n v="14240"/>
    <n v="31986"/>
    <n v="63468"/>
  </r>
  <r>
    <n v="13"/>
    <x v="3"/>
    <x v="4"/>
    <x v="368"/>
    <n v="254"/>
    <x v="68"/>
    <n v="13285"/>
    <n v="12104"/>
    <n v="79418"/>
    <n v="67351"/>
  </r>
  <r>
    <n v="10"/>
    <x v="2"/>
    <x v="3"/>
    <x v="114"/>
    <n v="265"/>
    <x v="202"/>
    <n v="12365"/>
    <n v="11180"/>
    <n v="64863"/>
    <n v="54073"/>
  </r>
  <r>
    <n v="10"/>
    <x v="2"/>
    <x v="3"/>
    <x v="513"/>
    <n v="106"/>
    <x v="212"/>
    <n v="12471"/>
    <n v="11330"/>
    <n v="64757"/>
    <n v="53923"/>
  </r>
  <r>
    <n v="13"/>
    <x v="3"/>
    <x v="4"/>
    <x v="514"/>
    <n v="87"/>
    <x v="35"/>
    <n v="13372"/>
    <n v="12282"/>
    <n v="79331"/>
    <n v="67173"/>
  </r>
  <r>
    <n v="7"/>
    <x v="0"/>
    <x v="9"/>
    <x v="169"/>
    <n v="99"/>
    <x v="86"/>
    <n v="3719"/>
    <n v="3499"/>
    <n v="72647"/>
    <n v="47878"/>
  </r>
  <r>
    <n v="11"/>
    <x v="2"/>
    <x v="6"/>
    <x v="352"/>
    <n v="243"/>
    <x v="48"/>
    <n v="12673"/>
    <n v="11896"/>
    <n v="63307"/>
    <n v="84901"/>
  </r>
  <r>
    <n v="13"/>
    <x v="3"/>
    <x v="4"/>
    <x v="123"/>
    <n v="196"/>
    <x v="63"/>
    <n v="13568"/>
    <n v="12480"/>
    <n v="79135"/>
    <n v="66975"/>
  </r>
  <r>
    <n v="12"/>
    <x v="2"/>
    <x v="2"/>
    <x v="135"/>
    <n v="267"/>
    <x v="136"/>
    <n v="15371"/>
    <n v="13247"/>
    <n v="48016"/>
    <n v="83958"/>
  </r>
  <r>
    <n v="12"/>
    <x v="2"/>
    <x v="2"/>
    <x v="515"/>
    <n v="158"/>
    <x v="233"/>
    <n v="15529"/>
    <n v="13446"/>
    <n v="47858"/>
    <n v="83759"/>
  </r>
  <r>
    <n v="10"/>
    <x v="2"/>
    <x v="3"/>
    <x v="117"/>
    <n v="163"/>
    <x v="119"/>
    <n v="12634"/>
    <n v="11402"/>
    <n v="64594"/>
    <n v="53851"/>
  </r>
  <r>
    <n v="7"/>
    <x v="0"/>
    <x v="9"/>
    <x v="516"/>
    <n v="219"/>
    <x v="152"/>
    <n v="3938"/>
    <n v="3747"/>
    <n v="72428"/>
    <n v="47630"/>
  </r>
  <r>
    <n v="2"/>
    <x v="1"/>
    <x v="7"/>
    <x v="149"/>
    <n v="294"/>
    <x v="57"/>
    <n v="15486"/>
    <n v="14783"/>
    <n v="48955"/>
    <n v="71426"/>
  </r>
  <r>
    <n v="10"/>
    <x v="2"/>
    <x v="3"/>
    <x v="485"/>
    <n v="276"/>
    <x v="65"/>
    <n v="12910"/>
    <n v="11535"/>
    <n v="64318"/>
    <n v="53718"/>
  </r>
  <r>
    <n v="2"/>
    <x v="1"/>
    <x v="7"/>
    <x v="517"/>
    <n v="204"/>
    <x v="137"/>
    <n v="15690"/>
    <n v="14991"/>
    <n v="48751"/>
    <n v="71218"/>
  </r>
  <r>
    <n v="10"/>
    <x v="2"/>
    <x v="3"/>
    <x v="368"/>
    <n v="199"/>
    <x v="69"/>
    <n v="13109"/>
    <n v="11757"/>
    <n v="64119"/>
    <n v="53496"/>
  </r>
  <r>
    <n v="7"/>
    <x v="0"/>
    <x v="9"/>
    <x v="40"/>
    <n v="300"/>
    <x v="83"/>
    <n v="4238"/>
    <n v="3985"/>
    <n v="72128"/>
    <n v="47392"/>
  </r>
  <r>
    <n v="11"/>
    <x v="2"/>
    <x v="6"/>
    <x v="353"/>
    <n v="188"/>
    <x v="95"/>
    <n v="12861"/>
    <n v="12180"/>
    <n v="63119"/>
    <n v="84617"/>
  </r>
  <r>
    <n v="1"/>
    <x v="1"/>
    <x v="0"/>
    <x v="518"/>
    <n v="166"/>
    <x v="173"/>
    <n v="16260"/>
    <n v="15587"/>
    <n v="71330"/>
    <n v="57014"/>
  </r>
  <r>
    <n v="14"/>
    <x v="3"/>
    <x v="7"/>
    <x v="408"/>
    <n v="250"/>
    <x v="210"/>
    <n v="16492"/>
    <n v="14337"/>
    <n v="58919"/>
    <n v="61801"/>
  </r>
  <r>
    <n v="10"/>
    <x v="2"/>
    <x v="3"/>
    <x v="519"/>
    <n v="220"/>
    <x v="54"/>
    <n v="13329"/>
    <n v="12016"/>
    <n v="63899"/>
    <n v="53237"/>
  </r>
  <r>
    <n v="5"/>
    <x v="4"/>
    <x v="8"/>
    <x v="472"/>
    <n v="227"/>
    <x v="180"/>
    <n v="15664"/>
    <n v="14459"/>
    <n v="31759"/>
    <n v="63249"/>
  </r>
  <r>
    <n v="5"/>
    <x v="4"/>
    <x v="8"/>
    <x v="394"/>
    <n v="246"/>
    <x v="79"/>
    <n v="15910"/>
    <n v="14582"/>
    <n v="31513"/>
    <n v="63126"/>
  </r>
  <r>
    <n v="10"/>
    <x v="2"/>
    <x v="3"/>
    <x v="509"/>
    <n v="155"/>
    <x v="180"/>
    <n v="13484"/>
    <n v="12235"/>
    <n v="63744"/>
    <n v="53018"/>
  </r>
  <r>
    <n v="7"/>
    <x v="0"/>
    <x v="9"/>
    <x v="193"/>
    <n v="237"/>
    <x v="182"/>
    <n v="4475"/>
    <n v="4179"/>
    <n v="71891"/>
    <n v="47198"/>
  </r>
  <r>
    <n v="7"/>
    <x v="0"/>
    <x v="9"/>
    <x v="195"/>
    <n v="282"/>
    <x v="38"/>
    <n v="4757"/>
    <n v="4342"/>
    <n v="71609"/>
    <n v="47035"/>
  </r>
  <r>
    <n v="4"/>
    <x v="4"/>
    <x v="5"/>
    <x v="462"/>
    <n v="256"/>
    <x v="224"/>
    <n v="13831"/>
    <n v="13085"/>
    <n v="51359"/>
    <n v="75368"/>
  </r>
  <r>
    <n v="11"/>
    <x v="2"/>
    <x v="6"/>
    <x v="433"/>
    <n v="198"/>
    <x v="160"/>
    <n v="13059"/>
    <n v="12294"/>
    <n v="62921"/>
    <n v="84503"/>
  </r>
  <r>
    <n v="1"/>
    <x v="1"/>
    <x v="0"/>
    <x v="512"/>
    <n v="210"/>
    <x v="135"/>
    <n v="16470"/>
    <n v="15792"/>
    <n v="71120"/>
    <n v="56809"/>
  </r>
  <r>
    <n v="14"/>
    <x v="3"/>
    <x v="7"/>
    <x v="520"/>
    <n v="80"/>
    <x v="146"/>
    <n v="16572"/>
    <n v="14589"/>
    <n v="58839"/>
    <n v="61549"/>
  </r>
  <r>
    <n v="11"/>
    <x v="2"/>
    <x v="6"/>
    <x v="521"/>
    <n v="283"/>
    <x v="218"/>
    <n v="13342"/>
    <n v="12412"/>
    <n v="62638"/>
    <n v="84385"/>
  </r>
  <r>
    <n v="1"/>
    <x v="1"/>
    <x v="0"/>
    <x v="151"/>
    <n v="177"/>
    <x v="247"/>
    <n v="16647"/>
    <n v="16092"/>
    <n v="70943"/>
    <n v="56509"/>
  </r>
  <r>
    <n v="7"/>
    <x v="0"/>
    <x v="9"/>
    <x v="202"/>
    <n v="81"/>
    <x v="66"/>
    <n v="4838"/>
    <n v="4628"/>
    <n v="71528"/>
    <n v="46749"/>
  </r>
  <r>
    <n v="14"/>
    <x v="3"/>
    <x v="7"/>
    <x v="173"/>
    <n v="90"/>
    <x v="82"/>
    <n v="16662"/>
    <n v="14749"/>
    <n v="58749"/>
    <n v="61389"/>
  </r>
  <r>
    <n v="2"/>
    <x v="1"/>
    <x v="7"/>
    <x v="151"/>
    <n v="177"/>
    <x v="228"/>
    <n v="15867"/>
    <n v="15111"/>
    <n v="48574"/>
    <n v="71098"/>
  </r>
  <r>
    <n v="3"/>
    <x v="1"/>
    <x v="1"/>
    <x v="426"/>
    <n v="265"/>
    <x v="172"/>
    <n v="12413"/>
    <n v="10329"/>
    <n v="39745"/>
    <n v="86109"/>
  </r>
  <r>
    <n v="2"/>
    <x v="1"/>
    <x v="7"/>
    <x v="522"/>
    <n v="237"/>
    <x v="41"/>
    <n v="16104"/>
    <n v="15287"/>
    <n v="48337"/>
    <n v="70922"/>
  </r>
  <r>
    <n v="7"/>
    <x v="0"/>
    <x v="9"/>
    <x v="209"/>
    <n v="159"/>
    <x v="171"/>
    <n v="4997"/>
    <n v="4776"/>
    <n v="71369"/>
    <n v="46601"/>
  </r>
  <r>
    <n v="7"/>
    <x v="0"/>
    <x v="9"/>
    <x v="220"/>
    <n v="236"/>
    <x v="117"/>
    <n v="5233"/>
    <n v="4849"/>
    <n v="71133"/>
    <n v="46528"/>
  </r>
  <r>
    <n v="7"/>
    <x v="0"/>
    <x v="9"/>
    <x v="266"/>
    <n v="196"/>
    <x v="185"/>
    <n v="5429"/>
    <n v="5055"/>
    <n v="70937"/>
    <n v="46322"/>
  </r>
  <r>
    <n v="11"/>
    <x v="2"/>
    <x v="6"/>
    <x v="445"/>
    <n v="83"/>
    <x v="55"/>
    <n v="13425"/>
    <n v="12677"/>
    <n v="62555"/>
    <n v="84120"/>
  </r>
  <r>
    <n v="7"/>
    <x v="0"/>
    <x v="9"/>
    <x v="523"/>
    <n v="215"/>
    <x v="102"/>
    <n v="5644"/>
    <n v="5247"/>
    <n v="70722"/>
    <n v="46130"/>
  </r>
  <r>
    <n v="5"/>
    <x v="4"/>
    <x v="8"/>
    <x v="155"/>
    <n v="292"/>
    <x v="94"/>
    <n v="16202"/>
    <n v="14842"/>
    <n v="31221"/>
    <n v="62866"/>
  </r>
  <r>
    <n v="2"/>
    <x v="1"/>
    <x v="7"/>
    <x v="155"/>
    <n v="270"/>
    <x v="166"/>
    <n v="16374"/>
    <n v="15529"/>
    <n v="48067"/>
    <n v="70680"/>
  </r>
  <r>
    <n v="1"/>
    <x v="1"/>
    <x v="0"/>
    <x v="522"/>
    <n v="124"/>
    <x v="15"/>
    <n v="16771"/>
    <n v="16285"/>
    <n v="70819"/>
    <n v="56316"/>
  </r>
  <r>
    <n v="1"/>
    <x v="1"/>
    <x v="0"/>
    <x v="155"/>
    <n v="107"/>
    <x v="23"/>
    <n v="16878"/>
    <n v="16340"/>
    <n v="70712"/>
    <n v="56261"/>
  </r>
  <r>
    <n v="3"/>
    <x v="1"/>
    <x v="1"/>
    <x v="357"/>
    <n v="166"/>
    <x v="4"/>
    <n v="12579"/>
    <n v="10487"/>
    <n v="39579"/>
    <n v="85951"/>
  </r>
  <r>
    <n v="10"/>
    <x v="2"/>
    <x v="3"/>
    <x v="486"/>
    <n v="298"/>
    <x v="208"/>
    <n v="13782"/>
    <n v="12337"/>
    <n v="63446"/>
    <n v="52916"/>
  </r>
  <r>
    <n v="14"/>
    <x v="3"/>
    <x v="7"/>
    <x v="524"/>
    <n v="208"/>
    <x v="165"/>
    <n v="16870"/>
    <n v="14827"/>
    <n v="58541"/>
    <n v="61311"/>
  </r>
  <r>
    <n v="3"/>
    <x v="1"/>
    <x v="1"/>
    <x v="525"/>
    <n v="93"/>
    <x v="31"/>
    <n v="12672"/>
    <n v="10628"/>
    <n v="39486"/>
    <n v="85810"/>
  </r>
  <r>
    <n v="7"/>
    <x v="0"/>
    <x v="9"/>
    <x v="315"/>
    <n v="217"/>
    <x v="20"/>
    <n v="5861"/>
    <n v="5329"/>
    <n v="70505"/>
    <n v="46048"/>
  </r>
  <r>
    <n v="1"/>
    <x v="1"/>
    <x v="0"/>
    <x v="156"/>
    <n v="218"/>
    <x v="105"/>
    <n v="17096"/>
    <n v="16563"/>
    <n v="70494"/>
    <n v="56038"/>
  </r>
  <r>
    <n v="11"/>
    <x v="2"/>
    <x v="6"/>
    <x v="437"/>
    <n v="162"/>
    <x v="193"/>
    <n v="13587"/>
    <n v="12969"/>
    <n v="62393"/>
    <n v="83828"/>
  </r>
  <r>
    <n v="14"/>
    <x v="3"/>
    <x v="7"/>
    <x v="412"/>
    <n v="244"/>
    <x v="231"/>
    <n v="17114"/>
    <n v="15078"/>
    <n v="58297"/>
    <n v="61060"/>
  </r>
  <r>
    <n v="7"/>
    <x v="0"/>
    <x v="9"/>
    <x v="242"/>
    <n v="249"/>
    <x v="45"/>
    <n v="6110"/>
    <n v="5549"/>
    <n v="70256"/>
    <n v="45828"/>
  </r>
  <r>
    <n v="7"/>
    <x v="0"/>
    <x v="9"/>
    <x v="244"/>
    <n v="293"/>
    <x v="4"/>
    <n v="6403"/>
    <n v="5707"/>
    <n v="69963"/>
    <n v="45670"/>
  </r>
  <r>
    <n v="12"/>
    <x v="2"/>
    <x v="2"/>
    <x v="384"/>
    <n v="269"/>
    <x v="20"/>
    <n v="15798"/>
    <n v="13528"/>
    <n v="47589"/>
    <n v="83677"/>
  </r>
  <r>
    <n v="7"/>
    <x v="0"/>
    <x v="9"/>
    <x v="255"/>
    <n v="161"/>
    <x v="26"/>
    <n v="6564"/>
    <n v="5995"/>
    <n v="69802"/>
    <n v="45382"/>
  </r>
  <r>
    <n v="13"/>
    <x v="3"/>
    <x v="4"/>
    <x v="509"/>
    <n v="236"/>
    <x v="76"/>
    <n v="13804"/>
    <n v="12729"/>
    <n v="78899"/>
    <n v="66726"/>
  </r>
  <r>
    <n v="13"/>
    <x v="3"/>
    <x v="4"/>
    <x v="135"/>
    <n v="187"/>
    <x v="192"/>
    <n v="13991"/>
    <n v="12885"/>
    <n v="78712"/>
    <n v="66570"/>
  </r>
  <r>
    <n v="14"/>
    <x v="3"/>
    <x v="7"/>
    <x v="526"/>
    <n v="261"/>
    <x v="183"/>
    <n v="17375"/>
    <n v="15152"/>
    <n v="58036"/>
    <n v="60986"/>
  </r>
  <r>
    <n v="12"/>
    <x v="2"/>
    <x v="2"/>
    <x v="527"/>
    <n v="137"/>
    <x v="173"/>
    <n v="15935"/>
    <n v="13592"/>
    <n v="47452"/>
    <n v="83613"/>
  </r>
  <r>
    <n v="4"/>
    <x v="4"/>
    <x v="5"/>
    <x v="509"/>
    <n v="211"/>
    <x v="65"/>
    <n v="14042"/>
    <n v="13218"/>
    <n v="51148"/>
    <n v="75235"/>
  </r>
  <r>
    <n v="7"/>
    <x v="0"/>
    <x v="9"/>
    <x v="262"/>
    <n v="267"/>
    <x v="56"/>
    <n v="6831"/>
    <n v="6168"/>
    <n v="69535"/>
    <n v="45209"/>
  </r>
  <r>
    <n v="3"/>
    <x v="1"/>
    <x v="1"/>
    <x v="528"/>
    <n v="108"/>
    <x v="81"/>
    <n v="12780"/>
    <n v="10688"/>
    <n v="39378"/>
    <n v="85750"/>
  </r>
  <r>
    <n v="14"/>
    <x v="3"/>
    <x v="7"/>
    <x v="529"/>
    <n v="184"/>
    <x v="13"/>
    <n v="17559"/>
    <n v="15243"/>
    <n v="57852"/>
    <n v="60895"/>
  </r>
  <r>
    <n v="13"/>
    <x v="3"/>
    <x v="4"/>
    <x v="515"/>
    <n v="267"/>
    <x v="158"/>
    <n v="14258"/>
    <n v="13129"/>
    <n v="78445"/>
    <n v="66326"/>
  </r>
  <r>
    <n v="3"/>
    <x v="1"/>
    <x v="1"/>
    <x v="485"/>
    <n v="191"/>
    <x v="70"/>
    <n v="12971"/>
    <n v="10817"/>
    <n v="39187"/>
    <n v="85621"/>
  </r>
  <r>
    <n v="4"/>
    <x v="4"/>
    <x v="5"/>
    <x v="135"/>
    <n v="251"/>
    <x v="135"/>
    <n v="14293"/>
    <n v="13423"/>
    <n v="50897"/>
    <n v="75030"/>
  </r>
  <r>
    <n v="1"/>
    <x v="1"/>
    <x v="0"/>
    <x v="159"/>
    <n v="110"/>
    <x v="119"/>
    <n v="17206"/>
    <n v="16635"/>
    <n v="70384"/>
    <n v="55966"/>
  </r>
  <r>
    <n v="4"/>
    <x v="4"/>
    <x v="5"/>
    <x v="515"/>
    <n v="206"/>
    <x v="23"/>
    <n v="14499"/>
    <n v="13478"/>
    <n v="50691"/>
    <n v="74975"/>
  </r>
  <r>
    <n v="4"/>
    <x v="4"/>
    <x v="5"/>
    <x v="384"/>
    <n v="219"/>
    <x v="49"/>
    <n v="14718"/>
    <n v="13768"/>
    <n v="50472"/>
    <n v="74685"/>
  </r>
  <r>
    <n v="10"/>
    <x v="2"/>
    <x v="3"/>
    <x v="136"/>
    <n v="169"/>
    <x v="145"/>
    <n v="13951"/>
    <n v="12591"/>
    <n v="63277"/>
    <n v="52662"/>
  </r>
  <r>
    <n v="7"/>
    <x v="0"/>
    <x v="9"/>
    <x v="259"/>
    <n v="96"/>
    <x v="146"/>
    <n v="6927"/>
    <n v="6420"/>
    <n v="69439"/>
    <n v="44957"/>
  </r>
  <r>
    <n v="13"/>
    <x v="3"/>
    <x v="4"/>
    <x v="530"/>
    <n v="88"/>
    <x v="50"/>
    <n v="14346"/>
    <n v="13224"/>
    <n v="78357"/>
    <n v="66231"/>
  </r>
  <r>
    <n v="10"/>
    <x v="2"/>
    <x v="3"/>
    <x v="384"/>
    <n v="256"/>
    <x v="245"/>
    <n v="14207"/>
    <n v="12869"/>
    <n v="63021"/>
    <n v="52384"/>
  </r>
  <r>
    <n v="7"/>
    <x v="0"/>
    <x v="9"/>
    <x v="323"/>
    <n v="296"/>
    <x v="158"/>
    <n v="7223"/>
    <n v="6664"/>
    <n v="69143"/>
    <n v="44713"/>
  </r>
  <r>
    <n v="11"/>
    <x v="2"/>
    <x v="6"/>
    <x v="116"/>
    <n v="238"/>
    <x v="200"/>
    <n v="13825"/>
    <n v="13068"/>
    <n v="62155"/>
    <n v="83729"/>
  </r>
  <r>
    <n v="5"/>
    <x v="4"/>
    <x v="8"/>
    <x v="531"/>
    <n v="177"/>
    <x v="171"/>
    <n v="16379"/>
    <n v="14990"/>
    <n v="31044"/>
    <n v="62718"/>
  </r>
  <r>
    <n v="11"/>
    <x v="2"/>
    <x v="6"/>
    <x v="481"/>
    <n v="243"/>
    <x v="138"/>
    <n v="14068"/>
    <n v="13363"/>
    <n v="61912"/>
    <n v="83434"/>
  </r>
  <r>
    <n v="5"/>
    <x v="4"/>
    <x v="8"/>
    <x v="160"/>
    <n v="184"/>
    <x v="41"/>
    <n v="16563"/>
    <n v="15166"/>
    <n v="30860"/>
    <n v="62542"/>
  </r>
  <r>
    <n v="10"/>
    <x v="2"/>
    <x v="3"/>
    <x v="527"/>
    <n v="97"/>
    <x v="74"/>
    <n v="14304"/>
    <n v="13096"/>
    <n v="62924"/>
    <n v="52157"/>
  </r>
  <r>
    <n v="2"/>
    <x v="1"/>
    <x v="7"/>
    <x v="492"/>
    <n v="120"/>
    <x v="190"/>
    <n v="16494"/>
    <n v="15757"/>
    <n v="47947"/>
    <n v="70452"/>
  </r>
  <r>
    <n v="7"/>
    <x v="0"/>
    <x v="9"/>
    <x v="272"/>
    <n v="254"/>
    <x v="18"/>
    <n v="7477"/>
    <n v="6947"/>
    <n v="68889"/>
    <n v="44430"/>
  </r>
  <r>
    <n v="5"/>
    <x v="4"/>
    <x v="8"/>
    <x v="404"/>
    <n v="148"/>
    <x v="167"/>
    <n v="16711"/>
    <n v="15282"/>
    <n v="30712"/>
    <n v="62426"/>
  </r>
  <r>
    <n v="7"/>
    <x v="0"/>
    <x v="9"/>
    <x v="325"/>
    <n v="207"/>
    <x v="60"/>
    <n v="7684"/>
    <n v="7016"/>
    <n v="68682"/>
    <n v="44361"/>
  </r>
  <r>
    <n v="7"/>
    <x v="0"/>
    <x v="9"/>
    <x v="532"/>
    <n v="217"/>
    <x v="17"/>
    <n v="7901"/>
    <n v="7168"/>
    <n v="68465"/>
    <n v="44209"/>
  </r>
  <r>
    <n v="12"/>
    <x v="2"/>
    <x v="2"/>
    <x v="139"/>
    <n v="113"/>
    <x v="68"/>
    <n v="16048"/>
    <n v="13711"/>
    <n v="47339"/>
    <n v="83494"/>
  </r>
  <r>
    <n v="7"/>
    <x v="0"/>
    <x v="9"/>
    <x v="293"/>
    <n v="212"/>
    <x v="43"/>
    <n v="8113"/>
    <n v="7315"/>
    <n v="68253"/>
    <n v="44062"/>
  </r>
  <r>
    <n v="7"/>
    <x v="0"/>
    <x v="9"/>
    <x v="296"/>
    <n v="101"/>
    <x v="200"/>
    <n v="8214"/>
    <n v="7414"/>
    <n v="68152"/>
    <n v="43963"/>
  </r>
  <r>
    <n v="7"/>
    <x v="0"/>
    <x v="9"/>
    <x v="287"/>
    <n v="108"/>
    <x v="4"/>
    <n v="8322"/>
    <n v="7572"/>
    <n v="68044"/>
    <n v="43805"/>
  </r>
  <r>
    <n v="7"/>
    <x v="0"/>
    <x v="9"/>
    <x v="333"/>
    <n v="235"/>
    <x v="126"/>
    <n v="8557"/>
    <n v="7693"/>
    <n v="67809"/>
    <n v="43684"/>
  </r>
  <r>
    <n v="12"/>
    <x v="2"/>
    <x v="2"/>
    <x v="387"/>
    <n v="205"/>
    <x v="95"/>
    <n v="16253"/>
    <n v="13995"/>
    <n v="47134"/>
    <n v="83210"/>
  </r>
  <r>
    <n v="7"/>
    <x v="0"/>
    <x v="9"/>
    <x v="291"/>
    <n v="221"/>
    <x v="187"/>
    <n v="8778"/>
    <n v="7743"/>
    <n v="67588"/>
    <n v="43634"/>
  </r>
  <r>
    <n v="12"/>
    <x v="2"/>
    <x v="2"/>
    <x v="143"/>
    <n v="204"/>
    <x v="52"/>
    <n v="16457"/>
    <n v="14112"/>
    <n v="46930"/>
    <n v="83093"/>
  </r>
  <r>
    <n v="7"/>
    <x v="0"/>
    <x v="9"/>
    <x v="317"/>
    <n v="95"/>
    <x v="8"/>
    <n v="8873"/>
    <n v="7905"/>
    <n v="67493"/>
    <n v="43472"/>
  </r>
  <r>
    <n v="7"/>
    <x v="0"/>
    <x v="9"/>
    <x v="300"/>
    <n v="194"/>
    <x v="6"/>
    <n v="9067"/>
    <n v="8136"/>
    <n v="67299"/>
    <n v="43241"/>
  </r>
  <r>
    <n v="7"/>
    <x v="0"/>
    <x v="9"/>
    <x v="338"/>
    <n v="133"/>
    <x v="9"/>
    <n v="9200"/>
    <n v="8261"/>
    <n v="67166"/>
    <n v="43116"/>
  </r>
  <r>
    <n v="13"/>
    <x v="3"/>
    <x v="4"/>
    <x v="494"/>
    <n v="270"/>
    <x v="236"/>
    <n v="14616"/>
    <n v="13448"/>
    <n v="78087"/>
    <n v="66007"/>
  </r>
  <r>
    <n v="7"/>
    <x v="0"/>
    <x v="9"/>
    <x v="332"/>
    <n v="192"/>
    <x v="103"/>
    <n v="9392"/>
    <n v="8326"/>
    <n v="66974"/>
    <n v="43051"/>
  </r>
  <r>
    <n v="7"/>
    <x v="0"/>
    <x v="9"/>
    <x v="362"/>
    <n v="133"/>
    <x v="25"/>
    <n v="9525"/>
    <n v="8469"/>
    <n v="66841"/>
    <n v="42908"/>
  </r>
  <r>
    <n v="7"/>
    <x v="0"/>
    <x v="9"/>
    <x v="337"/>
    <n v="125"/>
    <x v="120"/>
    <n v="9650"/>
    <n v="8555"/>
    <n v="66716"/>
    <n v="42822"/>
  </r>
  <r>
    <n v="11"/>
    <x v="2"/>
    <x v="6"/>
    <x v="502"/>
    <n v="161"/>
    <x v="158"/>
    <n v="14229"/>
    <n v="13607"/>
    <n v="61751"/>
    <n v="83190"/>
  </r>
  <r>
    <n v="11"/>
    <x v="2"/>
    <x v="6"/>
    <x v="413"/>
    <n v="87"/>
    <x v="209"/>
    <n v="14316"/>
    <n v="13828"/>
    <n v="61664"/>
    <n v="82969"/>
  </r>
  <r>
    <n v="7"/>
    <x v="0"/>
    <x v="9"/>
    <x v="89"/>
    <n v="98"/>
    <x v="194"/>
    <n v="9748"/>
    <n v="8796"/>
    <n v="66618"/>
    <n v="42581"/>
  </r>
  <r>
    <n v="13"/>
    <x v="3"/>
    <x v="4"/>
    <x v="533"/>
    <n v="192"/>
    <x v="204"/>
    <n v="14808"/>
    <n v="13724"/>
    <n v="77895"/>
    <n v="65731"/>
  </r>
  <r>
    <n v="5"/>
    <x v="4"/>
    <x v="8"/>
    <x v="162"/>
    <n v="94"/>
    <x v="0"/>
    <n v="16805"/>
    <n v="15376"/>
    <n v="30618"/>
    <n v="62332"/>
  </r>
  <r>
    <n v="12"/>
    <x v="2"/>
    <x v="2"/>
    <x v="448"/>
    <n v="85"/>
    <x v="25"/>
    <n v="16542"/>
    <n v="14255"/>
    <n v="46845"/>
    <n v="82950"/>
  </r>
  <r>
    <n v="11"/>
    <x v="2"/>
    <x v="6"/>
    <x v="495"/>
    <n v="212"/>
    <x v="69"/>
    <n v="14528"/>
    <n v="14050"/>
    <n v="61452"/>
    <n v="82747"/>
  </r>
  <r>
    <n v="13"/>
    <x v="3"/>
    <x v="4"/>
    <x v="504"/>
    <n v="83"/>
    <x v="8"/>
    <n v="14891"/>
    <n v="13886"/>
    <n v="77812"/>
    <n v="65569"/>
  </r>
  <r>
    <n v="14"/>
    <x v="3"/>
    <x v="7"/>
    <x v="534"/>
    <n v="100"/>
    <x v="226"/>
    <n v="17659"/>
    <n v="15383"/>
    <n v="57752"/>
    <n v="60755"/>
  </r>
  <r>
    <n v="5"/>
    <x v="4"/>
    <x v="8"/>
    <x v="535"/>
    <n v="194"/>
    <x v="169"/>
    <n v="16999"/>
    <n v="15583"/>
    <n v="30424"/>
    <n v="62125"/>
  </r>
  <r>
    <n v="3"/>
    <x v="1"/>
    <x v="1"/>
    <x v="536"/>
    <n v="234"/>
    <x v="187"/>
    <n v="13205"/>
    <n v="10867"/>
    <n v="38953"/>
    <n v="85571"/>
  </r>
  <r>
    <n v="12"/>
    <x v="2"/>
    <x v="2"/>
    <x v="518"/>
    <n v="119"/>
    <x v="137"/>
    <n v="16661"/>
    <n v="14463"/>
    <n v="46726"/>
    <n v="82742"/>
  </r>
  <r>
    <n v="3"/>
    <x v="1"/>
    <x v="1"/>
    <x v="519"/>
    <n v="245"/>
    <x v="116"/>
    <n v="13450"/>
    <n v="10973"/>
    <n v="38708"/>
    <n v="85465"/>
  </r>
  <r>
    <n v="14"/>
    <x v="3"/>
    <x v="7"/>
    <x v="537"/>
    <n v="167"/>
    <x v="209"/>
    <n v="17826"/>
    <n v="15604"/>
    <n v="57585"/>
    <n v="60534"/>
  </r>
  <r>
    <n v="4"/>
    <x v="4"/>
    <x v="5"/>
    <x v="386"/>
    <n v="85"/>
    <x v="161"/>
    <n v="14803"/>
    <n v="13851"/>
    <n v="50387"/>
    <n v="74602"/>
  </r>
  <r>
    <n v="7"/>
    <x v="0"/>
    <x v="9"/>
    <x v="538"/>
    <n v="127"/>
    <x v="189"/>
    <n v="9875"/>
    <n v="8980"/>
    <n v="66491"/>
    <n v="42397"/>
  </r>
  <r>
    <n v="7"/>
    <x v="0"/>
    <x v="9"/>
    <x v="93"/>
    <n v="197"/>
    <x v="125"/>
    <n v="10072"/>
    <n v="9277"/>
    <n v="66294"/>
    <n v="42100"/>
  </r>
  <r>
    <n v="5"/>
    <x v="4"/>
    <x v="8"/>
    <x v="539"/>
    <n v="104"/>
    <x v="159"/>
    <n v="17103"/>
    <n v="15778"/>
    <n v="30320"/>
    <n v="61930"/>
  </r>
  <r>
    <n v="10"/>
    <x v="2"/>
    <x v="3"/>
    <x v="484"/>
    <n v="228"/>
    <x v="208"/>
    <n v="14532"/>
    <n v="13198"/>
    <n v="62696"/>
    <n v="52055"/>
  </r>
  <r>
    <n v="13"/>
    <x v="3"/>
    <x v="4"/>
    <x v="540"/>
    <n v="283"/>
    <x v="90"/>
    <n v="15174"/>
    <n v="14182"/>
    <n v="77529"/>
    <n v="65273"/>
  </r>
  <r>
    <n v="7"/>
    <x v="0"/>
    <x v="9"/>
    <x v="97"/>
    <n v="225"/>
    <x v="62"/>
    <n v="10297"/>
    <n v="9554"/>
    <n v="66069"/>
    <n v="41823"/>
  </r>
  <r>
    <n v="10"/>
    <x v="2"/>
    <x v="3"/>
    <x v="541"/>
    <n v="125"/>
    <x v="99"/>
    <n v="14657"/>
    <n v="13324"/>
    <n v="62571"/>
    <n v="51929"/>
  </r>
  <r>
    <n v="7"/>
    <x v="0"/>
    <x v="9"/>
    <x v="542"/>
    <n v="280"/>
    <x v="201"/>
    <n v="10577"/>
    <n v="9612"/>
    <n v="65789"/>
    <n v="41765"/>
  </r>
  <r>
    <n v="7"/>
    <x v="0"/>
    <x v="9"/>
    <x v="414"/>
    <n v="85"/>
    <x v="23"/>
    <n v="10662"/>
    <n v="9667"/>
    <n v="65704"/>
    <n v="41710"/>
  </r>
  <r>
    <n v="14"/>
    <x v="3"/>
    <x v="7"/>
    <x v="185"/>
    <n v="144"/>
    <x v="205"/>
    <n v="17970"/>
    <n v="15786"/>
    <n v="57441"/>
    <n v="60352"/>
  </r>
  <r>
    <n v="5"/>
    <x v="4"/>
    <x v="8"/>
    <x v="543"/>
    <n v="262"/>
    <x v="66"/>
    <n v="17365"/>
    <n v="16064"/>
    <n v="30058"/>
    <n v="61644"/>
  </r>
  <r>
    <n v="5"/>
    <x v="4"/>
    <x v="8"/>
    <x v="520"/>
    <n v="284"/>
    <x v="74"/>
    <n v="17649"/>
    <n v="16291"/>
    <n v="29774"/>
    <n v="61417"/>
  </r>
  <r>
    <n v="5"/>
    <x v="4"/>
    <x v="8"/>
    <x v="544"/>
    <n v="299"/>
    <x v="75"/>
    <n v="17948"/>
    <n v="16482"/>
    <n v="29475"/>
    <n v="61226"/>
  </r>
  <r>
    <n v="13"/>
    <x v="3"/>
    <x v="4"/>
    <x v="518"/>
    <n v="261"/>
    <x v="164"/>
    <n v="15435"/>
    <n v="14349"/>
    <n v="77268"/>
    <n v="65106"/>
  </r>
  <r>
    <n v="7"/>
    <x v="0"/>
    <x v="9"/>
    <x v="500"/>
    <n v="296"/>
    <x v="16"/>
    <n v="10958"/>
    <n v="9920"/>
    <n v="65408"/>
    <n v="41457"/>
  </r>
  <r>
    <n v="14"/>
    <x v="3"/>
    <x v="7"/>
    <x v="430"/>
    <n v="181"/>
    <x v="100"/>
    <n v="18151"/>
    <n v="15998"/>
    <n v="57260"/>
    <n v="60140"/>
  </r>
  <r>
    <n v="7"/>
    <x v="0"/>
    <x v="9"/>
    <x v="432"/>
    <n v="118"/>
    <x v="159"/>
    <n v="11076"/>
    <n v="10115"/>
    <n v="65290"/>
    <n v="41262"/>
  </r>
  <r>
    <n v="7"/>
    <x v="0"/>
    <x v="9"/>
    <x v="419"/>
    <n v="95"/>
    <x v="30"/>
    <n v="11171"/>
    <n v="10331"/>
    <n v="65195"/>
    <n v="41046"/>
  </r>
  <r>
    <n v="7"/>
    <x v="0"/>
    <x v="9"/>
    <x v="111"/>
    <n v="108"/>
    <x v="230"/>
    <n v="11279"/>
    <n v="10436"/>
    <n v="65087"/>
    <n v="40941"/>
  </r>
  <r>
    <n v="7"/>
    <x v="0"/>
    <x v="9"/>
    <x v="445"/>
    <n v="103"/>
    <x v="148"/>
    <n v="11382"/>
    <n v="10730"/>
    <n v="64984"/>
    <n v="40647"/>
  </r>
  <r>
    <n v="14"/>
    <x v="3"/>
    <x v="7"/>
    <x v="188"/>
    <n v="131"/>
    <x v="1"/>
    <n v="18282"/>
    <n v="16267"/>
    <n v="57129"/>
    <n v="59871"/>
  </r>
  <r>
    <n v="7"/>
    <x v="0"/>
    <x v="9"/>
    <x v="471"/>
    <n v="120"/>
    <x v="151"/>
    <n v="11502"/>
    <n v="10962"/>
    <n v="64864"/>
    <n v="40415"/>
  </r>
  <r>
    <n v="3"/>
    <x v="1"/>
    <x v="1"/>
    <x v="545"/>
    <n v="231"/>
    <x v="88"/>
    <n v="13681"/>
    <n v="11210"/>
    <n v="38477"/>
    <n v="85228"/>
  </r>
  <r>
    <n v="10"/>
    <x v="2"/>
    <x v="3"/>
    <x v="149"/>
    <n v="103"/>
    <x v="91"/>
    <n v="14760"/>
    <n v="13588"/>
    <n v="62468"/>
    <n v="51665"/>
  </r>
  <r>
    <n v="7"/>
    <x v="0"/>
    <x v="9"/>
    <x v="399"/>
    <n v="82"/>
    <x v="242"/>
    <n v="11584"/>
    <n v="11065"/>
    <n v="64782"/>
    <n v="40312"/>
  </r>
  <r>
    <n v="10"/>
    <x v="2"/>
    <x v="3"/>
    <x v="391"/>
    <n v="265"/>
    <x v="205"/>
    <n v="15025"/>
    <n v="13770"/>
    <n v="62203"/>
    <n v="51483"/>
  </r>
  <r>
    <n v="7"/>
    <x v="0"/>
    <x v="9"/>
    <x v="361"/>
    <n v="164"/>
    <x v="71"/>
    <n v="11748"/>
    <n v="11337"/>
    <n v="64618"/>
    <n v="40040"/>
  </r>
  <r>
    <n v="7"/>
    <x v="0"/>
    <x v="9"/>
    <x v="502"/>
    <n v="149"/>
    <x v="41"/>
    <n v="11897"/>
    <n v="11513"/>
    <n v="64469"/>
    <n v="39864"/>
  </r>
  <r>
    <n v="12"/>
    <x v="2"/>
    <x v="2"/>
    <x v="546"/>
    <n v="103"/>
    <x v="143"/>
    <n v="16764"/>
    <n v="14517"/>
    <n v="46623"/>
    <n v="82688"/>
  </r>
  <r>
    <n v="10"/>
    <x v="2"/>
    <x v="3"/>
    <x v="512"/>
    <n v="81"/>
    <x v="73"/>
    <n v="15106"/>
    <n v="13931"/>
    <n v="62122"/>
    <n v="51322"/>
  </r>
  <r>
    <n v="11"/>
    <x v="2"/>
    <x v="6"/>
    <x v="509"/>
    <n v="106"/>
    <x v="141"/>
    <n v="14634"/>
    <n v="14182"/>
    <n v="61346"/>
    <n v="82615"/>
  </r>
  <r>
    <n v="7"/>
    <x v="0"/>
    <x v="9"/>
    <x v="485"/>
    <n v="98"/>
    <x v="6"/>
    <n v="11995"/>
    <n v="11744"/>
    <n v="64371"/>
    <n v="39633"/>
  </r>
  <r>
    <n v="7"/>
    <x v="0"/>
    <x v="9"/>
    <x v="122"/>
    <n v="128"/>
    <x v="188"/>
    <n v="12123"/>
    <n v="11814"/>
    <n v="64243"/>
    <n v="39563"/>
  </r>
  <r>
    <n v="7"/>
    <x v="0"/>
    <x v="9"/>
    <x v="373"/>
    <n v="200"/>
    <x v="97"/>
    <n v="12323"/>
    <n v="12031"/>
    <n v="64043"/>
    <n v="39346"/>
  </r>
  <r>
    <n v="10"/>
    <x v="2"/>
    <x v="3"/>
    <x v="151"/>
    <n v="140"/>
    <x v="150"/>
    <n v="15246"/>
    <n v="14134"/>
    <n v="61982"/>
    <n v="51119"/>
  </r>
  <r>
    <n v="7"/>
    <x v="0"/>
    <x v="9"/>
    <x v="456"/>
    <n v="213"/>
    <x v="207"/>
    <n v="12536"/>
    <n v="12084"/>
    <n v="63830"/>
    <n v="39293"/>
  </r>
  <r>
    <n v="2"/>
    <x v="1"/>
    <x v="7"/>
    <x v="403"/>
    <n v="84"/>
    <x v="108"/>
    <n v="16578"/>
    <n v="15864"/>
    <n v="47863"/>
    <n v="70345"/>
  </r>
  <r>
    <n v="12"/>
    <x v="2"/>
    <x v="2"/>
    <x v="547"/>
    <n v="102"/>
    <x v="213"/>
    <n v="16866"/>
    <n v="14731"/>
    <n v="46521"/>
    <n v="82474"/>
  </r>
  <r>
    <n v="7"/>
    <x v="0"/>
    <x v="9"/>
    <x v="486"/>
    <n v="283"/>
    <x v="46"/>
    <n v="12819"/>
    <n v="12195"/>
    <n v="63547"/>
    <n v="39182"/>
  </r>
  <r>
    <n v="10"/>
    <x v="2"/>
    <x v="3"/>
    <x v="153"/>
    <n v="231"/>
    <x v="230"/>
    <n v="15477"/>
    <n v="14239"/>
    <n v="61751"/>
    <n v="51014"/>
  </r>
  <r>
    <n v="5"/>
    <x v="4"/>
    <x v="8"/>
    <x v="411"/>
    <n v="270"/>
    <x v="19"/>
    <n v="18218"/>
    <n v="16727"/>
    <n v="29205"/>
    <n v="60981"/>
  </r>
  <r>
    <n v="13"/>
    <x v="3"/>
    <x v="4"/>
    <x v="546"/>
    <n v="161"/>
    <x v="196"/>
    <n v="15596"/>
    <n v="14529"/>
    <n v="77107"/>
    <n v="64926"/>
  </r>
  <r>
    <n v="2"/>
    <x v="1"/>
    <x v="7"/>
    <x v="160"/>
    <n v="228"/>
    <x v="135"/>
    <n v="16806"/>
    <n v="16069"/>
    <n v="47635"/>
    <n v="70140"/>
  </r>
  <r>
    <n v="14"/>
    <x v="3"/>
    <x v="7"/>
    <x v="548"/>
    <n v="197"/>
    <x v="77"/>
    <n v="18479"/>
    <n v="16464"/>
    <n v="56932"/>
    <n v="59674"/>
  </r>
  <r>
    <n v="1"/>
    <x v="1"/>
    <x v="0"/>
    <x v="404"/>
    <n v="243"/>
    <x v="209"/>
    <n v="17449"/>
    <n v="16856"/>
    <n v="70141"/>
    <n v="55745"/>
  </r>
  <r>
    <n v="4"/>
    <x v="4"/>
    <x v="5"/>
    <x v="549"/>
    <n v="144"/>
    <x v="170"/>
    <n v="14947"/>
    <n v="14064"/>
    <n v="50243"/>
    <n v="74389"/>
  </r>
  <r>
    <n v="5"/>
    <x v="4"/>
    <x v="8"/>
    <x v="550"/>
    <n v="253"/>
    <x v="119"/>
    <n v="18471"/>
    <n v="16799"/>
    <n v="28952"/>
    <n v="60909"/>
  </r>
  <r>
    <n v="7"/>
    <x v="0"/>
    <x v="9"/>
    <x v="551"/>
    <n v="142"/>
    <x v="14"/>
    <n v="12961"/>
    <n v="12484"/>
    <n v="63405"/>
    <n v="38893"/>
  </r>
  <r>
    <n v="13"/>
    <x v="3"/>
    <x v="4"/>
    <x v="393"/>
    <n v="252"/>
    <x v="80"/>
    <n v="15848"/>
    <n v="14678"/>
    <n v="76855"/>
    <n v="64777"/>
  </r>
  <r>
    <n v="7"/>
    <x v="0"/>
    <x v="9"/>
    <x v="552"/>
    <n v="290"/>
    <x v="120"/>
    <n v="13251"/>
    <n v="12570"/>
    <n v="63115"/>
    <n v="38807"/>
  </r>
  <r>
    <n v="10"/>
    <x v="2"/>
    <x v="3"/>
    <x v="553"/>
    <n v="145"/>
    <x v="164"/>
    <n v="15622"/>
    <n v="14406"/>
    <n v="61606"/>
    <n v="50847"/>
  </r>
  <r>
    <n v="3"/>
    <x v="1"/>
    <x v="1"/>
    <x v="554"/>
    <n v="190"/>
    <x v="174"/>
    <n v="13871"/>
    <n v="11314"/>
    <n v="38287"/>
    <n v="85124"/>
  </r>
  <r>
    <n v="1"/>
    <x v="1"/>
    <x v="0"/>
    <x v="162"/>
    <n v="97"/>
    <x v="207"/>
    <n v="17546"/>
    <n v="16909"/>
    <n v="70044"/>
    <n v="55692"/>
  </r>
  <r>
    <n v="12"/>
    <x v="2"/>
    <x v="2"/>
    <x v="396"/>
    <n v="184"/>
    <x v="36"/>
    <n v="17050"/>
    <n v="15018"/>
    <n v="46337"/>
    <n v="82187"/>
  </r>
  <r>
    <n v="7"/>
    <x v="0"/>
    <x v="9"/>
    <x v="527"/>
    <n v="295"/>
    <x v="188"/>
    <n v="13546"/>
    <n v="12640"/>
    <n v="62820"/>
    <n v="38737"/>
  </r>
  <r>
    <n v="13"/>
    <x v="3"/>
    <x v="4"/>
    <x v="474"/>
    <n v="260"/>
    <x v="172"/>
    <n v="16108"/>
    <n v="14775"/>
    <n v="76595"/>
    <n v="64680"/>
  </r>
  <r>
    <n v="7"/>
    <x v="0"/>
    <x v="9"/>
    <x v="555"/>
    <n v="255"/>
    <x v="78"/>
    <n v="13801"/>
    <n v="12699"/>
    <n v="62565"/>
    <n v="38678"/>
  </r>
  <r>
    <n v="13"/>
    <x v="3"/>
    <x v="4"/>
    <x v="556"/>
    <n v="189"/>
    <x v="179"/>
    <n v="16297"/>
    <n v="14836"/>
    <n v="76406"/>
    <n v="64619"/>
  </r>
  <r>
    <n v="7"/>
    <x v="0"/>
    <x v="9"/>
    <x v="144"/>
    <n v="237"/>
    <x v="152"/>
    <n v="14038"/>
    <n v="12947"/>
    <n v="62328"/>
    <n v="38430"/>
  </r>
  <r>
    <n v="5"/>
    <x v="4"/>
    <x v="8"/>
    <x v="177"/>
    <n v="269"/>
    <x v="207"/>
    <n v="18740"/>
    <n v="16852"/>
    <n v="28683"/>
    <n v="60856"/>
  </r>
  <r>
    <n v="7"/>
    <x v="0"/>
    <x v="9"/>
    <x v="448"/>
    <n v="229"/>
    <x v="49"/>
    <n v="14267"/>
    <n v="13237"/>
    <n v="62099"/>
    <n v="38140"/>
  </r>
  <r>
    <n v="3"/>
    <x v="1"/>
    <x v="1"/>
    <x v="383"/>
    <n v="174"/>
    <x v="178"/>
    <n v="14045"/>
    <n v="11564"/>
    <n v="38113"/>
    <n v="84874"/>
  </r>
  <r>
    <n v="1"/>
    <x v="1"/>
    <x v="0"/>
    <x v="166"/>
    <n v="232"/>
    <x v="6"/>
    <n v="17778"/>
    <n v="17140"/>
    <n v="69812"/>
    <n v="55461"/>
  </r>
  <r>
    <n v="11"/>
    <x v="2"/>
    <x v="6"/>
    <x v="557"/>
    <n v="206"/>
    <x v="86"/>
    <n v="14840"/>
    <n v="14467"/>
    <n v="61140"/>
    <n v="82330"/>
  </r>
  <r>
    <n v="5"/>
    <x v="4"/>
    <x v="8"/>
    <x v="416"/>
    <n v="164"/>
    <x v="248"/>
    <n v="18904"/>
    <n v="17005"/>
    <n v="28519"/>
    <n v="60703"/>
  </r>
  <r>
    <n v="2"/>
    <x v="1"/>
    <x v="7"/>
    <x v="405"/>
    <n v="88"/>
    <x v="161"/>
    <n v="16894"/>
    <n v="16152"/>
    <n v="47547"/>
    <n v="70057"/>
  </r>
  <r>
    <n v="4"/>
    <x v="4"/>
    <x v="5"/>
    <x v="144"/>
    <n v="274"/>
    <x v="219"/>
    <n v="15221"/>
    <n v="14177"/>
    <n v="49969"/>
    <n v="74276"/>
  </r>
  <r>
    <n v="7"/>
    <x v="0"/>
    <x v="9"/>
    <x v="558"/>
    <n v="297"/>
    <x v="38"/>
    <n v="14564"/>
    <n v="13400"/>
    <n v="61802"/>
    <n v="37977"/>
  </r>
  <r>
    <n v="7"/>
    <x v="0"/>
    <x v="9"/>
    <x v="517"/>
    <n v="146"/>
    <x v="199"/>
    <n v="14710"/>
    <n v="13528"/>
    <n v="61656"/>
    <n v="37849"/>
  </r>
  <r>
    <n v="11"/>
    <x v="2"/>
    <x v="6"/>
    <x v="551"/>
    <n v="286"/>
    <x v="143"/>
    <n v="15126"/>
    <n v="14521"/>
    <n v="60854"/>
    <n v="82276"/>
  </r>
  <r>
    <n v="7"/>
    <x v="0"/>
    <x v="9"/>
    <x v="151"/>
    <n v="159"/>
    <x v="98"/>
    <n v="14869"/>
    <n v="13743"/>
    <n v="61497"/>
    <n v="37634"/>
  </r>
  <r>
    <n v="5"/>
    <x v="4"/>
    <x v="8"/>
    <x v="420"/>
    <n v="266"/>
    <x v="121"/>
    <n v="19170"/>
    <n v="17139"/>
    <n v="28253"/>
    <n v="60569"/>
  </r>
  <r>
    <n v="7"/>
    <x v="0"/>
    <x v="9"/>
    <x v="394"/>
    <n v="156"/>
    <x v="53"/>
    <n v="15025"/>
    <n v="13885"/>
    <n v="61341"/>
    <n v="37492"/>
  </r>
  <r>
    <n v="3"/>
    <x v="1"/>
    <x v="1"/>
    <x v="559"/>
    <n v="88"/>
    <x v="21"/>
    <n v="14133"/>
    <n v="11651"/>
    <n v="38025"/>
    <n v="84787"/>
  </r>
  <r>
    <n v="5"/>
    <x v="4"/>
    <x v="8"/>
    <x v="529"/>
    <n v="143"/>
    <x v="243"/>
    <n v="19313"/>
    <n v="17316"/>
    <n v="28110"/>
    <n v="60392"/>
  </r>
  <r>
    <n v="1"/>
    <x v="1"/>
    <x v="0"/>
    <x v="560"/>
    <n v="124"/>
    <x v="59"/>
    <n v="17902"/>
    <n v="17408"/>
    <n v="69688"/>
    <n v="55193"/>
  </r>
  <r>
    <n v="14"/>
    <x v="3"/>
    <x v="7"/>
    <x v="561"/>
    <n v="177"/>
    <x v="65"/>
    <n v="18656"/>
    <n v="16597"/>
    <n v="56755"/>
    <n v="59541"/>
  </r>
  <r>
    <n v="7"/>
    <x v="0"/>
    <x v="9"/>
    <x v="562"/>
    <n v="144"/>
    <x v="72"/>
    <n v="15169"/>
    <n v="14039"/>
    <n v="61197"/>
    <n v="37338"/>
  </r>
  <r>
    <n v="13"/>
    <x v="3"/>
    <x v="4"/>
    <x v="400"/>
    <n v="102"/>
    <x v="36"/>
    <n v="16399"/>
    <n v="15123"/>
    <n v="76304"/>
    <n v="64332"/>
  </r>
  <r>
    <n v="7"/>
    <x v="0"/>
    <x v="9"/>
    <x v="155"/>
    <n v="83"/>
    <x v="192"/>
    <n v="15252"/>
    <n v="14195"/>
    <n v="61114"/>
    <n v="37182"/>
  </r>
  <r>
    <n v="7"/>
    <x v="0"/>
    <x v="9"/>
    <x v="492"/>
    <n v="134"/>
    <x v="16"/>
    <n v="15386"/>
    <n v="14448"/>
    <n v="60980"/>
    <n v="36929"/>
  </r>
  <r>
    <n v="10"/>
    <x v="2"/>
    <x v="3"/>
    <x v="492"/>
    <n v="115"/>
    <x v="147"/>
    <n v="15737"/>
    <n v="14668"/>
    <n v="61491"/>
    <n v="50585"/>
  </r>
  <r>
    <n v="1"/>
    <x v="1"/>
    <x v="0"/>
    <x v="170"/>
    <n v="199"/>
    <x v="1"/>
    <n v="18101"/>
    <n v="17677"/>
    <n v="69489"/>
    <n v="54924"/>
  </r>
  <r>
    <n v="14"/>
    <x v="3"/>
    <x v="7"/>
    <x v="436"/>
    <n v="107"/>
    <x v="127"/>
    <n v="18763"/>
    <n v="16763"/>
    <n v="56648"/>
    <n v="59375"/>
  </r>
  <r>
    <n v="12"/>
    <x v="2"/>
    <x v="2"/>
    <x v="553"/>
    <n v="96"/>
    <x v="249"/>
    <n v="17146"/>
    <n v="15116"/>
    <n v="46241"/>
    <n v="82089"/>
  </r>
  <r>
    <n v="7"/>
    <x v="0"/>
    <x v="9"/>
    <x v="497"/>
    <n v="172"/>
    <x v="131"/>
    <n v="15558"/>
    <n v="14687"/>
    <n v="60808"/>
    <n v="36690"/>
  </r>
  <r>
    <n v="11"/>
    <x v="2"/>
    <x v="6"/>
    <x v="384"/>
    <n v="289"/>
    <x v="242"/>
    <n v="15415"/>
    <n v="14624"/>
    <n v="60565"/>
    <n v="82173"/>
  </r>
  <r>
    <n v="10"/>
    <x v="2"/>
    <x v="3"/>
    <x v="497"/>
    <n v="94"/>
    <x v="34"/>
    <n v="15831"/>
    <n v="14836"/>
    <n v="61397"/>
    <n v="50417"/>
  </r>
  <r>
    <n v="2"/>
    <x v="1"/>
    <x v="7"/>
    <x v="563"/>
    <n v="125"/>
    <x v="140"/>
    <n v="17019"/>
    <n v="16219"/>
    <n v="47422"/>
    <n v="69990"/>
  </r>
  <r>
    <n v="7"/>
    <x v="0"/>
    <x v="9"/>
    <x v="162"/>
    <n v="182"/>
    <x v="245"/>
    <n v="15740"/>
    <n v="14965"/>
    <n v="60626"/>
    <n v="36412"/>
  </r>
  <r>
    <n v="1"/>
    <x v="1"/>
    <x v="0"/>
    <x v="564"/>
    <n v="180"/>
    <x v="224"/>
    <n v="18281"/>
    <n v="17860"/>
    <n v="69309"/>
    <n v="54741"/>
  </r>
  <r>
    <n v="2"/>
    <x v="1"/>
    <x v="7"/>
    <x v="510"/>
    <n v="131"/>
    <x v="44"/>
    <n v="17150"/>
    <n v="16287"/>
    <n v="47291"/>
    <n v="69922"/>
  </r>
  <r>
    <n v="7"/>
    <x v="0"/>
    <x v="9"/>
    <x v="164"/>
    <n v="150"/>
    <x v="71"/>
    <n v="15890"/>
    <n v="15237"/>
    <n v="60476"/>
    <n v="36140"/>
  </r>
  <r>
    <n v="1"/>
    <x v="1"/>
    <x v="0"/>
    <x v="544"/>
    <n v="116"/>
    <x v="110"/>
    <n v="18397"/>
    <n v="18005"/>
    <n v="69193"/>
    <n v="54596"/>
  </r>
  <r>
    <n v="7"/>
    <x v="0"/>
    <x v="9"/>
    <x v="565"/>
    <n v="227"/>
    <x v="236"/>
    <n v="16117"/>
    <n v="15461"/>
    <n v="60249"/>
    <n v="35916"/>
  </r>
  <r>
    <n v="2"/>
    <x v="1"/>
    <x v="7"/>
    <x v="167"/>
    <n v="300"/>
    <x v="246"/>
    <n v="17450"/>
    <n v="16505"/>
    <n v="46991"/>
    <n v="69704"/>
  </r>
  <r>
    <n v="13"/>
    <x v="3"/>
    <x v="4"/>
    <x v="566"/>
    <n v="118"/>
    <x v="114"/>
    <n v="16517"/>
    <n v="15333"/>
    <n v="76186"/>
    <n v="64122"/>
  </r>
  <r>
    <n v="4"/>
    <x v="4"/>
    <x v="5"/>
    <x v="448"/>
    <n v="274"/>
    <x v="171"/>
    <n v="15495"/>
    <n v="14325"/>
    <n v="49695"/>
    <n v="74128"/>
  </r>
  <r>
    <n v="3"/>
    <x v="1"/>
    <x v="1"/>
    <x v="567"/>
    <n v="177"/>
    <x v="14"/>
    <n v="14310"/>
    <n v="11940"/>
    <n v="37848"/>
    <n v="84498"/>
  </r>
  <r>
    <n v="7"/>
    <x v="0"/>
    <x v="9"/>
    <x v="511"/>
    <n v="243"/>
    <x v="117"/>
    <n v="16360"/>
    <n v="15534"/>
    <n v="60006"/>
    <n v="35843"/>
  </r>
  <r>
    <n v="7"/>
    <x v="0"/>
    <x v="9"/>
    <x v="520"/>
    <n v="279"/>
    <x v="100"/>
    <n v="16639"/>
    <n v="15746"/>
    <n v="59727"/>
    <n v="35631"/>
  </r>
  <r>
    <n v="3"/>
    <x v="1"/>
    <x v="1"/>
    <x v="568"/>
    <n v="219"/>
    <x v="250"/>
    <n v="14529"/>
    <n v="12151"/>
    <n v="37629"/>
    <n v="84287"/>
  </r>
  <r>
    <n v="14"/>
    <x v="3"/>
    <x v="7"/>
    <x v="438"/>
    <n v="88"/>
    <x v="21"/>
    <n v="18851"/>
    <n v="16850"/>
    <n v="56560"/>
    <n v="59288"/>
  </r>
  <r>
    <n v="12"/>
    <x v="2"/>
    <x v="2"/>
    <x v="400"/>
    <n v="93"/>
    <x v="79"/>
    <n v="17239"/>
    <n v="15239"/>
    <n v="46148"/>
    <n v="81966"/>
  </r>
  <r>
    <n v="4"/>
    <x v="4"/>
    <x v="5"/>
    <x v="569"/>
    <n v="146"/>
    <x v="50"/>
    <n v="15641"/>
    <n v="14420"/>
    <n v="49549"/>
    <n v="74033"/>
  </r>
  <r>
    <n v="1"/>
    <x v="1"/>
    <x v="0"/>
    <x v="570"/>
    <n v="238"/>
    <x v="131"/>
    <n v="18635"/>
    <n v="18244"/>
    <n v="68955"/>
    <n v="54357"/>
  </r>
  <r>
    <n v="7"/>
    <x v="0"/>
    <x v="9"/>
    <x v="172"/>
    <n v="278"/>
    <x v="88"/>
    <n v="16917"/>
    <n v="15983"/>
    <n v="59449"/>
    <n v="35394"/>
  </r>
  <r>
    <n v="10"/>
    <x v="2"/>
    <x v="3"/>
    <x v="498"/>
    <n v="299"/>
    <x v="184"/>
    <n v="16130"/>
    <n v="15117"/>
    <n v="61098"/>
    <n v="50136"/>
  </r>
  <r>
    <n v="7"/>
    <x v="0"/>
    <x v="9"/>
    <x v="571"/>
    <n v="276"/>
    <x v="29"/>
    <n v="17193"/>
    <n v="16219"/>
    <n v="59173"/>
    <n v="35158"/>
  </r>
  <r>
    <n v="13"/>
    <x v="3"/>
    <x v="4"/>
    <x v="572"/>
    <n v="250"/>
    <x v="122"/>
    <n v="16767"/>
    <n v="15421"/>
    <n v="75936"/>
    <n v="64034"/>
  </r>
  <r>
    <n v="14"/>
    <x v="3"/>
    <x v="7"/>
    <x v="573"/>
    <n v="266"/>
    <x v="105"/>
    <n v="19117"/>
    <n v="17073"/>
    <n v="56294"/>
    <n v="59065"/>
  </r>
  <r>
    <n v="11"/>
    <x v="2"/>
    <x v="6"/>
    <x v="494"/>
    <n v="239"/>
    <x v="101"/>
    <n v="15654"/>
    <n v="14814"/>
    <n v="60326"/>
    <n v="81983"/>
  </r>
  <r>
    <n v="7"/>
    <x v="0"/>
    <x v="9"/>
    <x v="411"/>
    <n v="232"/>
    <x v="150"/>
    <n v="17425"/>
    <n v="16422"/>
    <n v="58941"/>
    <n v="34955"/>
  </r>
  <r>
    <n v="7"/>
    <x v="0"/>
    <x v="9"/>
    <x v="574"/>
    <n v="81"/>
    <x v="45"/>
    <n v="17506"/>
    <n v="16642"/>
    <n v="58860"/>
    <n v="34735"/>
  </r>
  <r>
    <n v="2"/>
    <x v="1"/>
    <x v="7"/>
    <x v="408"/>
    <n v="258"/>
    <x v="184"/>
    <n v="17708"/>
    <n v="16786"/>
    <n v="46733"/>
    <n v="69423"/>
  </r>
  <r>
    <n v="3"/>
    <x v="1"/>
    <x v="1"/>
    <x v="444"/>
    <n v="289"/>
    <x v="213"/>
    <n v="14818"/>
    <n v="12365"/>
    <n v="37340"/>
    <n v="84073"/>
  </r>
  <r>
    <n v="1"/>
    <x v="1"/>
    <x v="0"/>
    <x v="550"/>
    <n v="201"/>
    <x v="227"/>
    <n v="18836"/>
    <n v="18523"/>
    <n v="68754"/>
    <n v="54078"/>
  </r>
  <r>
    <n v="10"/>
    <x v="2"/>
    <x v="3"/>
    <x v="575"/>
    <n v="228"/>
    <x v="150"/>
    <n v="16358"/>
    <n v="15320"/>
    <n v="60870"/>
    <n v="49933"/>
  </r>
  <r>
    <n v="14"/>
    <x v="3"/>
    <x v="7"/>
    <x v="576"/>
    <n v="199"/>
    <x v="222"/>
    <n v="19316"/>
    <n v="17320"/>
    <n v="56095"/>
    <n v="58818"/>
  </r>
  <r>
    <n v="11"/>
    <x v="2"/>
    <x v="6"/>
    <x v="387"/>
    <n v="148"/>
    <x v="42"/>
    <n v="15802"/>
    <n v="15088"/>
    <n v="60178"/>
    <n v="81709"/>
  </r>
  <r>
    <n v="5"/>
    <x v="4"/>
    <x v="8"/>
    <x v="534"/>
    <n v="159"/>
    <x v="31"/>
    <n v="19472"/>
    <n v="17457"/>
    <n v="27951"/>
    <n v="60251"/>
  </r>
  <r>
    <n v="1"/>
    <x v="1"/>
    <x v="0"/>
    <x v="412"/>
    <n v="299"/>
    <x v="245"/>
    <n v="19135"/>
    <n v="18801"/>
    <n v="68455"/>
    <n v="53800"/>
  </r>
  <r>
    <n v="10"/>
    <x v="2"/>
    <x v="3"/>
    <x v="167"/>
    <n v="136"/>
    <x v="200"/>
    <n v="16494"/>
    <n v="15419"/>
    <n v="60734"/>
    <n v="49834"/>
  </r>
  <r>
    <n v="14"/>
    <x v="3"/>
    <x v="7"/>
    <x v="441"/>
    <n v="158"/>
    <x v="65"/>
    <n v="19474"/>
    <n v="17453"/>
    <n v="55937"/>
    <n v="58685"/>
  </r>
  <r>
    <n v="7"/>
    <x v="0"/>
    <x v="9"/>
    <x v="577"/>
    <n v="125"/>
    <x v="184"/>
    <n v="17631"/>
    <n v="16923"/>
    <n v="58735"/>
    <n v="34454"/>
  </r>
  <r>
    <n v="13"/>
    <x v="3"/>
    <x v="4"/>
    <x v="578"/>
    <n v="207"/>
    <x v="116"/>
    <n v="16974"/>
    <n v="15527"/>
    <n v="75729"/>
    <n v="63928"/>
  </r>
  <r>
    <n v="14"/>
    <x v="3"/>
    <x v="7"/>
    <x v="579"/>
    <n v="114"/>
    <x v="234"/>
    <n v="19588"/>
    <n v="17724"/>
    <n v="55823"/>
    <n v="58414"/>
  </r>
  <r>
    <n v="7"/>
    <x v="0"/>
    <x v="9"/>
    <x v="580"/>
    <n v="178"/>
    <x v="92"/>
    <n v="17809"/>
    <n v="17095"/>
    <n v="58557"/>
    <n v="34282"/>
  </r>
  <r>
    <n v="10"/>
    <x v="2"/>
    <x v="3"/>
    <x v="407"/>
    <n v="221"/>
    <x v="167"/>
    <n v="16715"/>
    <n v="15535"/>
    <n v="60513"/>
    <n v="49718"/>
  </r>
  <r>
    <n v="7"/>
    <x v="0"/>
    <x v="9"/>
    <x v="581"/>
    <n v="118"/>
    <x v="235"/>
    <n v="17927"/>
    <n v="17393"/>
    <n v="58439"/>
    <n v="33984"/>
  </r>
  <r>
    <n v="11"/>
    <x v="2"/>
    <x v="6"/>
    <x v="143"/>
    <n v="141"/>
    <x v="60"/>
    <n v="15943"/>
    <n v="15157"/>
    <n v="60037"/>
    <n v="81640"/>
  </r>
  <r>
    <n v="7"/>
    <x v="0"/>
    <x v="9"/>
    <x v="582"/>
    <n v="250"/>
    <x v="154"/>
    <n v="18177"/>
    <n v="17474"/>
    <n v="58189"/>
    <n v="33903"/>
  </r>
  <r>
    <n v="7"/>
    <x v="0"/>
    <x v="9"/>
    <x v="422"/>
    <n v="96"/>
    <x v="61"/>
    <n v="18273"/>
    <n v="17530"/>
    <n v="58093"/>
    <n v="33847"/>
  </r>
  <r>
    <n v="11"/>
    <x v="2"/>
    <x v="6"/>
    <x v="144"/>
    <n v="90"/>
    <x v="29"/>
    <n v="16033"/>
    <n v="15393"/>
    <n v="59947"/>
    <n v="81404"/>
  </r>
  <r>
    <n v="1"/>
    <x v="1"/>
    <x v="0"/>
    <x v="581"/>
    <n v="97"/>
    <x v="191"/>
    <n v="19232"/>
    <n v="18893"/>
    <n v="68358"/>
    <n v="53708"/>
  </r>
  <r>
    <n v="2"/>
    <x v="1"/>
    <x v="7"/>
    <x v="564"/>
    <n v="89"/>
    <x v="214"/>
    <n v="17797"/>
    <n v="16862"/>
    <n v="46644"/>
    <n v="69347"/>
  </r>
  <r>
    <n v="14"/>
    <x v="3"/>
    <x v="7"/>
    <x v="447"/>
    <n v="102"/>
    <x v="46"/>
    <n v="19690"/>
    <n v="17835"/>
    <n v="55721"/>
    <n v="58303"/>
  </r>
  <r>
    <n v="7"/>
    <x v="0"/>
    <x v="9"/>
    <x v="537"/>
    <n v="222"/>
    <x v="197"/>
    <n v="18495"/>
    <n v="17704"/>
    <n v="57871"/>
    <n v="33673"/>
  </r>
  <r>
    <n v="13"/>
    <x v="3"/>
    <x v="4"/>
    <x v="166"/>
    <n v="265"/>
    <x v="213"/>
    <n v="17239"/>
    <n v="15741"/>
    <n v="75464"/>
    <n v="63714"/>
  </r>
  <r>
    <n v="4"/>
    <x v="4"/>
    <x v="5"/>
    <x v="546"/>
    <n v="85"/>
    <x v="69"/>
    <n v="15726"/>
    <n v="14642"/>
    <n v="49464"/>
    <n v="73811"/>
  </r>
  <r>
    <n v="14"/>
    <x v="3"/>
    <x v="7"/>
    <x v="583"/>
    <n v="117"/>
    <x v="214"/>
    <n v="19807"/>
    <n v="17911"/>
    <n v="55604"/>
    <n v="58227"/>
  </r>
  <r>
    <n v="2"/>
    <x v="1"/>
    <x v="7"/>
    <x v="584"/>
    <n v="236"/>
    <x v="73"/>
    <n v="18033"/>
    <n v="17023"/>
    <n v="46408"/>
    <n v="69186"/>
  </r>
  <r>
    <n v="12"/>
    <x v="2"/>
    <x v="2"/>
    <x v="492"/>
    <n v="287"/>
    <x v="101"/>
    <n v="17526"/>
    <n v="15429"/>
    <n v="45861"/>
    <n v="81776"/>
  </r>
  <r>
    <n v="14"/>
    <x v="3"/>
    <x v="7"/>
    <x v="585"/>
    <n v="217"/>
    <x v="124"/>
    <n v="20024"/>
    <n v="18151"/>
    <n v="55387"/>
    <n v="57987"/>
  </r>
  <r>
    <n v="7"/>
    <x v="0"/>
    <x v="9"/>
    <x v="586"/>
    <n v="101"/>
    <x v="67"/>
    <n v="18596"/>
    <n v="17883"/>
    <n v="57770"/>
    <n v="33494"/>
  </r>
  <r>
    <n v="7"/>
    <x v="0"/>
    <x v="9"/>
    <x v="186"/>
    <n v="110"/>
    <x v="150"/>
    <n v="18706"/>
    <n v="18086"/>
    <n v="57660"/>
    <n v="33291"/>
  </r>
  <r>
    <n v="10"/>
    <x v="2"/>
    <x v="3"/>
    <x v="408"/>
    <n v="109"/>
    <x v="6"/>
    <n v="16824"/>
    <n v="15766"/>
    <n v="60404"/>
    <n v="49487"/>
  </r>
  <r>
    <n v="13"/>
    <x v="3"/>
    <x v="4"/>
    <x v="539"/>
    <n v="141"/>
    <x v="50"/>
    <n v="17380"/>
    <n v="15836"/>
    <n v="75323"/>
    <n v="63619"/>
  </r>
  <r>
    <n v="13"/>
    <x v="3"/>
    <x v="4"/>
    <x v="587"/>
    <n v="132"/>
    <x v="170"/>
    <n v="17512"/>
    <n v="16049"/>
    <n v="75191"/>
    <n v="63406"/>
  </r>
  <r>
    <n v="13"/>
    <x v="3"/>
    <x v="4"/>
    <x v="564"/>
    <n v="177"/>
    <x v="12"/>
    <n v="17689"/>
    <n v="16310"/>
    <n v="75014"/>
    <n v="63145"/>
  </r>
  <r>
    <n v="1"/>
    <x v="1"/>
    <x v="0"/>
    <x v="588"/>
    <n v="186"/>
    <x v="190"/>
    <n v="19418"/>
    <n v="19121"/>
    <n v="68172"/>
    <n v="53480"/>
  </r>
  <r>
    <n v="7"/>
    <x v="0"/>
    <x v="9"/>
    <x v="589"/>
    <n v="159"/>
    <x v="148"/>
    <n v="18865"/>
    <n v="18380"/>
    <n v="57501"/>
    <n v="32997"/>
  </r>
  <r>
    <n v="4"/>
    <x v="4"/>
    <x v="5"/>
    <x v="590"/>
    <n v="282"/>
    <x v="186"/>
    <n v="16008"/>
    <n v="14935"/>
    <n v="49182"/>
    <n v="73518"/>
  </r>
  <r>
    <n v="7"/>
    <x v="0"/>
    <x v="9"/>
    <x v="434"/>
    <n v="118"/>
    <x v="207"/>
    <n v="18983"/>
    <n v="18433"/>
    <n v="57383"/>
    <n v="32944"/>
  </r>
  <r>
    <n v="3"/>
    <x v="1"/>
    <x v="1"/>
    <x v="591"/>
    <n v="193"/>
    <x v="188"/>
    <n v="15011"/>
    <n v="12435"/>
    <n v="37147"/>
    <n v="84003"/>
  </r>
  <r>
    <n v="13"/>
    <x v="3"/>
    <x v="4"/>
    <x v="172"/>
    <n v="204"/>
    <x v="46"/>
    <n v="17893"/>
    <n v="16421"/>
    <n v="74810"/>
    <n v="63034"/>
  </r>
  <r>
    <n v="11"/>
    <x v="2"/>
    <x v="6"/>
    <x v="448"/>
    <n v="298"/>
    <x v="81"/>
    <n v="16331"/>
    <n v="15453"/>
    <n v="59649"/>
    <n v="81344"/>
  </r>
  <r>
    <n v="3"/>
    <x v="1"/>
    <x v="1"/>
    <x v="503"/>
    <n v="151"/>
    <x v="103"/>
    <n v="15162"/>
    <n v="12500"/>
    <n v="36996"/>
    <n v="83938"/>
  </r>
  <r>
    <n v="5"/>
    <x v="4"/>
    <x v="8"/>
    <x v="586"/>
    <n v="130"/>
    <x v="103"/>
    <n v="19602"/>
    <n v="17522"/>
    <n v="27821"/>
    <n v="60186"/>
  </r>
  <r>
    <n v="1"/>
    <x v="1"/>
    <x v="0"/>
    <x v="181"/>
    <n v="115"/>
    <x v="56"/>
    <n v="19533"/>
    <n v="19294"/>
    <n v="68057"/>
    <n v="53307"/>
  </r>
  <r>
    <n v="10"/>
    <x v="2"/>
    <x v="3"/>
    <x v="564"/>
    <n v="193"/>
    <x v="127"/>
    <n v="17017"/>
    <n v="15932"/>
    <n v="60211"/>
    <n v="49321"/>
  </r>
  <r>
    <n v="11"/>
    <x v="2"/>
    <x v="6"/>
    <x v="558"/>
    <n v="102"/>
    <x v="116"/>
    <n v="16433"/>
    <n v="15559"/>
    <n v="59547"/>
    <n v="81238"/>
  </r>
  <r>
    <n v="14"/>
    <x v="3"/>
    <x v="7"/>
    <x v="453"/>
    <n v="101"/>
    <x v="4"/>
    <n v="20125"/>
    <n v="18309"/>
    <n v="55286"/>
    <n v="57829"/>
  </r>
  <r>
    <n v="14"/>
    <x v="3"/>
    <x v="7"/>
    <x v="592"/>
    <n v="85"/>
    <x v="84"/>
    <n v="20210"/>
    <n v="18495"/>
    <n v="55201"/>
    <n v="57643"/>
  </r>
  <r>
    <n v="3"/>
    <x v="1"/>
    <x v="1"/>
    <x v="150"/>
    <n v="136"/>
    <x v="191"/>
    <n v="15298"/>
    <n v="12592"/>
    <n v="36860"/>
    <n v="83846"/>
  </r>
  <r>
    <n v="1"/>
    <x v="1"/>
    <x v="0"/>
    <x v="184"/>
    <n v="88"/>
    <x v="70"/>
    <n v="19621"/>
    <n v="19423"/>
    <n v="67969"/>
    <n v="53178"/>
  </r>
  <r>
    <n v="14"/>
    <x v="3"/>
    <x v="7"/>
    <x v="457"/>
    <n v="115"/>
    <x v="207"/>
    <n v="20325"/>
    <n v="18548"/>
    <n v="55086"/>
    <n v="57590"/>
  </r>
  <r>
    <n v="1"/>
    <x v="1"/>
    <x v="0"/>
    <x v="429"/>
    <n v="204"/>
    <x v="60"/>
    <n v="19825"/>
    <n v="19492"/>
    <n v="67765"/>
    <n v="53109"/>
  </r>
  <r>
    <n v="10"/>
    <x v="2"/>
    <x v="3"/>
    <x v="173"/>
    <n v="219"/>
    <x v="46"/>
    <n v="17236"/>
    <n v="16043"/>
    <n v="59992"/>
    <n v="49210"/>
  </r>
  <r>
    <n v="1"/>
    <x v="1"/>
    <x v="0"/>
    <x v="589"/>
    <n v="116"/>
    <x v="170"/>
    <n v="19941"/>
    <n v="19705"/>
    <n v="67649"/>
    <n v="52896"/>
  </r>
  <r>
    <n v="12"/>
    <x v="2"/>
    <x v="2"/>
    <x v="159"/>
    <n v="133"/>
    <x v="73"/>
    <n v="17659"/>
    <n v="15590"/>
    <n v="45728"/>
    <n v="81615"/>
  </r>
  <r>
    <n v="4"/>
    <x v="4"/>
    <x v="5"/>
    <x v="547"/>
    <n v="177"/>
    <x v="56"/>
    <n v="16185"/>
    <n v="15108"/>
    <n v="49005"/>
    <n v="73345"/>
  </r>
  <r>
    <n v="7"/>
    <x v="0"/>
    <x v="9"/>
    <x v="593"/>
    <n v="140"/>
    <x v="20"/>
    <n v="19123"/>
    <n v="18515"/>
    <n v="57243"/>
    <n v="32862"/>
  </r>
  <r>
    <n v="10"/>
    <x v="2"/>
    <x v="3"/>
    <x v="524"/>
    <n v="237"/>
    <x v="190"/>
    <n v="17473"/>
    <n v="16271"/>
    <n v="59755"/>
    <n v="48982"/>
  </r>
  <r>
    <n v="13"/>
    <x v="3"/>
    <x v="4"/>
    <x v="570"/>
    <n v="252"/>
    <x v="215"/>
    <n v="18145"/>
    <n v="16510"/>
    <n v="74558"/>
    <n v="62945"/>
  </r>
  <r>
    <n v="2"/>
    <x v="1"/>
    <x v="7"/>
    <x v="594"/>
    <n v="291"/>
    <x v="85"/>
    <n v="18324"/>
    <n v="17162"/>
    <n v="46117"/>
    <n v="69047"/>
  </r>
  <r>
    <n v="11"/>
    <x v="2"/>
    <x v="6"/>
    <x v="391"/>
    <n v="145"/>
    <x v="0"/>
    <n v="16578"/>
    <n v="15653"/>
    <n v="59402"/>
    <n v="81144"/>
  </r>
  <r>
    <n v="12"/>
    <x v="2"/>
    <x v="2"/>
    <x v="595"/>
    <n v="135"/>
    <x v="225"/>
    <n v="17794"/>
    <n v="15728"/>
    <n v="45593"/>
    <n v="81477"/>
  </r>
  <r>
    <n v="7"/>
    <x v="0"/>
    <x v="9"/>
    <x v="596"/>
    <n v="174"/>
    <x v="82"/>
    <n v="19297"/>
    <n v="18675"/>
    <n v="57069"/>
    <n v="32702"/>
  </r>
  <r>
    <n v="7"/>
    <x v="0"/>
    <x v="9"/>
    <x v="438"/>
    <n v="148"/>
    <x v="113"/>
    <n v="19445"/>
    <n v="18783"/>
    <n v="56921"/>
    <n v="32594"/>
  </r>
  <r>
    <n v="10"/>
    <x v="2"/>
    <x v="3"/>
    <x v="412"/>
    <n v="268"/>
    <x v="185"/>
    <n v="17741"/>
    <n v="16477"/>
    <n v="59487"/>
    <n v="48776"/>
  </r>
  <r>
    <n v="1"/>
    <x v="1"/>
    <x v="0"/>
    <x v="548"/>
    <n v="139"/>
    <x v="175"/>
    <n v="20080"/>
    <n v="19805"/>
    <n v="67510"/>
    <n v="52796"/>
  </r>
  <r>
    <n v="2"/>
    <x v="1"/>
    <x v="7"/>
    <x v="597"/>
    <n v="121"/>
    <x v="71"/>
    <n v="18445"/>
    <n v="17434"/>
    <n v="45996"/>
    <n v="68775"/>
  </r>
  <r>
    <n v="7"/>
    <x v="0"/>
    <x v="9"/>
    <x v="598"/>
    <n v="169"/>
    <x v="13"/>
    <n v="19614"/>
    <n v="18874"/>
    <n v="56752"/>
    <n v="32503"/>
  </r>
  <r>
    <n v="11"/>
    <x v="2"/>
    <x v="6"/>
    <x v="599"/>
    <n v="161"/>
    <x v="246"/>
    <n v="16739"/>
    <n v="15871"/>
    <n v="59241"/>
    <n v="80926"/>
  </r>
  <r>
    <n v="3"/>
    <x v="1"/>
    <x v="1"/>
    <x v="472"/>
    <n v="158"/>
    <x v="163"/>
    <n v="15456"/>
    <n v="12702"/>
    <n v="36702"/>
    <n v="83736"/>
  </r>
  <r>
    <n v="11"/>
    <x v="2"/>
    <x v="6"/>
    <x v="547"/>
    <n v="246"/>
    <x v="189"/>
    <n v="16985"/>
    <n v="16055"/>
    <n v="58995"/>
    <n v="80742"/>
  </r>
  <r>
    <n v="11"/>
    <x v="2"/>
    <x v="6"/>
    <x v="153"/>
    <n v="200"/>
    <x v="85"/>
    <n v="17185"/>
    <n v="16194"/>
    <n v="58795"/>
    <n v="80603"/>
  </r>
  <r>
    <n v="10"/>
    <x v="2"/>
    <x v="3"/>
    <x v="420"/>
    <n v="184"/>
    <x v="197"/>
    <n v="17925"/>
    <n v="16651"/>
    <n v="59303"/>
    <n v="48602"/>
  </r>
  <r>
    <n v="13"/>
    <x v="3"/>
    <x v="4"/>
    <x v="594"/>
    <n v="289"/>
    <x v="182"/>
    <n v="18434"/>
    <n v="16704"/>
    <n v="74269"/>
    <n v="62751"/>
  </r>
  <r>
    <n v="4"/>
    <x v="4"/>
    <x v="5"/>
    <x v="153"/>
    <n v="208"/>
    <x v="200"/>
    <n v="16393"/>
    <n v="15207"/>
    <n v="48797"/>
    <n v="73246"/>
  </r>
  <r>
    <n v="13"/>
    <x v="3"/>
    <x v="4"/>
    <x v="176"/>
    <n v="81"/>
    <x v="235"/>
    <n v="18515"/>
    <n v="17002"/>
    <n v="74188"/>
    <n v="62453"/>
  </r>
  <r>
    <n v="2"/>
    <x v="1"/>
    <x v="7"/>
    <x v="600"/>
    <n v="211"/>
    <x v="147"/>
    <n v="18656"/>
    <n v="17696"/>
    <n v="45785"/>
    <n v="68513"/>
  </r>
  <r>
    <n v="10"/>
    <x v="2"/>
    <x v="3"/>
    <x v="601"/>
    <n v="155"/>
    <x v="89"/>
    <n v="18080"/>
    <n v="16731"/>
    <n v="59148"/>
    <n v="48522"/>
  </r>
  <r>
    <n v="12"/>
    <x v="2"/>
    <x v="2"/>
    <x v="162"/>
    <n v="116"/>
    <x v="107"/>
    <n v="17910"/>
    <n v="15818"/>
    <n v="45477"/>
    <n v="81387"/>
  </r>
  <r>
    <n v="4"/>
    <x v="4"/>
    <x v="5"/>
    <x v="488"/>
    <n v="235"/>
    <x v="25"/>
    <n v="16628"/>
    <n v="15350"/>
    <n v="48562"/>
    <n v="73103"/>
  </r>
  <r>
    <n v="7"/>
    <x v="0"/>
    <x v="9"/>
    <x v="602"/>
    <n v="274"/>
    <x v="200"/>
    <n v="19888"/>
    <n v="18973"/>
    <n v="56478"/>
    <n v="32404"/>
  </r>
  <r>
    <n v="13"/>
    <x v="3"/>
    <x v="4"/>
    <x v="597"/>
    <n v="268"/>
    <x v="245"/>
    <n v="18783"/>
    <n v="17280"/>
    <n v="73920"/>
    <n v="62175"/>
  </r>
  <r>
    <n v="10"/>
    <x v="2"/>
    <x v="3"/>
    <x v="603"/>
    <n v="154"/>
    <x v="15"/>
    <n v="18234"/>
    <n v="16924"/>
    <n v="58994"/>
    <n v="48329"/>
  </r>
  <r>
    <n v="7"/>
    <x v="0"/>
    <x v="9"/>
    <x v="446"/>
    <n v="84"/>
    <x v="22"/>
    <n v="19972"/>
    <n v="19199"/>
    <n v="56394"/>
    <n v="32178"/>
  </r>
  <r>
    <n v="1"/>
    <x v="1"/>
    <x v="0"/>
    <x v="604"/>
    <n v="277"/>
    <x v="17"/>
    <n v="20357"/>
    <n v="19957"/>
    <n v="67233"/>
    <n v="52644"/>
  </r>
  <r>
    <n v="3"/>
    <x v="1"/>
    <x v="1"/>
    <x v="605"/>
    <n v="262"/>
    <x v="56"/>
    <n v="15718"/>
    <n v="12875"/>
    <n v="36440"/>
    <n v="83563"/>
  </r>
  <r>
    <n v="13"/>
    <x v="3"/>
    <x v="4"/>
    <x v="177"/>
    <n v="123"/>
    <x v="182"/>
    <n v="18906"/>
    <n v="17474"/>
    <n v="73797"/>
    <n v="61981"/>
  </r>
  <r>
    <n v="2"/>
    <x v="1"/>
    <x v="7"/>
    <x v="601"/>
    <n v="172"/>
    <x v="23"/>
    <n v="18828"/>
    <n v="17751"/>
    <n v="45613"/>
    <n v="68458"/>
  </r>
  <r>
    <n v="10"/>
    <x v="2"/>
    <x v="3"/>
    <x v="427"/>
    <n v="196"/>
    <x v="117"/>
    <n v="18430"/>
    <n v="16997"/>
    <n v="58798"/>
    <n v="48256"/>
  </r>
  <r>
    <n v="4"/>
    <x v="4"/>
    <x v="5"/>
    <x v="531"/>
    <n v="139"/>
    <x v="162"/>
    <n v="16767"/>
    <n v="15507"/>
    <n v="48423"/>
    <n v="72946"/>
  </r>
  <r>
    <n v="1"/>
    <x v="1"/>
    <x v="0"/>
    <x v="606"/>
    <n v="88"/>
    <x v="159"/>
    <n v="20445"/>
    <n v="20152"/>
    <n v="67145"/>
    <n v="52449"/>
  </r>
  <r>
    <n v="2"/>
    <x v="1"/>
    <x v="7"/>
    <x v="603"/>
    <n v="216"/>
    <x v="133"/>
    <n v="19044"/>
    <n v="18031"/>
    <n v="45397"/>
    <n v="68178"/>
  </r>
  <r>
    <n v="7"/>
    <x v="0"/>
    <x v="9"/>
    <x v="607"/>
    <n v="92"/>
    <x v="197"/>
    <n v="20064"/>
    <n v="19373"/>
    <n v="56302"/>
    <n v="32004"/>
  </r>
  <r>
    <n v="4"/>
    <x v="4"/>
    <x v="5"/>
    <x v="160"/>
    <n v="125"/>
    <x v="155"/>
    <n v="16892"/>
    <n v="15586"/>
    <n v="48298"/>
    <n v="72867"/>
  </r>
  <r>
    <n v="1"/>
    <x v="1"/>
    <x v="0"/>
    <x v="439"/>
    <n v="118"/>
    <x v="46"/>
    <n v="20563"/>
    <n v="20263"/>
    <n v="67027"/>
    <n v="52338"/>
  </r>
  <r>
    <n v="14"/>
    <x v="3"/>
    <x v="7"/>
    <x v="608"/>
    <n v="160"/>
    <x v="68"/>
    <n v="20485"/>
    <n v="18667"/>
    <n v="54926"/>
    <n v="57471"/>
  </r>
  <r>
    <n v="7"/>
    <x v="0"/>
    <x v="9"/>
    <x v="609"/>
    <n v="245"/>
    <x v="124"/>
    <n v="20309"/>
    <n v="19613"/>
    <n v="56057"/>
    <n v="31764"/>
  </r>
  <r>
    <n v="13"/>
    <x v="3"/>
    <x v="4"/>
    <x v="610"/>
    <n v="243"/>
    <x v="68"/>
    <n v="19149"/>
    <n v="17593"/>
    <n v="73554"/>
    <n v="61862"/>
  </r>
  <r>
    <n v="3"/>
    <x v="1"/>
    <x v="1"/>
    <x v="153"/>
    <n v="253"/>
    <x v="245"/>
    <n v="15971"/>
    <n v="13153"/>
    <n v="36187"/>
    <n v="83285"/>
  </r>
  <r>
    <n v="7"/>
    <x v="0"/>
    <x v="9"/>
    <x v="611"/>
    <n v="239"/>
    <x v="125"/>
    <n v="20548"/>
    <n v="19910"/>
    <n v="55818"/>
    <n v="31467"/>
  </r>
  <r>
    <n v="14"/>
    <x v="3"/>
    <x v="7"/>
    <x v="612"/>
    <n v="194"/>
    <x v="217"/>
    <n v="20679"/>
    <n v="18923"/>
    <n v="54732"/>
    <n v="57215"/>
  </r>
  <r>
    <n v="2"/>
    <x v="1"/>
    <x v="7"/>
    <x v="537"/>
    <n v="241"/>
    <x v="234"/>
    <n v="19285"/>
    <n v="18302"/>
    <n v="45156"/>
    <n v="67907"/>
  </r>
  <r>
    <n v="7"/>
    <x v="0"/>
    <x v="9"/>
    <x v="210"/>
    <n v="253"/>
    <x v="80"/>
    <n v="20801"/>
    <n v="20059"/>
    <n v="55565"/>
    <n v="31318"/>
  </r>
  <r>
    <n v="7"/>
    <x v="0"/>
    <x v="9"/>
    <x v="212"/>
    <n v="128"/>
    <x v="21"/>
    <n v="20929"/>
    <n v="20146"/>
    <n v="55437"/>
    <n v="31231"/>
  </r>
  <r>
    <n v="2"/>
    <x v="1"/>
    <x v="7"/>
    <x v="427"/>
    <n v="272"/>
    <x v="223"/>
    <n v="19557"/>
    <n v="18548"/>
    <n v="44884"/>
    <n v="67661"/>
  </r>
  <r>
    <n v="3"/>
    <x v="1"/>
    <x v="1"/>
    <x v="156"/>
    <n v="292"/>
    <x v="48"/>
    <n v="16263"/>
    <n v="13322"/>
    <n v="35895"/>
    <n v="83116"/>
  </r>
  <r>
    <n v="7"/>
    <x v="0"/>
    <x v="9"/>
    <x v="213"/>
    <n v="87"/>
    <x v="106"/>
    <n v="21016"/>
    <n v="20350"/>
    <n v="55350"/>
    <n v="31027"/>
  </r>
  <r>
    <n v="14"/>
    <x v="3"/>
    <x v="7"/>
    <x v="613"/>
    <n v="115"/>
    <x v="117"/>
    <n v="20794"/>
    <n v="18996"/>
    <n v="54617"/>
    <n v="57142"/>
  </r>
  <r>
    <n v="7"/>
    <x v="0"/>
    <x v="9"/>
    <x v="222"/>
    <n v="121"/>
    <x v="33"/>
    <n v="21137"/>
    <n v="20617"/>
    <n v="55229"/>
    <n v="30760"/>
  </r>
  <r>
    <n v="11"/>
    <x v="2"/>
    <x v="6"/>
    <x v="614"/>
    <n v="112"/>
    <x v="22"/>
    <n v="17297"/>
    <n v="16420"/>
    <n v="58683"/>
    <n v="80377"/>
  </r>
  <r>
    <n v="1"/>
    <x v="1"/>
    <x v="0"/>
    <x v="615"/>
    <n v="182"/>
    <x v="56"/>
    <n v="20745"/>
    <n v="20436"/>
    <n v="66845"/>
    <n v="52165"/>
  </r>
  <r>
    <n v="13"/>
    <x v="3"/>
    <x v="4"/>
    <x v="180"/>
    <n v="294"/>
    <x v="217"/>
    <n v="19443"/>
    <n v="17849"/>
    <n v="73260"/>
    <n v="61606"/>
  </r>
  <r>
    <n v="14"/>
    <x v="3"/>
    <x v="7"/>
    <x v="234"/>
    <n v="112"/>
    <x v="107"/>
    <n v="20906"/>
    <n v="19086"/>
    <n v="54505"/>
    <n v="57052"/>
  </r>
  <r>
    <n v="12"/>
    <x v="2"/>
    <x v="2"/>
    <x v="563"/>
    <n v="203"/>
    <x v="98"/>
    <n v="18113"/>
    <n v="16033"/>
    <n v="45274"/>
    <n v="81172"/>
  </r>
  <r>
    <n v="7"/>
    <x v="0"/>
    <x v="9"/>
    <x v="226"/>
    <n v="156"/>
    <x v="39"/>
    <n v="21293"/>
    <n v="20804"/>
    <n v="55073"/>
    <n v="30573"/>
  </r>
  <r>
    <n v="7"/>
    <x v="0"/>
    <x v="9"/>
    <x v="455"/>
    <n v="211"/>
    <x v="152"/>
    <n v="21504"/>
    <n v="21052"/>
    <n v="54862"/>
    <n v="30325"/>
  </r>
  <r>
    <n v="7"/>
    <x v="0"/>
    <x v="9"/>
    <x v="228"/>
    <n v="221"/>
    <x v="243"/>
    <n v="21725"/>
    <n v="21229"/>
    <n v="54641"/>
    <n v="30148"/>
  </r>
  <r>
    <n v="7"/>
    <x v="0"/>
    <x v="9"/>
    <x v="616"/>
    <n v="81"/>
    <x v="196"/>
    <n v="21806"/>
    <n v="21409"/>
    <n v="54560"/>
    <n v="29968"/>
  </r>
  <r>
    <n v="13"/>
    <x v="3"/>
    <x v="4"/>
    <x v="422"/>
    <n v="118"/>
    <x v="68"/>
    <n v="19561"/>
    <n v="17968"/>
    <n v="73142"/>
    <n v="61487"/>
  </r>
  <r>
    <n v="12"/>
    <x v="2"/>
    <x v="2"/>
    <x v="535"/>
    <n v="225"/>
    <x v="113"/>
    <n v="18338"/>
    <n v="16141"/>
    <n v="45049"/>
    <n v="81064"/>
  </r>
  <r>
    <n v="7"/>
    <x v="0"/>
    <x v="9"/>
    <x v="612"/>
    <n v="223"/>
    <x v="117"/>
    <n v="22029"/>
    <n v="21482"/>
    <n v="54337"/>
    <n v="29895"/>
  </r>
  <r>
    <n v="7"/>
    <x v="0"/>
    <x v="9"/>
    <x v="234"/>
    <n v="188"/>
    <x v="194"/>
    <n v="22217"/>
    <n v="21723"/>
    <n v="54149"/>
    <n v="29654"/>
  </r>
  <r>
    <n v="1"/>
    <x v="1"/>
    <x v="0"/>
    <x v="203"/>
    <n v="228"/>
    <x v="136"/>
    <n v="20973"/>
    <n v="20607"/>
    <n v="66617"/>
    <n v="51994"/>
  </r>
  <r>
    <n v="7"/>
    <x v="0"/>
    <x v="9"/>
    <x v="463"/>
    <n v="300"/>
    <x v="151"/>
    <n v="22517"/>
    <n v="21955"/>
    <n v="53849"/>
    <n v="29422"/>
  </r>
  <r>
    <n v="1"/>
    <x v="1"/>
    <x v="0"/>
    <x v="617"/>
    <n v="248"/>
    <x v="181"/>
    <n v="21221"/>
    <n v="20865"/>
    <n v="66369"/>
    <n v="51736"/>
  </r>
  <r>
    <n v="7"/>
    <x v="0"/>
    <x v="9"/>
    <x v="618"/>
    <n v="289"/>
    <x v="109"/>
    <n v="22806"/>
    <n v="22056"/>
    <n v="53560"/>
    <n v="29321"/>
  </r>
  <r>
    <n v="7"/>
    <x v="0"/>
    <x v="9"/>
    <x v="465"/>
    <n v="125"/>
    <x v="237"/>
    <n v="22931"/>
    <n v="22299"/>
    <n v="53435"/>
    <n v="29078"/>
  </r>
  <r>
    <n v="7"/>
    <x v="0"/>
    <x v="9"/>
    <x v="619"/>
    <n v="150"/>
    <x v="238"/>
    <n v="23081"/>
    <n v="22445"/>
    <n v="53285"/>
    <n v="28932"/>
  </r>
  <r>
    <n v="2"/>
    <x v="1"/>
    <x v="7"/>
    <x v="620"/>
    <n v="189"/>
    <x v="20"/>
    <n v="19746"/>
    <n v="18630"/>
    <n v="44695"/>
    <n v="67579"/>
  </r>
  <r>
    <n v="7"/>
    <x v="0"/>
    <x v="9"/>
    <x v="240"/>
    <n v="117"/>
    <x v="123"/>
    <n v="23198"/>
    <n v="22497"/>
    <n v="53168"/>
    <n v="28880"/>
  </r>
  <r>
    <n v="3"/>
    <x v="1"/>
    <x v="1"/>
    <x v="566"/>
    <n v="152"/>
    <x v="122"/>
    <n v="16415"/>
    <n v="13410"/>
    <n v="35743"/>
    <n v="83028"/>
  </r>
  <r>
    <n v="2"/>
    <x v="1"/>
    <x v="7"/>
    <x v="621"/>
    <n v="285"/>
    <x v="171"/>
    <n v="20031"/>
    <n v="18778"/>
    <n v="44410"/>
    <n v="67431"/>
  </r>
  <r>
    <n v="12"/>
    <x v="2"/>
    <x v="2"/>
    <x v="539"/>
    <n v="100"/>
    <x v="235"/>
    <n v="18438"/>
    <n v="16439"/>
    <n v="44949"/>
    <n v="80766"/>
  </r>
  <r>
    <n v="12"/>
    <x v="2"/>
    <x v="2"/>
    <x v="587"/>
    <n v="268"/>
    <x v="47"/>
    <n v="18706"/>
    <n v="16510"/>
    <n v="44681"/>
    <n v="80695"/>
  </r>
  <r>
    <n v="14"/>
    <x v="3"/>
    <x v="7"/>
    <x v="622"/>
    <n v="287"/>
    <x v="65"/>
    <n v="21193"/>
    <n v="19219"/>
    <n v="54218"/>
    <n v="56919"/>
  </r>
  <r>
    <n v="7"/>
    <x v="0"/>
    <x v="9"/>
    <x v="623"/>
    <n v="221"/>
    <x v="28"/>
    <n v="23419"/>
    <n v="22641"/>
    <n v="52947"/>
    <n v="28736"/>
  </r>
  <r>
    <n v="14"/>
    <x v="3"/>
    <x v="7"/>
    <x v="463"/>
    <n v="161"/>
    <x v="225"/>
    <n v="21354"/>
    <n v="19357"/>
    <n v="54057"/>
    <n v="56781"/>
  </r>
  <r>
    <n v="5"/>
    <x v="4"/>
    <x v="8"/>
    <x v="430"/>
    <n v="257"/>
    <x v="47"/>
    <n v="19859"/>
    <n v="17593"/>
    <n v="27564"/>
    <n v="60115"/>
  </r>
  <r>
    <n v="5"/>
    <x v="4"/>
    <x v="8"/>
    <x v="431"/>
    <n v="98"/>
    <x v="113"/>
    <n v="19957"/>
    <n v="17701"/>
    <n v="27466"/>
    <n v="60007"/>
  </r>
  <r>
    <n v="3"/>
    <x v="1"/>
    <x v="1"/>
    <x v="624"/>
    <n v="85"/>
    <x v="192"/>
    <n v="16500"/>
    <n v="13566"/>
    <n v="35658"/>
    <n v="82872"/>
  </r>
  <r>
    <n v="7"/>
    <x v="0"/>
    <x v="9"/>
    <x v="625"/>
    <n v="178"/>
    <x v="55"/>
    <n v="23597"/>
    <n v="22906"/>
    <n v="52769"/>
    <n v="28471"/>
  </r>
  <r>
    <n v="7"/>
    <x v="0"/>
    <x v="9"/>
    <x v="626"/>
    <n v="94"/>
    <x v="59"/>
    <n v="23691"/>
    <n v="23174"/>
    <n v="52675"/>
    <n v="28203"/>
  </r>
  <r>
    <n v="11"/>
    <x v="2"/>
    <x v="6"/>
    <x v="403"/>
    <n v="296"/>
    <x v="35"/>
    <n v="17593"/>
    <n v="16598"/>
    <n v="58387"/>
    <n v="80199"/>
  </r>
  <r>
    <n v="7"/>
    <x v="0"/>
    <x v="9"/>
    <x v="627"/>
    <n v="93"/>
    <x v="173"/>
    <n v="23784"/>
    <n v="23238"/>
    <n v="52582"/>
    <n v="28139"/>
  </r>
  <r>
    <n v="13"/>
    <x v="3"/>
    <x v="4"/>
    <x v="628"/>
    <n v="116"/>
    <x v="179"/>
    <n v="19677"/>
    <n v="18029"/>
    <n v="73026"/>
    <n v="61426"/>
  </r>
  <r>
    <n v="10"/>
    <x v="2"/>
    <x v="3"/>
    <x v="185"/>
    <n v="97"/>
    <x v="157"/>
    <n v="18527"/>
    <n v="17093"/>
    <n v="58701"/>
    <n v="48160"/>
  </r>
  <r>
    <n v="7"/>
    <x v="0"/>
    <x v="9"/>
    <x v="629"/>
    <n v="108"/>
    <x v="115"/>
    <n v="23892"/>
    <n v="23463"/>
    <n v="52474"/>
    <n v="27914"/>
  </r>
  <r>
    <n v="2"/>
    <x v="1"/>
    <x v="7"/>
    <x v="630"/>
    <n v="84"/>
    <x v="60"/>
    <n v="20115"/>
    <n v="18847"/>
    <n v="44326"/>
    <n v="67362"/>
  </r>
  <r>
    <n v="5"/>
    <x v="4"/>
    <x v="8"/>
    <x v="593"/>
    <n v="291"/>
    <x v="98"/>
    <n v="20248"/>
    <n v="17916"/>
    <n v="27175"/>
    <n v="59792"/>
  </r>
  <r>
    <n v="14"/>
    <x v="3"/>
    <x v="7"/>
    <x v="464"/>
    <n v="268"/>
    <x v="196"/>
    <n v="21622"/>
    <n v="19537"/>
    <n v="53789"/>
    <n v="56601"/>
  </r>
  <r>
    <n v="13"/>
    <x v="3"/>
    <x v="4"/>
    <x v="586"/>
    <n v="283"/>
    <x v="121"/>
    <n v="19960"/>
    <n v="18163"/>
    <n v="72743"/>
    <n v="61292"/>
  </r>
  <r>
    <n v="10"/>
    <x v="2"/>
    <x v="3"/>
    <x v="621"/>
    <n v="148"/>
    <x v="225"/>
    <n v="18675"/>
    <n v="17231"/>
    <n v="58553"/>
    <n v="48022"/>
  </r>
  <r>
    <n v="14"/>
    <x v="3"/>
    <x v="7"/>
    <x v="237"/>
    <n v="159"/>
    <x v="205"/>
    <n v="21781"/>
    <n v="19719"/>
    <n v="53630"/>
    <n v="56419"/>
  </r>
  <r>
    <n v="12"/>
    <x v="2"/>
    <x v="2"/>
    <x v="631"/>
    <n v="119"/>
    <x v="220"/>
    <n v="18825"/>
    <n v="16637"/>
    <n v="44562"/>
    <n v="80568"/>
  </r>
  <r>
    <n v="10"/>
    <x v="2"/>
    <x v="3"/>
    <x v="548"/>
    <n v="109"/>
    <x v="131"/>
    <n v="18784"/>
    <n v="17470"/>
    <n v="58444"/>
    <n v="47783"/>
  </r>
  <r>
    <n v="4"/>
    <x v="4"/>
    <x v="5"/>
    <x v="405"/>
    <n v="150"/>
    <x v="48"/>
    <n v="17042"/>
    <n v="15755"/>
    <n v="48148"/>
    <n v="72698"/>
  </r>
  <r>
    <n v="11"/>
    <x v="2"/>
    <x v="6"/>
    <x v="497"/>
    <n v="291"/>
    <x v="232"/>
    <n v="17884"/>
    <n v="16873"/>
    <n v="58096"/>
    <n v="79924"/>
  </r>
  <r>
    <n v="10"/>
    <x v="2"/>
    <x v="3"/>
    <x v="632"/>
    <n v="277"/>
    <x v="189"/>
    <n v="19061"/>
    <n v="17654"/>
    <n v="58167"/>
    <n v="47599"/>
  </r>
  <r>
    <n v="5"/>
    <x v="4"/>
    <x v="8"/>
    <x v="604"/>
    <n v="276"/>
    <x v="6"/>
    <n v="20524"/>
    <n v="18147"/>
    <n v="26899"/>
    <n v="59561"/>
  </r>
  <r>
    <n v="1"/>
    <x v="1"/>
    <x v="0"/>
    <x v="583"/>
    <n v="248"/>
    <x v="50"/>
    <n v="21469"/>
    <n v="20960"/>
    <n v="66121"/>
    <n v="51641"/>
  </r>
  <r>
    <n v="2"/>
    <x v="1"/>
    <x v="7"/>
    <x v="189"/>
    <n v="116"/>
    <x v="183"/>
    <n v="20231"/>
    <n v="18921"/>
    <n v="44210"/>
    <n v="67288"/>
  </r>
  <r>
    <n v="7"/>
    <x v="0"/>
    <x v="9"/>
    <x v="633"/>
    <n v="296"/>
    <x v="187"/>
    <n v="24188"/>
    <n v="23513"/>
    <n v="52178"/>
    <n v="27864"/>
  </r>
  <r>
    <n v="1"/>
    <x v="1"/>
    <x v="0"/>
    <x v="212"/>
    <n v="98"/>
    <x v="217"/>
    <n v="21567"/>
    <n v="21216"/>
    <n v="66023"/>
    <n v="51385"/>
  </r>
  <r>
    <n v="2"/>
    <x v="1"/>
    <x v="7"/>
    <x v="634"/>
    <n v="265"/>
    <x v="238"/>
    <n v="20496"/>
    <n v="19067"/>
    <n v="43945"/>
    <n v="67142"/>
  </r>
  <r>
    <n v="14"/>
    <x v="3"/>
    <x v="7"/>
    <x v="635"/>
    <n v="220"/>
    <x v="88"/>
    <n v="22001"/>
    <n v="19956"/>
    <n v="53410"/>
    <n v="56182"/>
  </r>
  <r>
    <n v="3"/>
    <x v="1"/>
    <x v="1"/>
    <x v="578"/>
    <n v="230"/>
    <x v="74"/>
    <n v="16730"/>
    <n v="13793"/>
    <n v="35428"/>
    <n v="82645"/>
  </r>
  <r>
    <n v="2"/>
    <x v="1"/>
    <x v="7"/>
    <x v="596"/>
    <n v="227"/>
    <x v="194"/>
    <n v="20723"/>
    <n v="19308"/>
    <n v="43718"/>
    <n v="66901"/>
  </r>
  <r>
    <n v="14"/>
    <x v="3"/>
    <x v="7"/>
    <x v="636"/>
    <n v="203"/>
    <x v="75"/>
    <n v="22204"/>
    <n v="20147"/>
    <n v="53207"/>
    <n v="55991"/>
  </r>
  <r>
    <n v="13"/>
    <x v="3"/>
    <x v="4"/>
    <x v="429"/>
    <n v="219"/>
    <x v="163"/>
    <n v="20179"/>
    <n v="18273"/>
    <n v="72524"/>
    <n v="61182"/>
  </r>
  <r>
    <n v="3"/>
    <x v="1"/>
    <x v="1"/>
    <x v="565"/>
    <n v="134"/>
    <x v="178"/>
    <n v="16864"/>
    <n v="14043"/>
    <n v="35294"/>
    <n v="82395"/>
  </r>
  <r>
    <n v="1"/>
    <x v="1"/>
    <x v="0"/>
    <x v="637"/>
    <n v="230"/>
    <x v="114"/>
    <n v="21797"/>
    <n v="21426"/>
    <n v="65793"/>
    <n v="51175"/>
  </r>
  <r>
    <n v="11"/>
    <x v="2"/>
    <x v="6"/>
    <x v="638"/>
    <n v="209"/>
    <x v="43"/>
    <n v="18093"/>
    <n v="17020"/>
    <n v="57887"/>
    <n v="79777"/>
  </r>
  <r>
    <n v="12"/>
    <x v="2"/>
    <x v="2"/>
    <x v="639"/>
    <n v="266"/>
    <x v="72"/>
    <n v="19091"/>
    <n v="16791"/>
    <n v="44296"/>
    <n v="80414"/>
  </r>
  <r>
    <n v="2"/>
    <x v="1"/>
    <x v="7"/>
    <x v="640"/>
    <n v="155"/>
    <x v="125"/>
    <n v="20878"/>
    <n v="19605"/>
    <n v="43563"/>
    <n v="66604"/>
  </r>
  <r>
    <n v="7"/>
    <x v="0"/>
    <x v="9"/>
    <x v="641"/>
    <n v="113"/>
    <x v="102"/>
    <n v="24301"/>
    <n v="23705"/>
    <n v="52065"/>
    <n v="27672"/>
  </r>
  <r>
    <n v="13"/>
    <x v="3"/>
    <x v="4"/>
    <x v="188"/>
    <n v="149"/>
    <x v="53"/>
    <n v="20328"/>
    <n v="18415"/>
    <n v="72375"/>
    <n v="61040"/>
  </r>
  <r>
    <n v="1"/>
    <x v="1"/>
    <x v="0"/>
    <x v="222"/>
    <n v="218"/>
    <x v="167"/>
    <n v="22015"/>
    <n v="21542"/>
    <n v="65575"/>
    <n v="51059"/>
  </r>
  <r>
    <n v="4"/>
    <x v="4"/>
    <x v="5"/>
    <x v="535"/>
    <n v="127"/>
    <x v="24"/>
    <n v="17169"/>
    <n v="15886"/>
    <n v="48021"/>
    <n v="72567"/>
  </r>
  <r>
    <n v="7"/>
    <x v="0"/>
    <x v="9"/>
    <x v="642"/>
    <n v="235"/>
    <x v="183"/>
    <n v="24536"/>
    <n v="23779"/>
    <n v="51830"/>
    <n v="27598"/>
  </r>
  <r>
    <n v="2"/>
    <x v="1"/>
    <x v="7"/>
    <x v="643"/>
    <n v="190"/>
    <x v="102"/>
    <n v="21068"/>
    <n v="19797"/>
    <n v="43373"/>
    <n v="66412"/>
  </r>
  <r>
    <n v="11"/>
    <x v="2"/>
    <x v="6"/>
    <x v="644"/>
    <n v="123"/>
    <x v="230"/>
    <n v="18216"/>
    <n v="17125"/>
    <n v="57764"/>
    <n v="79672"/>
  </r>
  <r>
    <n v="7"/>
    <x v="0"/>
    <x v="9"/>
    <x v="645"/>
    <n v="229"/>
    <x v="81"/>
    <n v="24765"/>
    <n v="23839"/>
    <n v="51601"/>
    <n v="27538"/>
  </r>
  <r>
    <n v="1"/>
    <x v="1"/>
    <x v="0"/>
    <x v="646"/>
    <n v="256"/>
    <x v="233"/>
    <n v="22271"/>
    <n v="21741"/>
    <n v="65319"/>
    <n v="50860"/>
  </r>
  <r>
    <n v="7"/>
    <x v="0"/>
    <x v="9"/>
    <x v="647"/>
    <n v="155"/>
    <x v="40"/>
    <n v="24920"/>
    <n v="24072"/>
    <n v="51446"/>
    <n v="27305"/>
  </r>
  <r>
    <n v="7"/>
    <x v="0"/>
    <x v="9"/>
    <x v="483"/>
    <n v="147"/>
    <x v="144"/>
    <n v="25067"/>
    <n v="24329"/>
    <n v="51299"/>
    <n v="27048"/>
  </r>
  <r>
    <n v="11"/>
    <x v="2"/>
    <x v="6"/>
    <x v="648"/>
    <n v="223"/>
    <x v="232"/>
    <n v="18439"/>
    <n v="17400"/>
    <n v="57541"/>
    <n v="79397"/>
  </r>
  <r>
    <n v="3"/>
    <x v="1"/>
    <x v="1"/>
    <x v="167"/>
    <n v="172"/>
    <x v="191"/>
    <n v="17036"/>
    <n v="14135"/>
    <n v="35122"/>
    <n v="82303"/>
  </r>
  <r>
    <n v="2"/>
    <x v="1"/>
    <x v="7"/>
    <x v="615"/>
    <n v="110"/>
    <x v="42"/>
    <n v="21178"/>
    <n v="20071"/>
    <n v="43263"/>
    <n v="66138"/>
  </r>
  <r>
    <n v="14"/>
    <x v="3"/>
    <x v="7"/>
    <x v="649"/>
    <n v="189"/>
    <x v="44"/>
    <n v="22393"/>
    <n v="20215"/>
    <n v="53018"/>
    <n v="55923"/>
  </r>
  <r>
    <n v="13"/>
    <x v="3"/>
    <x v="4"/>
    <x v="548"/>
    <n v="249"/>
    <x v="135"/>
    <n v="20577"/>
    <n v="18620"/>
    <n v="72126"/>
    <n v="60835"/>
  </r>
  <r>
    <n v="4"/>
    <x v="4"/>
    <x v="5"/>
    <x v="167"/>
    <n v="292"/>
    <x v="37"/>
    <n v="17461"/>
    <n v="16010"/>
    <n v="47729"/>
    <n v="72443"/>
  </r>
  <r>
    <n v="7"/>
    <x v="0"/>
    <x v="9"/>
    <x v="650"/>
    <n v="171"/>
    <x v="175"/>
    <n v="25238"/>
    <n v="24429"/>
    <n v="51128"/>
    <n v="26948"/>
  </r>
  <r>
    <n v="7"/>
    <x v="0"/>
    <x v="9"/>
    <x v="651"/>
    <n v="202"/>
    <x v="103"/>
    <n v="25440"/>
    <n v="24494"/>
    <n v="50926"/>
    <n v="26883"/>
  </r>
  <r>
    <n v="14"/>
    <x v="3"/>
    <x v="7"/>
    <x v="469"/>
    <n v="188"/>
    <x v="11"/>
    <n v="22581"/>
    <n v="20351"/>
    <n v="52830"/>
    <n v="55787"/>
  </r>
  <r>
    <n v="14"/>
    <x v="3"/>
    <x v="7"/>
    <x v="625"/>
    <n v="183"/>
    <x v="16"/>
    <n v="22764"/>
    <n v="20604"/>
    <n v="52647"/>
    <n v="55534"/>
  </r>
  <r>
    <n v="12"/>
    <x v="2"/>
    <x v="2"/>
    <x v="584"/>
    <n v="114"/>
    <x v="55"/>
    <n v="19205"/>
    <n v="17056"/>
    <n v="44182"/>
    <n v="80149"/>
  </r>
  <r>
    <n v="5"/>
    <x v="4"/>
    <x v="8"/>
    <x v="652"/>
    <n v="152"/>
    <x v="179"/>
    <n v="20676"/>
    <n v="18208"/>
    <n v="26747"/>
    <n v="59500"/>
  </r>
  <r>
    <n v="10"/>
    <x v="2"/>
    <x v="3"/>
    <x v="192"/>
    <n v="92"/>
    <x v="120"/>
    <n v="19153"/>
    <n v="17740"/>
    <n v="58075"/>
    <n v="47513"/>
  </r>
  <r>
    <n v="11"/>
    <x v="2"/>
    <x v="6"/>
    <x v="653"/>
    <n v="125"/>
    <x v="84"/>
    <n v="18564"/>
    <n v="17586"/>
    <n v="57416"/>
    <n v="79211"/>
  </r>
  <r>
    <n v="7"/>
    <x v="0"/>
    <x v="9"/>
    <x v="654"/>
    <n v="232"/>
    <x v="90"/>
    <n v="25672"/>
    <n v="24790"/>
    <n v="50694"/>
    <n v="26587"/>
  </r>
  <r>
    <n v="14"/>
    <x v="3"/>
    <x v="7"/>
    <x v="473"/>
    <n v="127"/>
    <x v="77"/>
    <n v="22891"/>
    <n v="20801"/>
    <n v="52520"/>
    <n v="55337"/>
  </r>
  <r>
    <n v="3"/>
    <x v="1"/>
    <x v="1"/>
    <x v="408"/>
    <n v="234"/>
    <x v="133"/>
    <n v="17270"/>
    <n v="14415"/>
    <n v="34888"/>
    <n v="82023"/>
  </r>
  <r>
    <n v="10"/>
    <x v="2"/>
    <x v="3"/>
    <x v="655"/>
    <n v="297"/>
    <x v="61"/>
    <n v="19450"/>
    <n v="17796"/>
    <n v="57778"/>
    <n v="47457"/>
  </r>
  <r>
    <n v="10"/>
    <x v="2"/>
    <x v="3"/>
    <x v="439"/>
    <n v="197"/>
    <x v="20"/>
    <n v="19647"/>
    <n v="17878"/>
    <n v="57581"/>
    <n v="47375"/>
  </r>
  <r>
    <n v="14"/>
    <x v="3"/>
    <x v="7"/>
    <x v="627"/>
    <n v="186"/>
    <x v="206"/>
    <n v="23077"/>
    <n v="20916"/>
    <n v="52334"/>
    <n v="55222"/>
  </r>
  <r>
    <n v="7"/>
    <x v="0"/>
    <x v="9"/>
    <x v="656"/>
    <n v="231"/>
    <x v="160"/>
    <n v="25903"/>
    <n v="24904"/>
    <n v="50463"/>
    <n v="26473"/>
  </r>
  <r>
    <n v="7"/>
    <x v="0"/>
    <x v="9"/>
    <x v="657"/>
    <n v="204"/>
    <x v="214"/>
    <n v="26107"/>
    <n v="24980"/>
    <n v="50259"/>
    <n v="26397"/>
  </r>
  <r>
    <n v="11"/>
    <x v="2"/>
    <x v="6"/>
    <x v="658"/>
    <n v="81"/>
    <x v="179"/>
    <n v="18645"/>
    <n v="17647"/>
    <n v="57335"/>
    <n v="79150"/>
  </r>
  <r>
    <n v="7"/>
    <x v="0"/>
    <x v="9"/>
    <x v="659"/>
    <n v="288"/>
    <x v="178"/>
    <n v="26395"/>
    <n v="25230"/>
    <n v="49971"/>
    <n v="26147"/>
  </r>
  <r>
    <n v="7"/>
    <x v="0"/>
    <x v="9"/>
    <x v="660"/>
    <n v="186"/>
    <x v="90"/>
    <n v="26581"/>
    <n v="25526"/>
    <n v="49785"/>
    <n v="25851"/>
  </r>
  <r>
    <n v="13"/>
    <x v="3"/>
    <x v="4"/>
    <x v="561"/>
    <n v="266"/>
    <x v="55"/>
    <n v="20843"/>
    <n v="18885"/>
    <n v="71860"/>
    <n v="60570"/>
  </r>
  <r>
    <n v="7"/>
    <x v="0"/>
    <x v="9"/>
    <x v="661"/>
    <n v="86"/>
    <x v="223"/>
    <n v="26667"/>
    <n v="25772"/>
    <n v="49699"/>
    <n v="25605"/>
  </r>
  <r>
    <n v="7"/>
    <x v="0"/>
    <x v="9"/>
    <x v="662"/>
    <n v="288"/>
    <x v="18"/>
    <n v="26955"/>
    <n v="26055"/>
    <n v="49411"/>
    <n v="25322"/>
  </r>
  <r>
    <n v="7"/>
    <x v="0"/>
    <x v="9"/>
    <x v="663"/>
    <n v="275"/>
    <x v="167"/>
    <n v="27230"/>
    <n v="26171"/>
    <n v="49136"/>
    <n v="25206"/>
  </r>
  <r>
    <n v="7"/>
    <x v="0"/>
    <x v="9"/>
    <x v="664"/>
    <n v="201"/>
    <x v="99"/>
    <n v="27431"/>
    <n v="26297"/>
    <n v="48935"/>
    <n v="25080"/>
  </r>
  <r>
    <n v="1"/>
    <x v="1"/>
    <x v="0"/>
    <x v="665"/>
    <n v="249"/>
    <x v="79"/>
    <n v="22520"/>
    <n v="21864"/>
    <n v="65070"/>
    <n v="50737"/>
  </r>
  <r>
    <n v="7"/>
    <x v="0"/>
    <x v="9"/>
    <x v="666"/>
    <n v="214"/>
    <x v="166"/>
    <n v="27645"/>
    <n v="26539"/>
    <n v="48721"/>
    <n v="24838"/>
  </r>
  <r>
    <n v="11"/>
    <x v="2"/>
    <x v="6"/>
    <x v="172"/>
    <n v="151"/>
    <x v="191"/>
    <n v="18796"/>
    <n v="17739"/>
    <n v="57184"/>
    <n v="79058"/>
  </r>
  <r>
    <n v="5"/>
    <x v="4"/>
    <x v="8"/>
    <x v="606"/>
    <n v="232"/>
    <x v="121"/>
    <n v="20908"/>
    <n v="18342"/>
    <n v="26515"/>
    <n v="59366"/>
  </r>
  <r>
    <n v="7"/>
    <x v="0"/>
    <x v="9"/>
    <x v="667"/>
    <n v="210"/>
    <x v="96"/>
    <n v="27855"/>
    <n v="26602"/>
    <n v="48511"/>
    <n v="24775"/>
  </r>
  <r>
    <n v="7"/>
    <x v="0"/>
    <x v="9"/>
    <x v="668"/>
    <n v="221"/>
    <x v="228"/>
    <n v="28076"/>
    <n v="26722"/>
    <n v="48290"/>
    <n v="24655"/>
  </r>
  <r>
    <n v="14"/>
    <x v="3"/>
    <x v="7"/>
    <x v="669"/>
    <n v="182"/>
    <x v="235"/>
    <n v="23259"/>
    <n v="21214"/>
    <n v="52152"/>
    <n v="54924"/>
  </r>
  <r>
    <n v="11"/>
    <x v="2"/>
    <x v="6"/>
    <x v="670"/>
    <n v="282"/>
    <x v="101"/>
    <n v="19078"/>
    <n v="17929"/>
    <n v="56902"/>
    <n v="78868"/>
  </r>
  <r>
    <n v="2"/>
    <x v="1"/>
    <x v="7"/>
    <x v="602"/>
    <n v="162"/>
    <x v="222"/>
    <n v="21340"/>
    <n v="20318"/>
    <n v="43101"/>
    <n v="65891"/>
  </r>
  <r>
    <n v="13"/>
    <x v="3"/>
    <x v="4"/>
    <x v="604"/>
    <n v="80"/>
    <x v="51"/>
    <n v="20923"/>
    <n v="19055"/>
    <n v="71780"/>
    <n v="60400"/>
  </r>
  <r>
    <n v="10"/>
    <x v="2"/>
    <x v="3"/>
    <x v="643"/>
    <n v="193"/>
    <x v="229"/>
    <n v="19840"/>
    <n v="18008"/>
    <n v="57388"/>
    <n v="47245"/>
  </r>
  <r>
    <n v="12"/>
    <x v="2"/>
    <x v="2"/>
    <x v="411"/>
    <n v="141"/>
    <x v="135"/>
    <n v="19346"/>
    <n v="17261"/>
    <n v="44041"/>
    <n v="79944"/>
  </r>
  <r>
    <n v="1"/>
    <x v="1"/>
    <x v="0"/>
    <x v="671"/>
    <n v="130"/>
    <x v="12"/>
    <n v="22650"/>
    <n v="22125"/>
    <n v="64940"/>
    <n v="50476"/>
  </r>
  <r>
    <n v="13"/>
    <x v="3"/>
    <x v="4"/>
    <x v="606"/>
    <n v="220"/>
    <x v="151"/>
    <n v="21143"/>
    <n v="19287"/>
    <n v="71560"/>
    <n v="60168"/>
  </r>
  <r>
    <n v="7"/>
    <x v="0"/>
    <x v="9"/>
    <x v="672"/>
    <n v="147"/>
    <x v="218"/>
    <n v="28223"/>
    <n v="26840"/>
    <n v="48143"/>
    <n v="24537"/>
  </r>
  <r>
    <n v="1"/>
    <x v="1"/>
    <x v="0"/>
    <x v="673"/>
    <n v="262"/>
    <x v="132"/>
    <n v="22912"/>
    <n v="22237"/>
    <n v="64678"/>
    <n v="50364"/>
  </r>
  <r>
    <n v="7"/>
    <x v="0"/>
    <x v="9"/>
    <x v="674"/>
    <n v="171"/>
    <x v="146"/>
    <n v="28394"/>
    <n v="27092"/>
    <n v="47972"/>
    <n v="24285"/>
  </r>
  <r>
    <n v="7"/>
    <x v="0"/>
    <x v="9"/>
    <x v="675"/>
    <n v="174"/>
    <x v="74"/>
    <n v="28568"/>
    <n v="27319"/>
    <n v="47798"/>
    <n v="24058"/>
  </r>
  <r>
    <n v="4"/>
    <x v="4"/>
    <x v="5"/>
    <x v="407"/>
    <n v="114"/>
    <x v="145"/>
    <n v="17575"/>
    <n v="16264"/>
    <n v="47615"/>
    <n v="72189"/>
  </r>
  <r>
    <n v="12"/>
    <x v="2"/>
    <x v="2"/>
    <x v="577"/>
    <n v="250"/>
    <x v="201"/>
    <n v="19596"/>
    <n v="17319"/>
    <n v="43791"/>
    <n v="79886"/>
  </r>
  <r>
    <n v="14"/>
    <x v="3"/>
    <x v="7"/>
    <x v="676"/>
    <n v="288"/>
    <x v="167"/>
    <n v="23547"/>
    <n v="21330"/>
    <n v="51864"/>
    <n v="54808"/>
  </r>
  <r>
    <n v="14"/>
    <x v="3"/>
    <x v="7"/>
    <x v="257"/>
    <n v="267"/>
    <x v="213"/>
    <n v="23814"/>
    <n v="21544"/>
    <n v="51597"/>
    <n v="54594"/>
  </r>
  <r>
    <n v="4"/>
    <x v="4"/>
    <x v="5"/>
    <x v="658"/>
    <n v="250"/>
    <x v="118"/>
    <n v="17825"/>
    <n v="16534"/>
    <n v="47365"/>
    <n v="71919"/>
  </r>
  <r>
    <n v="4"/>
    <x v="4"/>
    <x v="5"/>
    <x v="564"/>
    <n v="299"/>
    <x v="61"/>
    <n v="18124"/>
    <n v="16590"/>
    <n v="47066"/>
    <n v="71863"/>
  </r>
  <r>
    <n v="12"/>
    <x v="2"/>
    <x v="2"/>
    <x v="416"/>
    <n v="90"/>
    <x v="124"/>
    <n v="19686"/>
    <n v="17559"/>
    <n v="43701"/>
    <n v="79646"/>
  </r>
  <r>
    <n v="13"/>
    <x v="3"/>
    <x v="4"/>
    <x v="573"/>
    <n v="88"/>
    <x v="138"/>
    <n v="21231"/>
    <n v="19582"/>
    <n v="71472"/>
    <n v="59873"/>
  </r>
  <r>
    <n v="4"/>
    <x v="4"/>
    <x v="5"/>
    <x v="410"/>
    <n v="289"/>
    <x v="20"/>
    <n v="18413"/>
    <n v="16672"/>
    <n v="46777"/>
    <n v="71781"/>
  </r>
  <r>
    <n v="7"/>
    <x v="0"/>
    <x v="9"/>
    <x v="677"/>
    <n v="232"/>
    <x v="166"/>
    <n v="28800"/>
    <n v="27561"/>
    <n v="47566"/>
    <n v="23816"/>
  </r>
  <r>
    <n v="3"/>
    <x v="1"/>
    <x v="1"/>
    <x v="172"/>
    <n v="212"/>
    <x v="201"/>
    <n v="17482"/>
    <n v="14473"/>
    <n v="34676"/>
    <n v="81965"/>
  </r>
  <r>
    <n v="5"/>
    <x v="4"/>
    <x v="8"/>
    <x v="438"/>
    <n v="262"/>
    <x v="243"/>
    <n v="21170"/>
    <n v="18519"/>
    <n v="26253"/>
    <n v="59189"/>
  </r>
  <r>
    <n v="4"/>
    <x v="4"/>
    <x v="5"/>
    <x v="176"/>
    <n v="166"/>
    <x v="190"/>
    <n v="18579"/>
    <n v="16900"/>
    <n v="46611"/>
    <n v="71553"/>
  </r>
  <r>
    <n v="7"/>
    <x v="0"/>
    <x v="9"/>
    <x v="678"/>
    <n v="169"/>
    <x v="176"/>
    <n v="28969"/>
    <n v="27612"/>
    <n v="47397"/>
    <n v="23765"/>
  </r>
  <r>
    <n v="3"/>
    <x v="1"/>
    <x v="1"/>
    <x v="411"/>
    <n v="109"/>
    <x v="201"/>
    <n v="17591"/>
    <n v="14531"/>
    <n v="34567"/>
    <n v="81907"/>
  </r>
  <r>
    <n v="14"/>
    <x v="3"/>
    <x v="7"/>
    <x v="679"/>
    <n v="92"/>
    <x v="155"/>
    <n v="23906"/>
    <n v="21623"/>
    <n v="51505"/>
    <n v="54515"/>
  </r>
  <r>
    <n v="13"/>
    <x v="3"/>
    <x v="4"/>
    <x v="643"/>
    <n v="212"/>
    <x v="130"/>
    <n v="21443"/>
    <n v="19737"/>
    <n v="71260"/>
    <n v="59718"/>
  </r>
  <r>
    <n v="7"/>
    <x v="0"/>
    <x v="9"/>
    <x v="680"/>
    <n v="98"/>
    <x v="237"/>
    <n v="29067"/>
    <n v="27855"/>
    <n v="47299"/>
    <n v="23522"/>
  </r>
  <r>
    <n v="13"/>
    <x v="3"/>
    <x v="4"/>
    <x v="602"/>
    <n v="268"/>
    <x v="184"/>
    <n v="21711"/>
    <n v="20018"/>
    <n v="70992"/>
    <n v="59437"/>
  </r>
  <r>
    <n v="5"/>
    <x v="4"/>
    <x v="8"/>
    <x v="439"/>
    <n v="109"/>
    <x v="66"/>
    <n v="21279"/>
    <n v="18805"/>
    <n v="26144"/>
    <n v="58903"/>
  </r>
  <r>
    <n v="1"/>
    <x v="1"/>
    <x v="0"/>
    <x v="612"/>
    <n v="261"/>
    <x v="106"/>
    <n v="23173"/>
    <n v="22441"/>
    <n v="64417"/>
    <n v="50160"/>
  </r>
  <r>
    <n v="7"/>
    <x v="0"/>
    <x v="9"/>
    <x v="681"/>
    <n v="291"/>
    <x v="0"/>
    <n v="29358"/>
    <n v="27949"/>
    <n v="47008"/>
    <n v="23428"/>
  </r>
  <r>
    <n v="1"/>
    <x v="1"/>
    <x v="0"/>
    <x v="460"/>
    <n v="255"/>
    <x v="171"/>
    <n v="23428"/>
    <n v="22589"/>
    <n v="64162"/>
    <n v="50012"/>
  </r>
  <r>
    <n v="4"/>
    <x v="4"/>
    <x v="5"/>
    <x v="177"/>
    <n v="279"/>
    <x v="224"/>
    <n v="18858"/>
    <n v="17083"/>
    <n v="46332"/>
    <n v="71370"/>
  </r>
  <r>
    <n v="7"/>
    <x v="0"/>
    <x v="9"/>
    <x v="682"/>
    <n v="211"/>
    <x v="135"/>
    <n v="29569"/>
    <n v="28154"/>
    <n v="46797"/>
    <n v="23223"/>
  </r>
  <r>
    <n v="7"/>
    <x v="0"/>
    <x v="9"/>
    <x v="683"/>
    <n v="232"/>
    <x v="137"/>
    <n v="29801"/>
    <n v="28362"/>
    <n v="46565"/>
    <n v="23015"/>
  </r>
  <r>
    <n v="1"/>
    <x v="1"/>
    <x v="0"/>
    <x v="684"/>
    <n v="226"/>
    <x v="144"/>
    <n v="23654"/>
    <n v="22846"/>
    <n v="63936"/>
    <n v="49755"/>
  </r>
  <r>
    <n v="14"/>
    <x v="3"/>
    <x v="7"/>
    <x v="261"/>
    <n v="224"/>
    <x v="83"/>
    <n v="24130"/>
    <n v="21861"/>
    <n v="51281"/>
    <n v="54277"/>
  </r>
  <r>
    <n v="10"/>
    <x v="2"/>
    <x v="3"/>
    <x v="441"/>
    <n v="186"/>
    <x v="3"/>
    <n v="20026"/>
    <n v="18263"/>
    <n v="57202"/>
    <n v="46990"/>
  </r>
  <r>
    <n v="7"/>
    <x v="0"/>
    <x v="9"/>
    <x v="685"/>
    <n v="125"/>
    <x v="167"/>
    <n v="29926"/>
    <n v="28478"/>
    <n v="46440"/>
    <n v="22899"/>
  </r>
  <r>
    <n v="10"/>
    <x v="2"/>
    <x v="3"/>
    <x v="686"/>
    <n v="293"/>
    <x v="98"/>
    <n v="20319"/>
    <n v="18478"/>
    <n v="56909"/>
    <n v="46775"/>
  </r>
  <r>
    <n v="10"/>
    <x v="2"/>
    <x v="3"/>
    <x v="205"/>
    <n v="256"/>
    <x v="3"/>
    <n v="20575"/>
    <n v="18733"/>
    <n v="56653"/>
    <n v="46520"/>
  </r>
  <r>
    <n v="12"/>
    <x v="2"/>
    <x v="2"/>
    <x v="588"/>
    <n v="100"/>
    <x v="209"/>
    <n v="19786"/>
    <n v="17780"/>
    <n v="43601"/>
    <n v="79425"/>
  </r>
  <r>
    <n v="3"/>
    <x v="1"/>
    <x v="1"/>
    <x v="176"/>
    <n v="145"/>
    <x v="10"/>
    <n v="17736"/>
    <n v="14716"/>
    <n v="34422"/>
    <n v="81722"/>
  </r>
  <r>
    <n v="10"/>
    <x v="2"/>
    <x v="3"/>
    <x v="611"/>
    <n v="238"/>
    <x v="141"/>
    <n v="20813"/>
    <n v="18865"/>
    <n v="56415"/>
    <n v="46388"/>
  </r>
  <r>
    <n v="7"/>
    <x v="0"/>
    <x v="9"/>
    <x v="687"/>
    <n v="80"/>
    <x v="225"/>
    <n v="30006"/>
    <n v="28616"/>
    <n v="46360"/>
    <n v="22761"/>
  </r>
  <r>
    <n v="11"/>
    <x v="2"/>
    <x v="6"/>
    <x v="550"/>
    <n v="293"/>
    <x v="18"/>
    <n v="19371"/>
    <n v="18212"/>
    <n v="56609"/>
    <n v="78585"/>
  </r>
  <r>
    <n v="7"/>
    <x v="0"/>
    <x v="9"/>
    <x v="688"/>
    <n v="221"/>
    <x v="55"/>
    <n v="30227"/>
    <n v="28881"/>
    <n v="46139"/>
    <n v="22496"/>
  </r>
  <r>
    <n v="12"/>
    <x v="2"/>
    <x v="2"/>
    <x v="422"/>
    <n v="268"/>
    <x v="27"/>
    <n v="20054"/>
    <n v="18009"/>
    <n v="43333"/>
    <n v="79196"/>
  </r>
  <r>
    <n v="7"/>
    <x v="0"/>
    <x v="9"/>
    <x v="689"/>
    <n v="254"/>
    <x v="246"/>
    <n v="30481"/>
    <n v="29099"/>
    <n v="45885"/>
    <n v="22278"/>
  </r>
  <r>
    <n v="10"/>
    <x v="2"/>
    <x v="3"/>
    <x v="212"/>
    <n v="123"/>
    <x v="19"/>
    <n v="20936"/>
    <n v="19110"/>
    <n v="56292"/>
    <n v="46143"/>
  </r>
  <r>
    <n v="12"/>
    <x v="2"/>
    <x v="2"/>
    <x v="537"/>
    <n v="93"/>
    <x v="115"/>
    <n v="20147"/>
    <n v="18234"/>
    <n v="43240"/>
    <n v="78971"/>
  </r>
  <r>
    <n v="14"/>
    <x v="3"/>
    <x v="7"/>
    <x v="647"/>
    <n v="174"/>
    <x v="63"/>
    <n v="24304"/>
    <n v="22059"/>
    <n v="51107"/>
    <n v="54079"/>
  </r>
  <r>
    <n v="7"/>
    <x v="0"/>
    <x v="9"/>
    <x v="690"/>
    <n v="192"/>
    <x v="140"/>
    <n v="30673"/>
    <n v="29166"/>
    <n v="45693"/>
    <n v="22211"/>
  </r>
  <r>
    <n v="3"/>
    <x v="1"/>
    <x v="1"/>
    <x v="597"/>
    <n v="249"/>
    <x v="84"/>
    <n v="17985"/>
    <n v="14902"/>
    <n v="34173"/>
    <n v="81536"/>
  </r>
  <r>
    <n v="7"/>
    <x v="0"/>
    <x v="9"/>
    <x v="691"/>
    <n v="111"/>
    <x v="103"/>
    <n v="30784"/>
    <n v="29231"/>
    <n v="45582"/>
    <n v="22146"/>
  </r>
  <r>
    <n v="4"/>
    <x v="4"/>
    <x v="5"/>
    <x v="180"/>
    <n v="298"/>
    <x v="150"/>
    <n v="19156"/>
    <n v="17286"/>
    <n v="46034"/>
    <n v="71167"/>
  </r>
  <r>
    <n v="7"/>
    <x v="0"/>
    <x v="9"/>
    <x v="692"/>
    <n v="118"/>
    <x v="245"/>
    <n v="30902"/>
    <n v="29509"/>
    <n v="45464"/>
    <n v="21868"/>
  </r>
  <r>
    <n v="11"/>
    <x v="2"/>
    <x v="6"/>
    <x v="526"/>
    <n v="206"/>
    <x v="109"/>
    <n v="19577"/>
    <n v="18313"/>
    <n v="56403"/>
    <n v="78484"/>
  </r>
  <r>
    <n v="1"/>
    <x v="1"/>
    <x v="0"/>
    <x v="236"/>
    <n v="184"/>
    <x v="39"/>
    <n v="23838"/>
    <n v="23033"/>
    <n v="63752"/>
    <n v="49568"/>
  </r>
  <r>
    <n v="1"/>
    <x v="1"/>
    <x v="0"/>
    <x v="693"/>
    <n v="150"/>
    <x v="102"/>
    <n v="23988"/>
    <n v="23225"/>
    <n v="63602"/>
    <n v="49376"/>
  </r>
  <r>
    <n v="7"/>
    <x v="0"/>
    <x v="9"/>
    <x v="694"/>
    <n v="183"/>
    <x v="60"/>
    <n v="31085"/>
    <n v="29578"/>
    <n v="45281"/>
    <n v="21799"/>
  </r>
  <r>
    <n v="12"/>
    <x v="2"/>
    <x v="2"/>
    <x v="620"/>
    <n v="201"/>
    <x v="140"/>
    <n v="20348"/>
    <n v="18301"/>
    <n v="43039"/>
    <n v="78904"/>
  </r>
  <r>
    <n v="14"/>
    <x v="3"/>
    <x v="7"/>
    <x v="695"/>
    <n v="265"/>
    <x v="33"/>
    <n v="24569"/>
    <n v="22326"/>
    <n v="50842"/>
    <n v="53812"/>
  </r>
  <r>
    <n v="2"/>
    <x v="1"/>
    <x v="7"/>
    <x v="204"/>
    <n v="207"/>
    <x v="118"/>
    <n v="21547"/>
    <n v="20588"/>
    <n v="42894"/>
    <n v="65621"/>
  </r>
  <r>
    <n v="11"/>
    <x v="2"/>
    <x v="6"/>
    <x v="529"/>
    <n v="283"/>
    <x v="249"/>
    <n v="19860"/>
    <n v="18411"/>
    <n v="56120"/>
    <n v="78386"/>
  </r>
  <r>
    <n v="12"/>
    <x v="2"/>
    <x v="2"/>
    <x v="696"/>
    <n v="106"/>
    <x v="150"/>
    <n v="20454"/>
    <n v="18504"/>
    <n v="42933"/>
    <n v="78701"/>
  </r>
  <r>
    <n v="1"/>
    <x v="1"/>
    <x v="0"/>
    <x v="697"/>
    <n v="96"/>
    <x v="40"/>
    <n v="24084"/>
    <n v="23458"/>
    <n v="63506"/>
    <n v="49143"/>
  </r>
  <r>
    <n v="3"/>
    <x v="1"/>
    <x v="1"/>
    <x v="581"/>
    <n v="270"/>
    <x v="22"/>
    <n v="18255"/>
    <n v="15128"/>
    <n v="33903"/>
    <n v="81310"/>
  </r>
  <r>
    <n v="12"/>
    <x v="2"/>
    <x v="2"/>
    <x v="621"/>
    <n v="114"/>
    <x v="247"/>
    <n v="20568"/>
    <n v="18804"/>
    <n v="42819"/>
    <n v="78401"/>
  </r>
  <r>
    <n v="3"/>
    <x v="1"/>
    <x v="1"/>
    <x v="582"/>
    <n v="271"/>
    <x v="123"/>
    <n v="18526"/>
    <n v="15180"/>
    <n v="33632"/>
    <n v="81258"/>
  </r>
  <r>
    <n v="1"/>
    <x v="1"/>
    <x v="0"/>
    <x v="698"/>
    <n v="254"/>
    <x v="118"/>
    <n v="24338"/>
    <n v="23728"/>
    <n v="63252"/>
    <n v="48873"/>
  </r>
  <r>
    <n v="7"/>
    <x v="0"/>
    <x v="9"/>
    <x v="699"/>
    <n v="150"/>
    <x v="191"/>
    <n v="31235"/>
    <n v="29670"/>
    <n v="45131"/>
    <n v="21707"/>
  </r>
  <r>
    <n v="3"/>
    <x v="1"/>
    <x v="1"/>
    <x v="700"/>
    <n v="214"/>
    <x v="194"/>
    <n v="18740"/>
    <n v="15421"/>
    <n v="33418"/>
    <n v="81017"/>
  </r>
  <r>
    <n v="11"/>
    <x v="2"/>
    <x v="6"/>
    <x v="700"/>
    <n v="251"/>
    <x v="183"/>
    <n v="20111"/>
    <n v="18485"/>
    <n v="55869"/>
    <n v="78312"/>
  </r>
  <r>
    <n v="11"/>
    <x v="2"/>
    <x v="6"/>
    <x v="425"/>
    <n v="280"/>
    <x v="108"/>
    <n v="20391"/>
    <n v="18592"/>
    <n v="55589"/>
    <n v="78205"/>
  </r>
  <r>
    <n v="7"/>
    <x v="0"/>
    <x v="9"/>
    <x v="701"/>
    <n v="208"/>
    <x v="79"/>
    <n v="31443"/>
    <n v="29793"/>
    <n v="44923"/>
    <n v="21584"/>
  </r>
  <r>
    <n v="9"/>
    <x v="0"/>
    <x v="10"/>
    <x v="2"/>
    <n v="84"/>
    <x v="238"/>
    <n v="84"/>
    <n v="146"/>
    <n v="91079"/>
    <n v="95792"/>
  </r>
  <r>
    <n v="9"/>
    <x v="0"/>
    <x v="10"/>
    <x v="35"/>
    <n v="218"/>
    <x v="66"/>
    <n v="302"/>
    <n v="432"/>
    <n v="90861"/>
    <n v="95506"/>
  </r>
  <r>
    <n v="3"/>
    <x v="1"/>
    <x v="1"/>
    <x v="603"/>
    <n v="143"/>
    <x v="169"/>
    <n v="18883"/>
    <n v="15628"/>
    <n v="33275"/>
    <n v="80810"/>
  </r>
  <r>
    <n v="10"/>
    <x v="2"/>
    <x v="3"/>
    <x v="213"/>
    <n v="194"/>
    <x v="217"/>
    <n v="21130"/>
    <n v="19366"/>
    <n v="56098"/>
    <n v="45887"/>
  </r>
  <r>
    <n v="11"/>
    <x v="2"/>
    <x v="6"/>
    <x v="184"/>
    <n v="239"/>
    <x v="98"/>
    <n v="20630"/>
    <n v="18807"/>
    <n v="55350"/>
    <n v="77990"/>
  </r>
  <r>
    <n v="13"/>
    <x v="3"/>
    <x v="4"/>
    <x v="204"/>
    <n v="238"/>
    <x v="47"/>
    <n v="21949"/>
    <n v="20089"/>
    <n v="70754"/>
    <n v="59366"/>
  </r>
  <r>
    <n v="14"/>
    <x v="3"/>
    <x v="7"/>
    <x v="487"/>
    <n v="233"/>
    <x v="88"/>
    <n v="24802"/>
    <n v="22563"/>
    <n v="50609"/>
    <n v="53575"/>
  </r>
  <r>
    <n v="4"/>
    <x v="4"/>
    <x v="5"/>
    <x v="422"/>
    <n v="261"/>
    <x v="60"/>
    <n v="19417"/>
    <n v="17355"/>
    <n v="45773"/>
    <n v="71098"/>
  </r>
  <r>
    <n v="9"/>
    <x v="0"/>
    <x v="10"/>
    <x v="12"/>
    <n v="113"/>
    <x v="89"/>
    <n v="415"/>
    <n v="512"/>
    <n v="90748"/>
    <n v="95426"/>
  </r>
  <r>
    <n v="9"/>
    <x v="0"/>
    <x v="10"/>
    <x v="22"/>
    <n v="221"/>
    <x v="151"/>
    <n v="636"/>
    <n v="744"/>
    <n v="90527"/>
    <n v="95194"/>
  </r>
  <r>
    <n v="3"/>
    <x v="1"/>
    <x v="1"/>
    <x v="702"/>
    <n v="289"/>
    <x v="190"/>
    <n v="19172"/>
    <n v="15856"/>
    <n v="32986"/>
    <n v="80582"/>
  </r>
  <r>
    <n v="4"/>
    <x v="4"/>
    <x v="5"/>
    <x v="425"/>
    <n v="281"/>
    <x v="70"/>
    <n v="19698"/>
    <n v="17484"/>
    <n v="45492"/>
    <n v="70969"/>
  </r>
  <r>
    <n v="2"/>
    <x v="1"/>
    <x v="7"/>
    <x v="703"/>
    <n v="204"/>
    <x v="232"/>
    <n v="21751"/>
    <n v="20863"/>
    <n v="42690"/>
    <n v="65346"/>
  </r>
  <r>
    <n v="4"/>
    <x v="4"/>
    <x v="5"/>
    <x v="185"/>
    <n v="87"/>
    <x v="234"/>
    <n v="19785"/>
    <n v="17755"/>
    <n v="45405"/>
    <n v="70698"/>
  </r>
  <r>
    <n v="3"/>
    <x v="1"/>
    <x v="1"/>
    <x v="586"/>
    <n v="83"/>
    <x v="29"/>
    <n v="19255"/>
    <n v="16092"/>
    <n v="32903"/>
    <n v="80346"/>
  </r>
  <r>
    <n v="11"/>
    <x v="2"/>
    <x v="6"/>
    <x v="185"/>
    <n v="112"/>
    <x v="8"/>
    <n v="20742"/>
    <n v="18969"/>
    <n v="55238"/>
    <n v="77828"/>
  </r>
  <r>
    <n v="9"/>
    <x v="0"/>
    <x v="10"/>
    <x v="496"/>
    <n v="235"/>
    <x v="232"/>
    <n v="871"/>
    <n v="1019"/>
    <n v="90292"/>
    <n v="94919"/>
  </r>
  <r>
    <n v="14"/>
    <x v="3"/>
    <x v="7"/>
    <x v="489"/>
    <n v="157"/>
    <x v="123"/>
    <n v="24959"/>
    <n v="22615"/>
    <n v="50452"/>
    <n v="53523"/>
  </r>
  <r>
    <n v="11"/>
    <x v="2"/>
    <x v="6"/>
    <x v="696"/>
    <n v="250"/>
    <x v="219"/>
    <n v="20992"/>
    <n v="19082"/>
    <n v="54988"/>
    <n v="77715"/>
  </r>
  <r>
    <n v="5"/>
    <x v="4"/>
    <x v="8"/>
    <x v="643"/>
    <n v="218"/>
    <x v="159"/>
    <n v="21497"/>
    <n v="19000"/>
    <n v="25926"/>
    <n v="58708"/>
  </r>
  <r>
    <n v="1"/>
    <x v="1"/>
    <x v="0"/>
    <x v="241"/>
    <n v="145"/>
    <x v="98"/>
    <n v="24483"/>
    <n v="23943"/>
    <n v="63107"/>
    <n v="48658"/>
  </r>
  <r>
    <n v="9"/>
    <x v="0"/>
    <x v="10"/>
    <x v="44"/>
    <n v="138"/>
    <x v="66"/>
    <n v="1009"/>
    <n v="1305"/>
    <n v="90154"/>
    <n v="94633"/>
  </r>
  <r>
    <n v="9"/>
    <x v="0"/>
    <x v="10"/>
    <x v="15"/>
    <n v="166"/>
    <x v="49"/>
    <n v="1175"/>
    <n v="1595"/>
    <n v="89988"/>
    <n v="94343"/>
  </r>
  <r>
    <n v="12"/>
    <x v="2"/>
    <x v="2"/>
    <x v="189"/>
    <n v="119"/>
    <x v="111"/>
    <n v="20687"/>
    <n v="18913"/>
    <n v="42700"/>
    <n v="78292"/>
  </r>
  <r>
    <n v="12"/>
    <x v="2"/>
    <x v="2"/>
    <x v="192"/>
    <n v="242"/>
    <x v="67"/>
    <n v="20929"/>
    <n v="19092"/>
    <n v="42458"/>
    <n v="78113"/>
  </r>
  <r>
    <n v="2"/>
    <x v="1"/>
    <x v="7"/>
    <x v="607"/>
    <n v="104"/>
    <x v="229"/>
    <n v="21855"/>
    <n v="20993"/>
    <n v="42586"/>
    <n v="65216"/>
  </r>
  <r>
    <n v="9"/>
    <x v="0"/>
    <x v="10"/>
    <x v="54"/>
    <n v="216"/>
    <x v="99"/>
    <n v="1391"/>
    <n v="1721"/>
    <n v="89772"/>
    <n v="94217"/>
  </r>
  <r>
    <n v="9"/>
    <x v="0"/>
    <x v="10"/>
    <x v="118"/>
    <n v="169"/>
    <x v="165"/>
    <n v="1560"/>
    <n v="1799"/>
    <n v="89603"/>
    <n v="94139"/>
  </r>
  <r>
    <n v="3"/>
    <x v="1"/>
    <x v="1"/>
    <x v="186"/>
    <n v="151"/>
    <x v="235"/>
    <n v="19406"/>
    <n v="16390"/>
    <n v="32752"/>
    <n v="80048"/>
  </r>
  <r>
    <n v="9"/>
    <x v="0"/>
    <x v="10"/>
    <x v="94"/>
    <n v="179"/>
    <x v="234"/>
    <n v="1739"/>
    <n v="2070"/>
    <n v="89424"/>
    <n v="93868"/>
  </r>
  <r>
    <n v="9"/>
    <x v="0"/>
    <x v="10"/>
    <x v="81"/>
    <n v="240"/>
    <x v="32"/>
    <n v="1979"/>
    <n v="2235"/>
    <n v="89184"/>
    <n v="93703"/>
  </r>
  <r>
    <n v="2"/>
    <x v="1"/>
    <x v="7"/>
    <x v="611"/>
    <n v="193"/>
    <x v="181"/>
    <n v="22048"/>
    <n v="21251"/>
    <n v="42393"/>
    <n v="64958"/>
  </r>
  <r>
    <n v="9"/>
    <x v="0"/>
    <x v="10"/>
    <x v="501"/>
    <n v="228"/>
    <x v="162"/>
    <n v="2207"/>
    <n v="2392"/>
    <n v="88956"/>
    <n v="93546"/>
  </r>
  <r>
    <n v="2"/>
    <x v="1"/>
    <x v="7"/>
    <x v="212"/>
    <n v="259"/>
    <x v="15"/>
    <n v="22307"/>
    <n v="21444"/>
    <n v="42134"/>
    <n v="64765"/>
  </r>
  <r>
    <n v="10"/>
    <x v="2"/>
    <x v="3"/>
    <x v="453"/>
    <n v="186"/>
    <x v="194"/>
    <n v="21316"/>
    <n v="19607"/>
    <n v="55912"/>
    <n v="45646"/>
  </r>
  <r>
    <n v="13"/>
    <x v="3"/>
    <x v="4"/>
    <x v="617"/>
    <n v="185"/>
    <x v="77"/>
    <n v="22134"/>
    <n v="20286"/>
    <n v="70569"/>
    <n v="59169"/>
  </r>
  <r>
    <n v="5"/>
    <x v="4"/>
    <x v="8"/>
    <x v="440"/>
    <n v="291"/>
    <x v="179"/>
    <n v="21788"/>
    <n v="19061"/>
    <n v="25635"/>
    <n v="58647"/>
  </r>
  <r>
    <n v="9"/>
    <x v="0"/>
    <x v="10"/>
    <x v="704"/>
    <n v="263"/>
    <x v="190"/>
    <n v="2470"/>
    <n v="2620"/>
    <n v="88693"/>
    <n v="93318"/>
  </r>
  <r>
    <n v="5"/>
    <x v="4"/>
    <x v="8"/>
    <x v="204"/>
    <n v="94"/>
    <x v="37"/>
    <n v="21882"/>
    <n v="19185"/>
    <n v="25541"/>
    <n v="58523"/>
  </r>
  <r>
    <n v="1"/>
    <x v="1"/>
    <x v="0"/>
    <x v="705"/>
    <n v="200"/>
    <x v="58"/>
    <n v="24683"/>
    <n v="24209"/>
    <n v="62907"/>
    <n v="48392"/>
  </r>
  <r>
    <n v="9"/>
    <x v="0"/>
    <x v="10"/>
    <x v="128"/>
    <n v="166"/>
    <x v="61"/>
    <n v="2636"/>
    <n v="2676"/>
    <n v="88527"/>
    <n v="93262"/>
  </r>
  <r>
    <n v="9"/>
    <x v="0"/>
    <x v="10"/>
    <x v="161"/>
    <n v="276"/>
    <x v="170"/>
    <n v="2912"/>
    <n v="2889"/>
    <n v="88251"/>
    <n v="93049"/>
  </r>
  <r>
    <n v="10"/>
    <x v="2"/>
    <x v="3"/>
    <x v="454"/>
    <n v="112"/>
    <x v="124"/>
    <n v="21428"/>
    <n v="19847"/>
    <n v="55800"/>
    <n v="45406"/>
  </r>
  <r>
    <n v="9"/>
    <x v="0"/>
    <x v="10"/>
    <x v="107"/>
    <n v="268"/>
    <x v="68"/>
    <n v="3180"/>
    <n v="3008"/>
    <n v="87983"/>
    <n v="92930"/>
  </r>
  <r>
    <n v="12"/>
    <x v="2"/>
    <x v="2"/>
    <x v="655"/>
    <n v="130"/>
    <x v="83"/>
    <n v="21059"/>
    <n v="19330"/>
    <n v="42328"/>
    <n v="77875"/>
  </r>
  <r>
    <n v="1"/>
    <x v="1"/>
    <x v="0"/>
    <x v="706"/>
    <n v="278"/>
    <x v="163"/>
    <n v="24961"/>
    <n v="24319"/>
    <n v="62629"/>
    <n v="48282"/>
  </r>
  <r>
    <n v="5"/>
    <x v="4"/>
    <x v="8"/>
    <x v="703"/>
    <n v="253"/>
    <x v="47"/>
    <n v="22135"/>
    <n v="19256"/>
    <n v="25288"/>
    <n v="58452"/>
  </r>
  <r>
    <n v="9"/>
    <x v="0"/>
    <x v="10"/>
    <x v="121"/>
    <n v="99"/>
    <x v="21"/>
    <n v="3279"/>
    <n v="3095"/>
    <n v="87884"/>
    <n v="92843"/>
  </r>
  <r>
    <n v="9"/>
    <x v="0"/>
    <x v="10"/>
    <x v="178"/>
    <n v="277"/>
    <x v="20"/>
    <n v="3556"/>
    <n v="3177"/>
    <n v="87607"/>
    <n v="92761"/>
  </r>
  <r>
    <n v="9"/>
    <x v="0"/>
    <x v="10"/>
    <x v="298"/>
    <n v="221"/>
    <x v="204"/>
    <n v="3777"/>
    <n v="3453"/>
    <n v="87386"/>
    <n v="92485"/>
  </r>
  <r>
    <n v="10"/>
    <x v="2"/>
    <x v="3"/>
    <x v="707"/>
    <n v="251"/>
    <x v="62"/>
    <n v="21679"/>
    <n v="20124"/>
    <n v="55549"/>
    <n v="45129"/>
  </r>
  <r>
    <n v="11"/>
    <x v="2"/>
    <x v="6"/>
    <x v="708"/>
    <n v="193"/>
    <x v="175"/>
    <n v="21185"/>
    <n v="19182"/>
    <n v="54795"/>
    <n v="77615"/>
  </r>
  <r>
    <n v="5"/>
    <x v="4"/>
    <x v="8"/>
    <x v="583"/>
    <n v="256"/>
    <x v="5"/>
    <n v="22391"/>
    <n v="19431"/>
    <n v="25032"/>
    <n v="58277"/>
  </r>
  <r>
    <n v="9"/>
    <x v="0"/>
    <x v="10"/>
    <x v="145"/>
    <n v="167"/>
    <x v="174"/>
    <n v="3944"/>
    <n v="3557"/>
    <n v="87219"/>
    <n v="92381"/>
  </r>
  <r>
    <n v="11"/>
    <x v="2"/>
    <x v="6"/>
    <x v="189"/>
    <n v="142"/>
    <x v="159"/>
    <n v="21327"/>
    <n v="19377"/>
    <n v="54653"/>
    <n v="77420"/>
  </r>
  <r>
    <n v="3"/>
    <x v="1"/>
    <x v="1"/>
    <x v="630"/>
    <n v="80"/>
    <x v="69"/>
    <n v="19486"/>
    <n v="16612"/>
    <n v="32672"/>
    <n v="79826"/>
  </r>
  <r>
    <n v="3"/>
    <x v="1"/>
    <x v="1"/>
    <x v="632"/>
    <n v="220"/>
    <x v="11"/>
    <n v="19706"/>
    <n v="16748"/>
    <n v="32452"/>
    <n v="79690"/>
  </r>
  <r>
    <n v="12"/>
    <x v="2"/>
    <x v="2"/>
    <x v="439"/>
    <n v="107"/>
    <x v="45"/>
    <n v="21166"/>
    <n v="19550"/>
    <n v="42221"/>
    <n v="77655"/>
  </r>
  <r>
    <n v="11"/>
    <x v="2"/>
    <x v="6"/>
    <x v="632"/>
    <n v="128"/>
    <x v="226"/>
    <n v="21455"/>
    <n v="19517"/>
    <n v="54525"/>
    <n v="77280"/>
  </r>
  <r>
    <n v="4"/>
    <x v="4"/>
    <x v="5"/>
    <x v="621"/>
    <n v="198"/>
    <x v="241"/>
    <n v="19983"/>
    <n v="17951"/>
    <n v="45207"/>
    <n v="70502"/>
  </r>
  <r>
    <n v="9"/>
    <x v="0"/>
    <x v="10"/>
    <x v="39"/>
    <n v="134"/>
    <x v="187"/>
    <n v="4078"/>
    <n v="3607"/>
    <n v="87085"/>
    <n v="92331"/>
  </r>
  <r>
    <n v="2"/>
    <x v="1"/>
    <x v="7"/>
    <x v="213"/>
    <n v="104"/>
    <x v="150"/>
    <n v="22411"/>
    <n v="21647"/>
    <n v="42030"/>
    <n v="64562"/>
  </r>
  <r>
    <n v="13"/>
    <x v="3"/>
    <x v="4"/>
    <x v="609"/>
    <n v="228"/>
    <x v="164"/>
    <n v="22362"/>
    <n v="20453"/>
    <n v="70341"/>
    <n v="59002"/>
  </r>
  <r>
    <n v="9"/>
    <x v="0"/>
    <x v="10"/>
    <x v="40"/>
    <n v="280"/>
    <x v="16"/>
    <n v="4358"/>
    <n v="3860"/>
    <n v="86805"/>
    <n v="92078"/>
  </r>
  <r>
    <n v="9"/>
    <x v="0"/>
    <x v="10"/>
    <x v="41"/>
    <n v="240"/>
    <x v="4"/>
    <n v="4598"/>
    <n v="4018"/>
    <n v="86565"/>
    <n v="91920"/>
  </r>
  <r>
    <n v="12"/>
    <x v="2"/>
    <x v="2"/>
    <x v="576"/>
    <n v="159"/>
    <x v="66"/>
    <n v="21325"/>
    <n v="19836"/>
    <n v="42062"/>
    <n v="77369"/>
  </r>
  <r>
    <n v="5"/>
    <x v="4"/>
    <x v="8"/>
    <x v="709"/>
    <n v="262"/>
    <x v="11"/>
    <n v="22653"/>
    <n v="19567"/>
    <n v="24770"/>
    <n v="58141"/>
  </r>
  <r>
    <n v="11"/>
    <x v="2"/>
    <x v="6"/>
    <x v="652"/>
    <n v="206"/>
    <x v="121"/>
    <n v="21661"/>
    <n v="19651"/>
    <n v="54319"/>
    <n v="77146"/>
  </r>
  <r>
    <n v="9"/>
    <x v="0"/>
    <x v="10"/>
    <x v="43"/>
    <n v="82"/>
    <x v="74"/>
    <n v="4680"/>
    <n v="4245"/>
    <n v="86483"/>
    <n v="91693"/>
  </r>
  <r>
    <n v="9"/>
    <x v="0"/>
    <x v="10"/>
    <x v="195"/>
    <n v="119"/>
    <x v="19"/>
    <n v="4799"/>
    <n v="4490"/>
    <n v="86364"/>
    <n v="91448"/>
  </r>
  <r>
    <n v="2"/>
    <x v="1"/>
    <x v="7"/>
    <x v="710"/>
    <n v="94"/>
    <x v="91"/>
    <n v="22505"/>
    <n v="21911"/>
    <n v="41936"/>
    <n v="64298"/>
  </r>
  <r>
    <n v="9"/>
    <x v="0"/>
    <x v="10"/>
    <x v="214"/>
    <n v="252"/>
    <x v="175"/>
    <n v="5051"/>
    <n v="4590"/>
    <n v="86112"/>
    <n v="91348"/>
  </r>
  <r>
    <n v="11"/>
    <x v="2"/>
    <x v="6"/>
    <x v="655"/>
    <n v="195"/>
    <x v="151"/>
    <n v="21856"/>
    <n v="19883"/>
    <n v="54124"/>
    <n v="76914"/>
  </r>
  <r>
    <n v="9"/>
    <x v="0"/>
    <x v="10"/>
    <x v="208"/>
    <n v="119"/>
    <x v="220"/>
    <n v="5170"/>
    <n v="4717"/>
    <n v="85993"/>
    <n v="91221"/>
  </r>
  <r>
    <n v="3"/>
    <x v="1"/>
    <x v="1"/>
    <x v="435"/>
    <n v="108"/>
    <x v="12"/>
    <n v="19814"/>
    <n v="17009"/>
    <n v="32344"/>
    <n v="79429"/>
  </r>
  <r>
    <n v="11"/>
    <x v="2"/>
    <x v="6"/>
    <x v="711"/>
    <n v="196"/>
    <x v="162"/>
    <n v="22052"/>
    <n v="20040"/>
    <n v="53928"/>
    <n v="76757"/>
  </r>
  <r>
    <n v="11"/>
    <x v="2"/>
    <x v="6"/>
    <x v="200"/>
    <n v="172"/>
    <x v="56"/>
    <n v="22224"/>
    <n v="20213"/>
    <n v="53756"/>
    <n v="76584"/>
  </r>
  <r>
    <n v="10"/>
    <x v="2"/>
    <x v="3"/>
    <x v="671"/>
    <n v="280"/>
    <x v="232"/>
    <n v="21959"/>
    <n v="20399"/>
    <n v="55269"/>
    <n v="44854"/>
  </r>
  <r>
    <n v="12"/>
    <x v="2"/>
    <x v="2"/>
    <x v="203"/>
    <n v="172"/>
    <x v="112"/>
    <n v="21497"/>
    <n v="20038"/>
    <n v="41890"/>
    <n v="77167"/>
  </r>
  <r>
    <n v="12"/>
    <x v="2"/>
    <x v="2"/>
    <x v="703"/>
    <n v="186"/>
    <x v="39"/>
    <n v="21683"/>
    <n v="20225"/>
    <n v="41704"/>
    <n v="76980"/>
  </r>
  <r>
    <n v="11"/>
    <x v="2"/>
    <x v="6"/>
    <x v="579"/>
    <n v="251"/>
    <x v="82"/>
    <n v="22475"/>
    <n v="20373"/>
    <n v="53505"/>
    <n v="76424"/>
  </r>
  <r>
    <n v="9"/>
    <x v="0"/>
    <x v="10"/>
    <x v="215"/>
    <n v="171"/>
    <x v="120"/>
    <n v="5341"/>
    <n v="4803"/>
    <n v="85822"/>
    <n v="91135"/>
  </r>
  <r>
    <n v="14"/>
    <x v="3"/>
    <x v="7"/>
    <x v="490"/>
    <n v="159"/>
    <x v="108"/>
    <n v="25118"/>
    <n v="22722"/>
    <n v="50293"/>
    <n v="53416"/>
  </r>
  <r>
    <n v="9"/>
    <x v="0"/>
    <x v="10"/>
    <x v="712"/>
    <n v="274"/>
    <x v="188"/>
    <n v="5615"/>
    <n v="4873"/>
    <n v="85548"/>
    <n v="91065"/>
  </r>
  <r>
    <n v="13"/>
    <x v="3"/>
    <x v="4"/>
    <x v="210"/>
    <n v="203"/>
    <x v="180"/>
    <n v="22565"/>
    <n v="20672"/>
    <n v="70138"/>
    <n v="58783"/>
  </r>
  <r>
    <n v="5"/>
    <x v="4"/>
    <x v="8"/>
    <x v="451"/>
    <n v="183"/>
    <x v="172"/>
    <n v="22836"/>
    <n v="19664"/>
    <n v="24587"/>
    <n v="58044"/>
  </r>
  <r>
    <n v="9"/>
    <x v="0"/>
    <x v="10"/>
    <x v="250"/>
    <n v="210"/>
    <x v="112"/>
    <n v="5825"/>
    <n v="5075"/>
    <n v="85338"/>
    <n v="90863"/>
  </r>
  <r>
    <n v="9"/>
    <x v="0"/>
    <x v="10"/>
    <x v="284"/>
    <n v="261"/>
    <x v="188"/>
    <n v="6086"/>
    <n v="5145"/>
    <n v="85077"/>
    <n v="90793"/>
  </r>
  <r>
    <n v="12"/>
    <x v="2"/>
    <x v="2"/>
    <x v="583"/>
    <n v="150"/>
    <x v="190"/>
    <n v="21833"/>
    <n v="20453"/>
    <n v="41554"/>
    <n v="76752"/>
  </r>
  <r>
    <n v="2"/>
    <x v="1"/>
    <x v="7"/>
    <x v="455"/>
    <n v="202"/>
    <x v="203"/>
    <n v="22707"/>
    <n v="22075"/>
    <n v="41734"/>
    <n v="64134"/>
  </r>
  <r>
    <n v="12"/>
    <x v="2"/>
    <x v="2"/>
    <x v="709"/>
    <n v="204"/>
    <x v="162"/>
    <n v="22037"/>
    <n v="20610"/>
    <n v="41350"/>
    <n v="76595"/>
  </r>
  <r>
    <n v="3"/>
    <x v="1"/>
    <x v="1"/>
    <x v="194"/>
    <n v="276"/>
    <x v="194"/>
    <n v="20090"/>
    <n v="17250"/>
    <n v="32068"/>
    <n v="79188"/>
  </r>
  <r>
    <n v="1"/>
    <x v="1"/>
    <x v="0"/>
    <x v="248"/>
    <n v="117"/>
    <x v="89"/>
    <n v="25078"/>
    <n v="24399"/>
    <n v="62512"/>
    <n v="48202"/>
  </r>
  <r>
    <n v="1"/>
    <x v="1"/>
    <x v="0"/>
    <x v="629"/>
    <n v="101"/>
    <x v="89"/>
    <n v="25179"/>
    <n v="24479"/>
    <n v="62411"/>
    <n v="48122"/>
  </r>
  <r>
    <n v="9"/>
    <x v="0"/>
    <x v="10"/>
    <x v="245"/>
    <n v="89"/>
    <x v="94"/>
    <n v="6175"/>
    <n v="5405"/>
    <n v="84988"/>
    <n v="90533"/>
  </r>
  <r>
    <n v="5"/>
    <x v="4"/>
    <x v="8"/>
    <x v="453"/>
    <n v="183"/>
    <x v="92"/>
    <n v="23019"/>
    <n v="19836"/>
    <n v="24404"/>
    <n v="57872"/>
  </r>
  <r>
    <n v="11"/>
    <x v="2"/>
    <x v="6"/>
    <x v="205"/>
    <n v="114"/>
    <x v="110"/>
    <n v="22589"/>
    <n v="20518"/>
    <n v="53391"/>
    <n v="76279"/>
  </r>
  <r>
    <n v="12"/>
    <x v="2"/>
    <x v="2"/>
    <x v="637"/>
    <n v="86"/>
    <x v="43"/>
    <n v="22123"/>
    <n v="20757"/>
    <n v="41264"/>
    <n v="76448"/>
  </r>
  <r>
    <n v="2"/>
    <x v="1"/>
    <x v="7"/>
    <x v="665"/>
    <n v="180"/>
    <x v="110"/>
    <n v="22887"/>
    <n v="22220"/>
    <n v="41554"/>
    <n v="63989"/>
  </r>
  <r>
    <n v="2"/>
    <x v="1"/>
    <x v="7"/>
    <x v="228"/>
    <n v="189"/>
    <x v="240"/>
    <n v="23076"/>
    <n v="22379"/>
    <n v="41365"/>
    <n v="63830"/>
  </r>
  <r>
    <n v="12"/>
    <x v="2"/>
    <x v="2"/>
    <x v="713"/>
    <n v="95"/>
    <x v="202"/>
    <n v="22218"/>
    <n v="20850"/>
    <n v="41169"/>
    <n v="76355"/>
  </r>
  <r>
    <n v="13"/>
    <x v="3"/>
    <x v="4"/>
    <x v="714"/>
    <n v="299"/>
    <x v="68"/>
    <n v="22864"/>
    <n v="20791"/>
    <n v="69839"/>
    <n v="58664"/>
  </r>
  <r>
    <n v="9"/>
    <x v="0"/>
    <x v="10"/>
    <x v="263"/>
    <n v="164"/>
    <x v="234"/>
    <n v="6339"/>
    <n v="5676"/>
    <n v="84824"/>
    <n v="90262"/>
  </r>
  <r>
    <n v="9"/>
    <x v="0"/>
    <x v="10"/>
    <x v="62"/>
    <n v="229"/>
    <x v="74"/>
    <n v="6568"/>
    <n v="5903"/>
    <n v="84595"/>
    <n v="90035"/>
  </r>
  <r>
    <n v="14"/>
    <x v="3"/>
    <x v="7"/>
    <x v="657"/>
    <n v="218"/>
    <x v="138"/>
    <n v="25336"/>
    <n v="23017"/>
    <n v="50075"/>
    <n v="53121"/>
  </r>
  <r>
    <n v="11"/>
    <x v="2"/>
    <x v="6"/>
    <x v="207"/>
    <n v="150"/>
    <x v="120"/>
    <n v="22739"/>
    <n v="20604"/>
    <n v="53241"/>
    <n v="76193"/>
  </r>
  <r>
    <n v="9"/>
    <x v="0"/>
    <x v="10"/>
    <x v="283"/>
    <n v="224"/>
    <x v="184"/>
    <n v="6792"/>
    <n v="6184"/>
    <n v="84371"/>
    <n v="89754"/>
  </r>
  <r>
    <n v="10"/>
    <x v="2"/>
    <x v="3"/>
    <x v="673"/>
    <n v="299"/>
    <x v="17"/>
    <n v="22258"/>
    <n v="20551"/>
    <n v="54970"/>
    <n v="44702"/>
  </r>
  <r>
    <n v="14"/>
    <x v="3"/>
    <x v="7"/>
    <x v="715"/>
    <n v="241"/>
    <x v="107"/>
    <n v="25577"/>
    <n v="23107"/>
    <n v="49834"/>
    <n v="53031"/>
  </r>
  <r>
    <n v="3"/>
    <x v="1"/>
    <x v="1"/>
    <x v="640"/>
    <n v="149"/>
    <x v="54"/>
    <n v="20239"/>
    <n v="17509"/>
    <n v="31919"/>
    <n v="78929"/>
  </r>
  <r>
    <n v="3"/>
    <x v="1"/>
    <x v="1"/>
    <x v="439"/>
    <n v="279"/>
    <x v="217"/>
    <n v="20518"/>
    <n v="17765"/>
    <n v="31640"/>
    <n v="78673"/>
  </r>
  <r>
    <n v="2"/>
    <x v="1"/>
    <x v="7"/>
    <x v="229"/>
    <n v="244"/>
    <x v="17"/>
    <n v="23320"/>
    <n v="22531"/>
    <n v="41121"/>
    <n v="63678"/>
  </r>
  <r>
    <n v="9"/>
    <x v="0"/>
    <x v="10"/>
    <x v="288"/>
    <n v="264"/>
    <x v="205"/>
    <n v="7056"/>
    <n v="6366"/>
    <n v="84107"/>
    <n v="89572"/>
  </r>
  <r>
    <n v="3"/>
    <x v="1"/>
    <x v="1"/>
    <x v="615"/>
    <n v="210"/>
    <x v="142"/>
    <n v="20728"/>
    <n v="17900"/>
    <n v="31430"/>
    <n v="78538"/>
  </r>
  <r>
    <n v="9"/>
    <x v="0"/>
    <x v="10"/>
    <x v="68"/>
    <n v="108"/>
    <x v="3"/>
    <n v="7164"/>
    <n v="6621"/>
    <n v="83999"/>
    <n v="89317"/>
  </r>
  <r>
    <n v="11"/>
    <x v="2"/>
    <x v="6"/>
    <x v="583"/>
    <n v="84"/>
    <x v="38"/>
    <n v="22823"/>
    <n v="20767"/>
    <n v="53157"/>
    <n v="76030"/>
  </r>
  <r>
    <n v="9"/>
    <x v="0"/>
    <x v="10"/>
    <x v="69"/>
    <n v="205"/>
    <x v="44"/>
    <n v="7369"/>
    <n v="6689"/>
    <n v="83794"/>
    <n v="89249"/>
  </r>
  <r>
    <n v="9"/>
    <x v="0"/>
    <x v="10"/>
    <x v="290"/>
    <n v="283"/>
    <x v="234"/>
    <n v="7652"/>
    <n v="6960"/>
    <n v="83511"/>
    <n v="88978"/>
  </r>
  <r>
    <n v="2"/>
    <x v="1"/>
    <x v="7"/>
    <x v="716"/>
    <n v="101"/>
    <x v="99"/>
    <n v="23421"/>
    <n v="22657"/>
    <n v="41020"/>
    <n v="63552"/>
  </r>
  <r>
    <n v="9"/>
    <x v="0"/>
    <x v="10"/>
    <x v="286"/>
    <n v="294"/>
    <x v="178"/>
    <n v="7946"/>
    <n v="7210"/>
    <n v="83217"/>
    <n v="88728"/>
  </r>
  <r>
    <n v="1"/>
    <x v="1"/>
    <x v="0"/>
    <x v="717"/>
    <n v="256"/>
    <x v="34"/>
    <n v="25435"/>
    <n v="24647"/>
    <n v="62155"/>
    <n v="47954"/>
  </r>
  <r>
    <n v="12"/>
    <x v="2"/>
    <x v="2"/>
    <x v="222"/>
    <n v="81"/>
    <x v="173"/>
    <n v="22299"/>
    <n v="20914"/>
    <n v="41088"/>
    <n v="76291"/>
  </r>
  <r>
    <n v="9"/>
    <x v="0"/>
    <x v="10"/>
    <x v="349"/>
    <n v="150"/>
    <x v="146"/>
    <n v="8096"/>
    <n v="7462"/>
    <n v="83067"/>
    <n v="88476"/>
  </r>
  <r>
    <n v="1"/>
    <x v="1"/>
    <x v="0"/>
    <x v="718"/>
    <n v="137"/>
    <x v="140"/>
    <n v="25572"/>
    <n v="24714"/>
    <n v="62018"/>
    <n v="47887"/>
  </r>
  <r>
    <n v="1"/>
    <x v="1"/>
    <x v="0"/>
    <x v="719"/>
    <n v="101"/>
    <x v="218"/>
    <n v="25673"/>
    <n v="24832"/>
    <n v="61917"/>
    <n v="47769"/>
  </r>
  <r>
    <n v="9"/>
    <x v="0"/>
    <x v="10"/>
    <x v="319"/>
    <n v="275"/>
    <x v="240"/>
    <n v="8371"/>
    <n v="7621"/>
    <n v="82792"/>
    <n v="88317"/>
  </r>
  <r>
    <n v="2"/>
    <x v="1"/>
    <x v="7"/>
    <x v="235"/>
    <n v="285"/>
    <x v="26"/>
    <n v="23706"/>
    <n v="22945"/>
    <n v="40735"/>
    <n v="63264"/>
  </r>
  <r>
    <n v="9"/>
    <x v="0"/>
    <x v="10"/>
    <x v="720"/>
    <n v="223"/>
    <x v="89"/>
    <n v="8594"/>
    <n v="7701"/>
    <n v="82569"/>
    <n v="88237"/>
  </r>
  <r>
    <n v="10"/>
    <x v="2"/>
    <x v="3"/>
    <x v="721"/>
    <n v="222"/>
    <x v="16"/>
    <n v="22480"/>
    <n v="20804"/>
    <n v="54748"/>
    <n v="44449"/>
  </r>
  <r>
    <n v="9"/>
    <x v="0"/>
    <x v="10"/>
    <x v="329"/>
    <n v="189"/>
    <x v="156"/>
    <n v="8783"/>
    <n v="7936"/>
    <n v="82380"/>
    <n v="88002"/>
  </r>
  <r>
    <n v="9"/>
    <x v="0"/>
    <x v="10"/>
    <x v="76"/>
    <n v="92"/>
    <x v="147"/>
    <n v="8875"/>
    <n v="8198"/>
    <n v="82288"/>
    <n v="87740"/>
  </r>
  <r>
    <n v="9"/>
    <x v="0"/>
    <x v="10"/>
    <x v="300"/>
    <n v="146"/>
    <x v="248"/>
    <n v="9021"/>
    <n v="8351"/>
    <n v="82142"/>
    <n v="87587"/>
  </r>
  <r>
    <n v="9"/>
    <x v="0"/>
    <x v="10"/>
    <x v="375"/>
    <n v="267"/>
    <x v="96"/>
    <n v="9288"/>
    <n v="8414"/>
    <n v="81875"/>
    <n v="87524"/>
  </r>
  <r>
    <n v="12"/>
    <x v="2"/>
    <x v="2"/>
    <x v="646"/>
    <n v="89"/>
    <x v="163"/>
    <n v="22388"/>
    <n v="21024"/>
    <n v="40999"/>
    <n v="76181"/>
  </r>
  <r>
    <n v="12"/>
    <x v="2"/>
    <x v="2"/>
    <x v="707"/>
    <n v="294"/>
    <x v="213"/>
    <n v="22682"/>
    <n v="21238"/>
    <n v="40705"/>
    <n v="75967"/>
  </r>
  <r>
    <n v="9"/>
    <x v="0"/>
    <x v="10"/>
    <x v="305"/>
    <n v="201"/>
    <x v="137"/>
    <n v="9489"/>
    <n v="8622"/>
    <n v="81674"/>
    <n v="87316"/>
  </r>
  <r>
    <n v="3"/>
    <x v="1"/>
    <x v="1"/>
    <x v="446"/>
    <n v="135"/>
    <x v="1"/>
    <n v="20863"/>
    <n v="18169"/>
    <n v="31295"/>
    <n v="78269"/>
  </r>
  <r>
    <n v="12"/>
    <x v="2"/>
    <x v="2"/>
    <x v="665"/>
    <n v="144"/>
    <x v="29"/>
    <n v="22826"/>
    <n v="21474"/>
    <n v="40561"/>
    <n v="75731"/>
  </r>
  <r>
    <n v="9"/>
    <x v="0"/>
    <x v="10"/>
    <x v="313"/>
    <n v="175"/>
    <x v="237"/>
    <n v="9664"/>
    <n v="8865"/>
    <n v="81499"/>
    <n v="87073"/>
  </r>
  <r>
    <n v="9"/>
    <x v="0"/>
    <x v="10"/>
    <x v="380"/>
    <n v="207"/>
    <x v="74"/>
    <n v="9871"/>
    <n v="9092"/>
    <n v="81292"/>
    <n v="86846"/>
  </r>
  <r>
    <n v="11"/>
    <x v="2"/>
    <x v="6"/>
    <x v="212"/>
    <n v="121"/>
    <x v="182"/>
    <n v="22944"/>
    <n v="20961"/>
    <n v="53036"/>
    <n v="75836"/>
  </r>
  <r>
    <n v="1"/>
    <x v="1"/>
    <x v="0"/>
    <x v="695"/>
    <n v="155"/>
    <x v="144"/>
    <n v="25828"/>
    <n v="25089"/>
    <n v="61762"/>
    <n v="47512"/>
  </r>
  <r>
    <n v="1"/>
    <x v="1"/>
    <x v="0"/>
    <x v="651"/>
    <n v="94"/>
    <x v="143"/>
    <n v="25922"/>
    <n v="25143"/>
    <n v="61668"/>
    <n v="47458"/>
  </r>
  <r>
    <n v="4"/>
    <x v="4"/>
    <x v="5"/>
    <x v="589"/>
    <n v="99"/>
    <x v="86"/>
    <n v="20082"/>
    <n v="18236"/>
    <n v="45108"/>
    <n v="70217"/>
  </r>
  <r>
    <n v="12"/>
    <x v="2"/>
    <x v="2"/>
    <x v="722"/>
    <n v="99"/>
    <x v="72"/>
    <n v="22925"/>
    <n v="21628"/>
    <n v="40462"/>
    <n v="75577"/>
  </r>
  <r>
    <n v="14"/>
    <x v="3"/>
    <x v="7"/>
    <x v="659"/>
    <n v="283"/>
    <x v="206"/>
    <n v="25860"/>
    <n v="23222"/>
    <n v="49551"/>
    <n v="52916"/>
  </r>
  <r>
    <n v="9"/>
    <x v="0"/>
    <x v="10"/>
    <x v="92"/>
    <n v="151"/>
    <x v="75"/>
    <n v="10022"/>
    <n v="9283"/>
    <n v="81141"/>
    <n v="86655"/>
  </r>
  <r>
    <n v="1"/>
    <x v="1"/>
    <x v="0"/>
    <x v="656"/>
    <n v="266"/>
    <x v="32"/>
    <n v="26188"/>
    <n v="25308"/>
    <n v="61402"/>
    <n v="47293"/>
  </r>
  <r>
    <n v="1"/>
    <x v="1"/>
    <x v="0"/>
    <x v="657"/>
    <n v="122"/>
    <x v="133"/>
    <n v="26310"/>
    <n v="25588"/>
    <n v="61280"/>
    <n v="47013"/>
  </r>
  <r>
    <n v="5"/>
    <x v="4"/>
    <x v="8"/>
    <x v="710"/>
    <n v="94"/>
    <x v="209"/>
    <n v="23113"/>
    <n v="20057"/>
    <n v="24310"/>
    <n v="57651"/>
  </r>
  <r>
    <n v="2"/>
    <x v="1"/>
    <x v="7"/>
    <x v="236"/>
    <n v="150"/>
    <x v="84"/>
    <n v="23856"/>
    <n v="23131"/>
    <n v="40585"/>
    <n v="63078"/>
  </r>
  <r>
    <n v="9"/>
    <x v="0"/>
    <x v="10"/>
    <x v="397"/>
    <n v="185"/>
    <x v="153"/>
    <n v="10207"/>
    <n v="9556"/>
    <n v="80956"/>
    <n v="86382"/>
  </r>
  <r>
    <n v="9"/>
    <x v="0"/>
    <x v="10"/>
    <x v="324"/>
    <n v="266"/>
    <x v="241"/>
    <n v="10473"/>
    <n v="9752"/>
    <n v="80690"/>
    <n v="86186"/>
  </r>
  <r>
    <n v="5"/>
    <x v="4"/>
    <x v="8"/>
    <x v="592"/>
    <n v="167"/>
    <x v="4"/>
    <n v="23280"/>
    <n v="20215"/>
    <n v="24143"/>
    <n v="57493"/>
  </r>
  <r>
    <n v="11"/>
    <x v="2"/>
    <x v="6"/>
    <x v="713"/>
    <n v="289"/>
    <x v="127"/>
    <n v="23233"/>
    <n v="21127"/>
    <n v="52747"/>
    <n v="75670"/>
  </r>
  <r>
    <n v="5"/>
    <x v="4"/>
    <x v="8"/>
    <x v="723"/>
    <n v="124"/>
    <x v="139"/>
    <n v="23404"/>
    <n v="20514"/>
    <n v="24019"/>
    <n v="57194"/>
  </r>
  <r>
    <n v="14"/>
    <x v="3"/>
    <x v="7"/>
    <x v="274"/>
    <n v="216"/>
    <x v="197"/>
    <n v="26076"/>
    <n v="23396"/>
    <n v="49335"/>
    <n v="52742"/>
  </r>
  <r>
    <n v="2"/>
    <x v="1"/>
    <x v="7"/>
    <x v="465"/>
    <n v="281"/>
    <x v="65"/>
    <n v="24137"/>
    <n v="23264"/>
    <n v="40304"/>
    <n v="62945"/>
  </r>
  <r>
    <n v="9"/>
    <x v="0"/>
    <x v="10"/>
    <x v="401"/>
    <n v="93"/>
    <x v="140"/>
    <n v="10566"/>
    <n v="9819"/>
    <n v="80597"/>
    <n v="86119"/>
  </r>
  <r>
    <n v="5"/>
    <x v="4"/>
    <x v="8"/>
    <x v="228"/>
    <n v="108"/>
    <x v="160"/>
    <n v="23512"/>
    <n v="20628"/>
    <n v="23911"/>
    <n v="57080"/>
  </r>
  <r>
    <n v="1"/>
    <x v="1"/>
    <x v="0"/>
    <x v="724"/>
    <n v="156"/>
    <x v="185"/>
    <n v="26466"/>
    <n v="25794"/>
    <n v="61124"/>
    <n v="46807"/>
  </r>
  <r>
    <n v="4"/>
    <x v="4"/>
    <x v="5"/>
    <x v="632"/>
    <n v="144"/>
    <x v="159"/>
    <n v="20226"/>
    <n v="18431"/>
    <n v="44964"/>
    <n v="70022"/>
  </r>
  <r>
    <n v="14"/>
    <x v="3"/>
    <x v="7"/>
    <x v="725"/>
    <n v="276"/>
    <x v="115"/>
    <n v="26352"/>
    <n v="23621"/>
    <n v="49059"/>
    <n v="52517"/>
  </r>
  <r>
    <n v="9"/>
    <x v="0"/>
    <x v="10"/>
    <x v="350"/>
    <n v="220"/>
    <x v="44"/>
    <n v="10786"/>
    <n v="9887"/>
    <n v="80377"/>
    <n v="86051"/>
  </r>
  <r>
    <n v="9"/>
    <x v="0"/>
    <x v="10"/>
    <x v="345"/>
    <n v="251"/>
    <x v="52"/>
    <n v="11037"/>
    <n v="10004"/>
    <n v="80126"/>
    <n v="85934"/>
  </r>
  <r>
    <n v="11"/>
    <x v="2"/>
    <x v="6"/>
    <x v="226"/>
    <n v="116"/>
    <x v="126"/>
    <n v="23349"/>
    <n v="21248"/>
    <n v="52631"/>
    <n v="75549"/>
  </r>
  <r>
    <n v="4"/>
    <x v="4"/>
    <x v="5"/>
    <x v="596"/>
    <n v="179"/>
    <x v="5"/>
    <n v="20405"/>
    <n v="18606"/>
    <n v="44785"/>
    <n v="69847"/>
  </r>
  <r>
    <n v="9"/>
    <x v="0"/>
    <x v="10"/>
    <x v="351"/>
    <n v="256"/>
    <x v="61"/>
    <n v="11293"/>
    <n v="10060"/>
    <n v="79870"/>
    <n v="85878"/>
  </r>
  <r>
    <n v="4"/>
    <x v="4"/>
    <x v="5"/>
    <x v="573"/>
    <n v="194"/>
    <x v="11"/>
    <n v="20599"/>
    <n v="18742"/>
    <n v="44591"/>
    <n v="69711"/>
  </r>
  <r>
    <n v="9"/>
    <x v="0"/>
    <x v="10"/>
    <x v="415"/>
    <n v="138"/>
    <x v="54"/>
    <n v="11431"/>
    <n v="10319"/>
    <n v="79732"/>
    <n v="85619"/>
  </r>
  <r>
    <n v="14"/>
    <x v="3"/>
    <x v="7"/>
    <x v="726"/>
    <n v="109"/>
    <x v="81"/>
    <n v="26461"/>
    <n v="23681"/>
    <n v="48950"/>
    <n v="52457"/>
  </r>
  <r>
    <n v="9"/>
    <x v="0"/>
    <x v="10"/>
    <x v="428"/>
    <n v="246"/>
    <x v="114"/>
    <n v="11677"/>
    <n v="10529"/>
    <n v="79486"/>
    <n v="85409"/>
  </r>
  <r>
    <n v="10"/>
    <x v="2"/>
    <x v="3"/>
    <x v="460"/>
    <n v="161"/>
    <x v="99"/>
    <n v="22641"/>
    <n v="20930"/>
    <n v="54587"/>
    <n v="44323"/>
  </r>
  <r>
    <n v="2"/>
    <x v="1"/>
    <x v="7"/>
    <x v="467"/>
    <n v="177"/>
    <x v="237"/>
    <n v="24314"/>
    <n v="23507"/>
    <n v="40127"/>
    <n v="62702"/>
  </r>
  <r>
    <n v="11"/>
    <x v="2"/>
    <x v="6"/>
    <x v="727"/>
    <n v="138"/>
    <x v="190"/>
    <n v="23487"/>
    <n v="21476"/>
    <n v="52493"/>
    <n v="75321"/>
  </r>
  <r>
    <n v="11"/>
    <x v="2"/>
    <x v="6"/>
    <x v="457"/>
    <n v="81"/>
    <x v="204"/>
    <n v="23568"/>
    <n v="21752"/>
    <n v="52412"/>
    <n v="75045"/>
  </r>
  <r>
    <n v="12"/>
    <x v="2"/>
    <x v="2"/>
    <x v="728"/>
    <n v="267"/>
    <x v="159"/>
    <n v="23192"/>
    <n v="21823"/>
    <n v="40195"/>
    <n v="75382"/>
  </r>
  <r>
    <n v="3"/>
    <x v="1"/>
    <x v="1"/>
    <x v="207"/>
    <n v="192"/>
    <x v="230"/>
    <n v="21055"/>
    <n v="18274"/>
    <n v="31103"/>
    <n v="78164"/>
  </r>
  <r>
    <n v="4"/>
    <x v="4"/>
    <x v="5"/>
    <x v="711"/>
    <n v="287"/>
    <x v="199"/>
    <n v="20886"/>
    <n v="18870"/>
    <n v="44304"/>
    <n v="69583"/>
  </r>
  <r>
    <n v="9"/>
    <x v="0"/>
    <x v="10"/>
    <x v="108"/>
    <n v="229"/>
    <x v="194"/>
    <n v="11906"/>
    <n v="10770"/>
    <n v="79257"/>
    <n v="85168"/>
  </r>
  <r>
    <n v="2"/>
    <x v="1"/>
    <x v="7"/>
    <x v="729"/>
    <n v="268"/>
    <x v="141"/>
    <n v="24582"/>
    <n v="23639"/>
    <n v="39859"/>
    <n v="62570"/>
  </r>
  <r>
    <n v="11"/>
    <x v="2"/>
    <x v="6"/>
    <x v="722"/>
    <n v="119"/>
    <x v="36"/>
    <n v="23687"/>
    <n v="22039"/>
    <n v="52293"/>
    <n v="74758"/>
  </r>
  <r>
    <n v="3"/>
    <x v="1"/>
    <x v="1"/>
    <x v="730"/>
    <n v="140"/>
    <x v="23"/>
    <n v="21195"/>
    <n v="18329"/>
    <n v="30963"/>
    <n v="78109"/>
  </r>
  <r>
    <n v="3"/>
    <x v="1"/>
    <x v="1"/>
    <x v="731"/>
    <n v="84"/>
    <x v="31"/>
    <n v="21279"/>
    <n v="18470"/>
    <n v="30879"/>
    <n v="77968"/>
  </r>
  <r>
    <n v="5"/>
    <x v="4"/>
    <x v="8"/>
    <x v="458"/>
    <n v="192"/>
    <x v="152"/>
    <n v="23704"/>
    <n v="20876"/>
    <n v="23719"/>
    <n v="56832"/>
  </r>
  <r>
    <n v="10"/>
    <x v="2"/>
    <x v="3"/>
    <x v="684"/>
    <n v="163"/>
    <x v="188"/>
    <n v="22804"/>
    <n v="21000"/>
    <n v="54424"/>
    <n v="44253"/>
  </r>
  <r>
    <n v="9"/>
    <x v="0"/>
    <x v="10"/>
    <x v="732"/>
    <n v="198"/>
    <x v="117"/>
    <n v="12104"/>
    <n v="10843"/>
    <n v="79059"/>
    <n v="85095"/>
  </r>
  <r>
    <n v="9"/>
    <x v="0"/>
    <x v="10"/>
    <x v="471"/>
    <n v="165"/>
    <x v="126"/>
    <n v="12269"/>
    <n v="10964"/>
    <n v="78894"/>
    <n v="84974"/>
  </r>
  <r>
    <n v="9"/>
    <x v="0"/>
    <x v="10"/>
    <x v="359"/>
    <n v="84"/>
    <x v="241"/>
    <n v="12353"/>
    <n v="11160"/>
    <n v="78810"/>
    <n v="84778"/>
  </r>
  <r>
    <n v="13"/>
    <x v="3"/>
    <x v="4"/>
    <x v="213"/>
    <n v="99"/>
    <x v="185"/>
    <n v="22963"/>
    <n v="20997"/>
    <n v="69740"/>
    <n v="58458"/>
  </r>
  <r>
    <n v="9"/>
    <x v="0"/>
    <x v="10"/>
    <x v="733"/>
    <n v="151"/>
    <x v="65"/>
    <n v="12504"/>
    <n v="11293"/>
    <n v="78659"/>
    <n v="84645"/>
  </r>
  <r>
    <n v="2"/>
    <x v="1"/>
    <x v="7"/>
    <x v="623"/>
    <n v="267"/>
    <x v="103"/>
    <n v="24849"/>
    <n v="23704"/>
    <n v="39592"/>
    <n v="62505"/>
  </r>
  <r>
    <n v="12"/>
    <x v="2"/>
    <x v="2"/>
    <x v="716"/>
    <n v="113"/>
    <x v="38"/>
    <n v="23305"/>
    <n v="21986"/>
    <n v="40082"/>
    <n v="75219"/>
  </r>
  <r>
    <n v="1"/>
    <x v="1"/>
    <x v="0"/>
    <x v="493"/>
    <n v="164"/>
    <x v="199"/>
    <n v="26630"/>
    <n v="25922"/>
    <n v="60960"/>
    <n v="46679"/>
  </r>
  <r>
    <n v="1"/>
    <x v="1"/>
    <x v="0"/>
    <x v="725"/>
    <n v="157"/>
    <x v="192"/>
    <n v="26787"/>
    <n v="26078"/>
    <n v="60803"/>
    <n v="46523"/>
  </r>
  <r>
    <n v="1"/>
    <x v="1"/>
    <x v="0"/>
    <x v="734"/>
    <n v="100"/>
    <x v="82"/>
    <n v="26887"/>
    <n v="26238"/>
    <n v="60703"/>
    <n v="46363"/>
  </r>
  <r>
    <n v="2"/>
    <x v="1"/>
    <x v="7"/>
    <x v="469"/>
    <n v="265"/>
    <x v="37"/>
    <n v="25114"/>
    <n v="23828"/>
    <n v="39327"/>
    <n v="62381"/>
  </r>
  <r>
    <n v="11"/>
    <x v="2"/>
    <x v="6"/>
    <x v="458"/>
    <n v="247"/>
    <x v="149"/>
    <n v="23934"/>
    <n v="22330"/>
    <n v="52046"/>
    <n v="74467"/>
  </r>
  <r>
    <n v="9"/>
    <x v="0"/>
    <x v="10"/>
    <x v="502"/>
    <n v="153"/>
    <x v="48"/>
    <n v="12657"/>
    <n v="11462"/>
    <n v="78506"/>
    <n v="84476"/>
  </r>
  <r>
    <n v="1"/>
    <x v="1"/>
    <x v="0"/>
    <x v="735"/>
    <n v="236"/>
    <x v="157"/>
    <n v="27123"/>
    <n v="26334"/>
    <n v="60467"/>
    <n v="46267"/>
  </r>
  <r>
    <n v="9"/>
    <x v="0"/>
    <x v="10"/>
    <x v="499"/>
    <n v="291"/>
    <x v="22"/>
    <n v="12948"/>
    <n v="11688"/>
    <n v="78215"/>
    <n v="84250"/>
  </r>
  <r>
    <n v="9"/>
    <x v="0"/>
    <x v="10"/>
    <x v="519"/>
    <n v="150"/>
    <x v="105"/>
    <n v="13098"/>
    <n v="11911"/>
    <n v="78065"/>
    <n v="84027"/>
  </r>
  <r>
    <n v="9"/>
    <x v="0"/>
    <x v="10"/>
    <x v="123"/>
    <n v="263"/>
    <x v="19"/>
    <n v="13361"/>
    <n v="12156"/>
    <n v="77802"/>
    <n v="83782"/>
  </r>
  <r>
    <n v="5"/>
    <x v="4"/>
    <x v="8"/>
    <x v="612"/>
    <n v="97"/>
    <x v="240"/>
    <n v="23801"/>
    <n v="21035"/>
    <n v="23622"/>
    <n v="56673"/>
  </r>
  <r>
    <n v="1"/>
    <x v="1"/>
    <x v="0"/>
    <x v="736"/>
    <n v="235"/>
    <x v="48"/>
    <n v="27358"/>
    <n v="26503"/>
    <n v="60232"/>
    <n v="46098"/>
  </r>
  <r>
    <n v="4"/>
    <x v="4"/>
    <x v="5"/>
    <x v="643"/>
    <n v="113"/>
    <x v="218"/>
    <n v="20999"/>
    <n v="18988"/>
    <n v="44191"/>
    <n v="69465"/>
  </r>
  <r>
    <n v="3"/>
    <x v="1"/>
    <x v="1"/>
    <x v="637"/>
    <n v="216"/>
    <x v="60"/>
    <n v="21495"/>
    <n v="18539"/>
    <n v="30663"/>
    <n v="77899"/>
  </r>
  <r>
    <n v="3"/>
    <x v="1"/>
    <x v="1"/>
    <x v="713"/>
    <n v="123"/>
    <x v="153"/>
    <n v="21618"/>
    <n v="18812"/>
    <n v="30540"/>
    <n v="77626"/>
  </r>
  <r>
    <n v="13"/>
    <x v="3"/>
    <x v="4"/>
    <x v="453"/>
    <n v="282"/>
    <x v="171"/>
    <n v="23245"/>
    <n v="21145"/>
    <n v="69458"/>
    <n v="58310"/>
  </r>
  <r>
    <n v="1"/>
    <x v="1"/>
    <x v="0"/>
    <x v="737"/>
    <n v="182"/>
    <x v="57"/>
    <n v="27540"/>
    <n v="26654"/>
    <n v="60050"/>
    <n v="45947"/>
  </r>
  <r>
    <n v="3"/>
    <x v="1"/>
    <x v="1"/>
    <x v="454"/>
    <n v="204"/>
    <x v="164"/>
    <n v="21822"/>
    <n v="18979"/>
    <n v="30336"/>
    <n v="77459"/>
  </r>
  <r>
    <n v="9"/>
    <x v="0"/>
    <x v="10"/>
    <x v="132"/>
    <n v="294"/>
    <x v="70"/>
    <n v="13655"/>
    <n v="12285"/>
    <n v="77508"/>
    <n v="83653"/>
  </r>
  <r>
    <n v="9"/>
    <x v="0"/>
    <x v="10"/>
    <x v="738"/>
    <n v="124"/>
    <x v="50"/>
    <n v="13779"/>
    <n v="12380"/>
    <n v="77384"/>
    <n v="83558"/>
  </r>
  <r>
    <n v="4"/>
    <x v="4"/>
    <x v="5"/>
    <x v="441"/>
    <n v="194"/>
    <x v="141"/>
    <n v="21193"/>
    <n v="19120"/>
    <n v="43997"/>
    <n v="69333"/>
  </r>
  <r>
    <n v="12"/>
    <x v="2"/>
    <x v="2"/>
    <x v="739"/>
    <n v="214"/>
    <x v="67"/>
    <n v="23519"/>
    <n v="22165"/>
    <n v="39868"/>
    <n v="75040"/>
  </r>
  <r>
    <n v="9"/>
    <x v="0"/>
    <x v="10"/>
    <x v="136"/>
    <n v="241"/>
    <x v="204"/>
    <n v="14020"/>
    <n v="12656"/>
    <n v="77143"/>
    <n v="83282"/>
  </r>
  <r>
    <n v="4"/>
    <x v="4"/>
    <x v="5"/>
    <x v="686"/>
    <n v="117"/>
    <x v="107"/>
    <n v="21310"/>
    <n v="19210"/>
    <n v="43880"/>
    <n v="69243"/>
  </r>
  <r>
    <n v="11"/>
    <x v="2"/>
    <x v="6"/>
    <x v="740"/>
    <n v="231"/>
    <x v="53"/>
    <n v="24165"/>
    <n v="22472"/>
    <n v="51815"/>
    <n v="74325"/>
  </r>
  <r>
    <n v="10"/>
    <x v="2"/>
    <x v="3"/>
    <x v="236"/>
    <n v="193"/>
    <x v="87"/>
    <n v="22997"/>
    <n v="21188"/>
    <n v="54231"/>
    <n v="44065"/>
  </r>
  <r>
    <n v="4"/>
    <x v="4"/>
    <x v="5"/>
    <x v="741"/>
    <n v="293"/>
    <x v="241"/>
    <n v="21603"/>
    <n v="19406"/>
    <n v="43587"/>
    <n v="69047"/>
  </r>
  <r>
    <n v="11"/>
    <x v="2"/>
    <x v="6"/>
    <x v="716"/>
    <n v="148"/>
    <x v="47"/>
    <n v="24313"/>
    <n v="22543"/>
    <n v="51667"/>
    <n v="74254"/>
  </r>
  <r>
    <n v="9"/>
    <x v="0"/>
    <x v="10"/>
    <x v="138"/>
    <n v="155"/>
    <x v="2"/>
    <n v="14175"/>
    <n v="12886"/>
    <n v="76988"/>
    <n v="83052"/>
  </r>
  <r>
    <n v="1"/>
    <x v="1"/>
    <x v="0"/>
    <x v="666"/>
    <n v="176"/>
    <x v="93"/>
    <n v="27716"/>
    <n v="26888"/>
    <n v="59874"/>
    <n v="45713"/>
  </r>
  <r>
    <n v="9"/>
    <x v="0"/>
    <x v="10"/>
    <x v="139"/>
    <n v="136"/>
    <x v="25"/>
    <n v="14311"/>
    <n v="13029"/>
    <n v="76852"/>
    <n v="82909"/>
  </r>
  <r>
    <n v="2"/>
    <x v="1"/>
    <x v="7"/>
    <x v="705"/>
    <n v="255"/>
    <x v="179"/>
    <n v="25369"/>
    <n v="23889"/>
    <n v="39072"/>
    <n v="62320"/>
  </r>
  <r>
    <n v="5"/>
    <x v="4"/>
    <x v="8"/>
    <x v="234"/>
    <n v="103"/>
    <x v="197"/>
    <n v="23904"/>
    <n v="21209"/>
    <n v="23519"/>
    <n v="56499"/>
  </r>
  <r>
    <n v="9"/>
    <x v="0"/>
    <x v="10"/>
    <x v="387"/>
    <n v="105"/>
    <x v="244"/>
    <n v="14416"/>
    <n v="13230"/>
    <n v="76747"/>
    <n v="82708"/>
  </r>
  <r>
    <n v="9"/>
    <x v="0"/>
    <x v="10"/>
    <x v="504"/>
    <n v="134"/>
    <x v="212"/>
    <n v="14550"/>
    <n v="13380"/>
    <n v="76613"/>
    <n v="82558"/>
  </r>
  <r>
    <n v="3"/>
    <x v="1"/>
    <x v="1"/>
    <x v="707"/>
    <n v="214"/>
    <x v="33"/>
    <n v="22036"/>
    <n v="19246"/>
    <n v="30122"/>
    <n v="77192"/>
  </r>
  <r>
    <n v="4"/>
    <x v="4"/>
    <x v="5"/>
    <x v="449"/>
    <n v="179"/>
    <x v="75"/>
    <n v="21782"/>
    <n v="19597"/>
    <n v="43408"/>
    <n v="68856"/>
  </r>
  <r>
    <n v="9"/>
    <x v="0"/>
    <x v="10"/>
    <x v="540"/>
    <n v="292"/>
    <x v="17"/>
    <n v="14842"/>
    <n v="13532"/>
    <n v="76321"/>
    <n v="82406"/>
  </r>
  <r>
    <n v="9"/>
    <x v="0"/>
    <x v="10"/>
    <x v="518"/>
    <n v="147"/>
    <x v="150"/>
    <n v="14989"/>
    <n v="13735"/>
    <n v="76174"/>
    <n v="82203"/>
  </r>
  <r>
    <n v="3"/>
    <x v="1"/>
    <x v="1"/>
    <x v="457"/>
    <n v="82"/>
    <x v="156"/>
    <n v="22118"/>
    <n v="19481"/>
    <n v="30040"/>
    <n v="76957"/>
  </r>
  <r>
    <n v="5"/>
    <x v="4"/>
    <x v="8"/>
    <x v="463"/>
    <n v="274"/>
    <x v="86"/>
    <n v="24178"/>
    <n v="21494"/>
    <n v="23245"/>
    <n v="56214"/>
  </r>
  <r>
    <n v="4"/>
    <x v="4"/>
    <x v="5"/>
    <x v="451"/>
    <n v="277"/>
    <x v="100"/>
    <n v="22059"/>
    <n v="19809"/>
    <n v="43131"/>
    <n v="68644"/>
  </r>
  <r>
    <n v="9"/>
    <x v="0"/>
    <x v="10"/>
    <x v="517"/>
    <n v="108"/>
    <x v="123"/>
    <n v="15097"/>
    <n v="13787"/>
    <n v="76066"/>
    <n v="82151"/>
  </r>
  <r>
    <n v="9"/>
    <x v="0"/>
    <x v="10"/>
    <x v="393"/>
    <n v="234"/>
    <x v="72"/>
    <n v="15331"/>
    <n v="13941"/>
    <n v="75832"/>
    <n v="81997"/>
  </r>
  <r>
    <n v="11"/>
    <x v="2"/>
    <x v="6"/>
    <x v="234"/>
    <n v="204"/>
    <x v="167"/>
    <n v="24517"/>
    <n v="22659"/>
    <n v="51463"/>
    <n v="74138"/>
  </r>
  <r>
    <n v="9"/>
    <x v="0"/>
    <x v="10"/>
    <x v="394"/>
    <n v="265"/>
    <x v="239"/>
    <n v="15596"/>
    <n v="14007"/>
    <n v="75567"/>
    <n v="81931"/>
  </r>
  <r>
    <n v="10"/>
    <x v="2"/>
    <x v="3"/>
    <x v="465"/>
    <n v="188"/>
    <x v="192"/>
    <n v="23185"/>
    <n v="21344"/>
    <n v="54043"/>
    <n v="43909"/>
  </r>
  <r>
    <n v="5"/>
    <x v="4"/>
    <x v="8"/>
    <x v="693"/>
    <n v="121"/>
    <x v="157"/>
    <n v="24299"/>
    <n v="21590"/>
    <n v="23124"/>
    <n v="56118"/>
  </r>
  <r>
    <n v="13"/>
    <x v="3"/>
    <x v="4"/>
    <x v="710"/>
    <n v="150"/>
    <x v="176"/>
    <n v="23395"/>
    <n v="21196"/>
    <n v="69308"/>
    <n v="58259"/>
  </r>
  <r>
    <n v="9"/>
    <x v="0"/>
    <x v="10"/>
    <x v="562"/>
    <n v="99"/>
    <x v="43"/>
    <n v="15695"/>
    <n v="14154"/>
    <n v="75468"/>
    <n v="81784"/>
  </r>
  <r>
    <n v="2"/>
    <x v="1"/>
    <x v="7"/>
    <x v="247"/>
    <n v="287"/>
    <x v="165"/>
    <n v="25656"/>
    <n v="23967"/>
    <n v="38785"/>
    <n v="62242"/>
  </r>
  <r>
    <n v="5"/>
    <x v="4"/>
    <x v="8"/>
    <x v="635"/>
    <n v="293"/>
    <x v="7"/>
    <n v="24592"/>
    <n v="21675"/>
    <n v="22831"/>
    <n v="56033"/>
  </r>
  <r>
    <n v="1"/>
    <x v="1"/>
    <x v="0"/>
    <x v="742"/>
    <n v="88"/>
    <x v="93"/>
    <n v="27804"/>
    <n v="27122"/>
    <n v="59786"/>
    <n v="45479"/>
  </r>
  <r>
    <n v="4"/>
    <x v="4"/>
    <x v="5"/>
    <x v="222"/>
    <n v="297"/>
    <x v="191"/>
    <n v="22356"/>
    <n v="19901"/>
    <n v="42834"/>
    <n v="68552"/>
  </r>
  <r>
    <n v="9"/>
    <x v="0"/>
    <x v="10"/>
    <x v="156"/>
    <n v="252"/>
    <x v="91"/>
    <n v="15947"/>
    <n v="14418"/>
    <n v="75216"/>
    <n v="81520"/>
  </r>
  <r>
    <n v="12"/>
    <x v="2"/>
    <x v="2"/>
    <x v="743"/>
    <n v="296"/>
    <x v="77"/>
    <n v="23815"/>
    <n v="22362"/>
    <n v="39572"/>
    <n v="74843"/>
  </r>
  <r>
    <n v="4"/>
    <x v="4"/>
    <x v="5"/>
    <x v="710"/>
    <n v="154"/>
    <x v="105"/>
    <n v="22510"/>
    <n v="20124"/>
    <n v="42680"/>
    <n v="68329"/>
  </r>
  <r>
    <n v="14"/>
    <x v="3"/>
    <x v="7"/>
    <x v="736"/>
    <n v="107"/>
    <x v="121"/>
    <n v="26568"/>
    <n v="23815"/>
    <n v="48843"/>
    <n v="52323"/>
  </r>
  <r>
    <n v="12"/>
    <x v="2"/>
    <x v="2"/>
    <x v="744"/>
    <n v="224"/>
    <x v="218"/>
    <n v="24039"/>
    <n v="22480"/>
    <n v="39348"/>
    <n v="74725"/>
  </r>
  <r>
    <n v="10"/>
    <x v="2"/>
    <x v="3"/>
    <x v="238"/>
    <n v="230"/>
    <x v="96"/>
    <n v="23415"/>
    <n v="21407"/>
    <n v="53813"/>
    <n v="43846"/>
  </r>
  <r>
    <n v="14"/>
    <x v="3"/>
    <x v="7"/>
    <x v="745"/>
    <n v="86"/>
    <x v="87"/>
    <n v="26654"/>
    <n v="24003"/>
    <n v="48757"/>
    <n v="52135"/>
  </r>
  <r>
    <n v="9"/>
    <x v="0"/>
    <x v="10"/>
    <x v="531"/>
    <n v="233"/>
    <x v="171"/>
    <n v="16180"/>
    <n v="14566"/>
    <n v="74983"/>
    <n v="81372"/>
  </r>
  <r>
    <n v="9"/>
    <x v="0"/>
    <x v="10"/>
    <x v="497"/>
    <n v="104"/>
    <x v="235"/>
    <n v="16284"/>
    <n v="14864"/>
    <n v="74879"/>
    <n v="81074"/>
  </r>
  <r>
    <n v="11"/>
    <x v="2"/>
    <x v="6"/>
    <x v="461"/>
    <n v="161"/>
    <x v="151"/>
    <n v="24678"/>
    <n v="22891"/>
    <n v="51302"/>
    <n v="73906"/>
  </r>
  <r>
    <n v="1"/>
    <x v="1"/>
    <x v="0"/>
    <x v="746"/>
    <n v="132"/>
    <x v="16"/>
    <n v="27936"/>
    <n v="27375"/>
    <n v="59654"/>
    <n v="45226"/>
  </r>
  <r>
    <n v="14"/>
    <x v="3"/>
    <x v="7"/>
    <x v="747"/>
    <n v="288"/>
    <x v="229"/>
    <n v="26942"/>
    <n v="24133"/>
    <n v="48469"/>
    <n v="52005"/>
  </r>
  <r>
    <n v="2"/>
    <x v="1"/>
    <x v="7"/>
    <x v="473"/>
    <n v="277"/>
    <x v="68"/>
    <n v="25933"/>
    <n v="24086"/>
    <n v="38508"/>
    <n v="62123"/>
  </r>
  <r>
    <n v="3"/>
    <x v="1"/>
    <x v="1"/>
    <x v="673"/>
    <n v="109"/>
    <x v="216"/>
    <n v="22227"/>
    <n v="19558"/>
    <n v="29931"/>
    <n v="76880"/>
  </r>
  <r>
    <n v="13"/>
    <x v="3"/>
    <x v="4"/>
    <x v="723"/>
    <n v="170"/>
    <x v="174"/>
    <n v="23565"/>
    <n v="21300"/>
    <n v="69138"/>
    <n v="58155"/>
  </r>
  <r>
    <n v="1"/>
    <x v="1"/>
    <x v="0"/>
    <x v="748"/>
    <n v="200"/>
    <x v="74"/>
    <n v="28136"/>
    <n v="27602"/>
    <n v="59454"/>
    <n v="44999"/>
  </r>
  <r>
    <n v="9"/>
    <x v="0"/>
    <x v="10"/>
    <x v="162"/>
    <n v="184"/>
    <x v="134"/>
    <n v="16468"/>
    <n v="15001"/>
    <n v="74695"/>
    <n v="80937"/>
  </r>
  <r>
    <n v="2"/>
    <x v="1"/>
    <x v="7"/>
    <x v="475"/>
    <n v="102"/>
    <x v="73"/>
    <n v="26035"/>
    <n v="24247"/>
    <n v="38406"/>
    <n v="61962"/>
  </r>
  <r>
    <n v="14"/>
    <x v="3"/>
    <x v="7"/>
    <x v="749"/>
    <n v="107"/>
    <x v="122"/>
    <n v="27049"/>
    <n v="24221"/>
    <n v="48362"/>
    <n v="51917"/>
  </r>
  <r>
    <n v="9"/>
    <x v="0"/>
    <x v="10"/>
    <x v="535"/>
    <n v="88"/>
    <x v="232"/>
    <n v="16556"/>
    <n v="15276"/>
    <n v="74607"/>
    <n v="80662"/>
  </r>
  <r>
    <n v="2"/>
    <x v="1"/>
    <x v="7"/>
    <x v="476"/>
    <n v="289"/>
    <x v="92"/>
    <n v="26324"/>
    <n v="24419"/>
    <n v="38117"/>
    <n v="61790"/>
  </r>
  <r>
    <n v="9"/>
    <x v="0"/>
    <x v="10"/>
    <x v="510"/>
    <n v="237"/>
    <x v="220"/>
    <n v="16793"/>
    <n v="15403"/>
    <n v="74370"/>
    <n v="80535"/>
  </r>
  <r>
    <n v="9"/>
    <x v="0"/>
    <x v="10"/>
    <x v="653"/>
    <n v="97"/>
    <x v="223"/>
    <n v="16890"/>
    <n v="15649"/>
    <n v="74273"/>
    <n v="80289"/>
  </r>
  <r>
    <n v="1"/>
    <x v="1"/>
    <x v="0"/>
    <x v="750"/>
    <n v="218"/>
    <x v="215"/>
    <n v="28354"/>
    <n v="27691"/>
    <n v="59236"/>
    <n v="44910"/>
  </r>
  <r>
    <n v="4"/>
    <x v="4"/>
    <x v="5"/>
    <x v="227"/>
    <n v="217"/>
    <x v="133"/>
    <n v="22727"/>
    <n v="20404"/>
    <n v="42463"/>
    <n v="68049"/>
  </r>
  <r>
    <n v="10"/>
    <x v="2"/>
    <x v="3"/>
    <x v="240"/>
    <n v="173"/>
    <x v="228"/>
    <n v="23588"/>
    <n v="21527"/>
    <n v="53640"/>
    <n v="43726"/>
  </r>
  <r>
    <n v="9"/>
    <x v="0"/>
    <x v="10"/>
    <x v="170"/>
    <n v="134"/>
    <x v="242"/>
    <n v="17024"/>
    <n v="15752"/>
    <n v="74139"/>
    <n v="80186"/>
  </r>
  <r>
    <n v="1"/>
    <x v="1"/>
    <x v="0"/>
    <x v="751"/>
    <n v="260"/>
    <x v="115"/>
    <n v="28614"/>
    <n v="27916"/>
    <n v="58976"/>
    <n v="44685"/>
  </r>
  <r>
    <n v="4"/>
    <x v="4"/>
    <x v="5"/>
    <x v="608"/>
    <n v="286"/>
    <x v="222"/>
    <n v="23013"/>
    <n v="20651"/>
    <n v="42177"/>
    <n v="67802"/>
  </r>
  <r>
    <n v="5"/>
    <x v="4"/>
    <x v="8"/>
    <x v="636"/>
    <n v="194"/>
    <x v="152"/>
    <n v="24786"/>
    <n v="21923"/>
    <n v="22637"/>
    <n v="55785"/>
  </r>
  <r>
    <n v="10"/>
    <x v="2"/>
    <x v="3"/>
    <x v="468"/>
    <n v="151"/>
    <x v="196"/>
    <n v="23739"/>
    <n v="21707"/>
    <n v="53489"/>
    <n v="43546"/>
  </r>
  <r>
    <n v="9"/>
    <x v="0"/>
    <x v="10"/>
    <x v="564"/>
    <n v="242"/>
    <x v="165"/>
    <n v="17266"/>
    <n v="15830"/>
    <n v="73897"/>
    <n v="80108"/>
  </r>
  <r>
    <n v="9"/>
    <x v="0"/>
    <x v="10"/>
    <x v="410"/>
    <n v="241"/>
    <x v="215"/>
    <n v="17507"/>
    <n v="15919"/>
    <n v="73656"/>
    <n v="80019"/>
  </r>
  <r>
    <n v="9"/>
    <x v="0"/>
    <x v="10"/>
    <x v="411"/>
    <n v="191"/>
    <x v="99"/>
    <n v="17698"/>
    <n v="16045"/>
    <n v="73465"/>
    <n v="79893"/>
  </r>
  <r>
    <n v="13"/>
    <x v="3"/>
    <x v="4"/>
    <x v="228"/>
    <n v="209"/>
    <x v="189"/>
    <n v="23774"/>
    <n v="21484"/>
    <n v="68929"/>
    <n v="57971"/>
  </r>
  <r>
    <n v="4"/>
    <x v="4"/>
    <x v="5"/>
    <x v="612"/>
    <n v="177"/>
    <x v="167"/>
    <n v="23190"/>
    <n v="20767"/>
    <n v="42000"/>
    <n v="67686"/>
  </r>
  <r>
    <n v="3"/>
    <x v="1"/>
    <x v="1"/>
    <x v="612"/>
    <n v="268"/>
    <x v="5"/>
    <n v="22495"/>
    <n v="19733"/>
    <n v="29663"/>
    <n v="76705"/>
  </r>
  <r>
    <n v="9"/>
    <x v="0"/>
    <x v="10"/>
    <x v="524"/>
    <n v="141"/>
    <x v="238"/>
    <n v="17839"/>
    <n v="16191"/>
    <n v="73324"/>
    <n v="79747"/>
  </r>
  <r>
    <n v="10"/>
    <x v="2"/>
    <x v="3"/>
    <x v="625"/>
    <n v="209"/>
    <x v="29"/>
    <n v="23948"/>
    <n v="21943"/>
    <n v="53280"/>
    <n v="43310"/>
  </r>
  <r>
    <n v="2"/>
    <x v="1"/>
    <x v="7"/>
    <x v="752"/>
    <n v="228"/>
    <x v="82"/>
    <n v="26552"/>
    <n v="24579"/>
    <n v="37889"/>
    <n v="61630"/>
  </r>
  <r>
    <n v="4"/>
    <x v="4"/>
    <x v="5"/>
    <x v="613"/>
    <n v="230"/>
    <x v="200"/>
    <n v="23420"/>
    <n v="20866"/>
    <n v="41770"/>
    <n v="67587"/>
  </r>
  <r>
    <n v="3"/>
    <x v="1"/>
    <x v="1"/>
    <x v="234"/>
    <n v="232"/>
    <x v="67"/>
    <n v="22727"/>
    <n v="19912"/>
    <n v="29431"/>
    <n v="76526"/>
  </r>
  <r>
    <n v="9"/>
    <x v="0"/>
    <x v="10"/>
    <x v="580"/>
    <n v="238"/>
    <x v="202"/>
    <n v="18077"/>
    <n v="16284"/>
    <n v="73086"/>
    <n v="79654"/>
  </r>
  <r>
    <n v="9"/>
    <x v="0"/>
    <x v="10"/>
    <x v="581"/>
    <n v="134"/>
    <x v="113"/>
    <n v="18211"/>
    <n v="16392"/>
    <n v="72952"/>
    <n v="79546"/>
  </r>
  <r>
    <n v="9"/>
    <x v="0"/>
    <x v="10"/>
    <x v="420"/>
    <n v="264"/>
    <x v="181"/>
    <n v="18475"/>
    <n v="16650"/>
    <n v="72688"/>
    <n v="79288"/>
  </r>
  <r>
    <n v="9"/>
    <x v="0"/>
    <x v="10"/>
    <x v="601"/>
    <n v="162"/>
    <x v="182"/>
    <n v="18637"/>
    <n v="16844"/>
    <n v="72526"/>
    <n v="79094"/>
  </r>
  <r>
    <n v="9"/>
    <x v="0"/>
    <x v="10"/>
    <x v="181"/>
    <n v="295"/>
    <x v="123"/>
    <n v="18932"/>
    <n v="16896"/>
    <n v="72231"/>
    <n v="79042"/>
  </r>
  <r>
    <n v="9"/>
    <x v="0"/>
    <x v="10"/>
    <x v="628"/>
    <n v="108"/>
    <x v="101"/>
    <n v="19040"/>
    <n v="17086"/>
    <n v="72123"/>
    <n v="78852"/>
  </r>
  <r>
    <n v="11"/>
    <x v="2"/>
    <x v="6"/>
    <x v="618"/>
    <n v="127"/>
    <x v="223"/>
    <n v="24805"/>
    <n v="23137"/>
    <n v="51175"/>
    <n v="73660"/>
  </r>
  <r>
    <n v="4"/>
    <x v="4"/>
    <x v="5"/>
    <x v="739"/>
    <n v="253"/>
    <x v="221"/>
    <n v="23673"/>
    <n v="21047"/>
    <n v="41517"/>
    <n v="67406"/>
  </r>
  <r>
    <n v="10"/>
    <x v="2"/>
    <x v="3"/>
    <x v="753"/>
    <n v="88"/>
    <x v="42"/>
    <n v="24036"/>
    <n v="22217"/>
    <n v="53192"/>
    <n v="43036"/>
  </r>
  <r>
    <n v="9"/>
    <x v="0"/>
    <x v="10"/>
    <x v="754"/>
    <n v="137"/>
    <x v="79"/>
    <n v="19177"/>
    <n v="17209"/>
    <n v="71986"/>
    <n v="78729"/>
  </r>
  <r>
    <n v="3"/>
    <x v="1"/>
    <x v="1"/>
    <x v="622"/>
    <n v="150"/>
    <x v="41"/>
    <n v="22877"/>
    <n v="20088"/>
    <n v="29281"/>
    <n v="76350"/>
  </r>
  <r>
    <n v="12"/>
    <x v="2"/>
    <x v="2"/>
    <x v="619"/>
    <n v="223"/>
    <x v="9"/>
    <n v="24262"/>
    <n v="22605"/>
    <n v="39125"/>
    <n v="74600"/>
  </r>
  <r>
    <n v="13"/>
    <x v="3"/>
    <x v="4"/>
    <x v="755"/>
    <n v="201"/>
    <x v="32"/>
    <n v="23975"/>
    <n v="21649"/>
    <n v="68728"/>
    <n v="57806"/>
  </r>
  <r>
    <n v="11"/>
    <x v="2"/>
    <x v="6"/>
    <x v="744"/>
    <n v="121"/>
    <x v="208"/>
    <n v="24926"/>
    <n v="23239"/>
    <n v="51054"/>
    <n v="73558"/>
  </r>
  <r>
    <n v="9"/>
    <x v="0"/>
    <x v="10"/>
    <x v="429"/>
    <n v="252"/>
    <x v="115"/>
    <n v="19429"/>
    <n v="17434"/>
    <n v="71734"/>
    <n v="78504"/>
  </r>
  <r>
    <n v="5"/>
    <x v="4"/>
    <x v="8"/>
    <x v="623"/>
    <n v="129"/>
    <x v="237"/>
    <n v="24915"/>
    <n v="22166"/>
    <n v="22508"/>
    <n v="55542"/>
  </r>
  <r>
    <n v="13"/>
    <x v="3"/>
    <x v="4"/>
    <x v="612"/>
    <n v="214"/>
    <x v="148"/>
    <n v="24189"/>
    <n v="21943"/>
    <n v="68514"/>
    <n v="57512"/>
  </r>
  <r>
    <n v="14"/>
    <x v="3"/>
    <x v="7"/>
    <x v="668"/>
    <n v="120"/>
    <x v="123"/>
    <n v="27169"/>
    <n v="24273"/>
    <n v="48242"/>
    <n v="51865"/>
  </r>
  <r>
    <n v="14"/>
    <x v="3"/>
    <x v="7"/>
    <x v="756"/>
    <n v="131"/>
    <x v="236"/>
    <n v="27300"/>
    <n v="24497"/>
    <n v="48111"/>
    <n v="51641"/>
  </r>
  <r>
    <n v="12"/>
    <x v="2"/>
    <x v="2"/>
    <x v="757"/>
    <n v="257"/>
    <x v="94"/>
    <n v="24519"/>
    <n v="22865"/>
    <n v="38868"/>
    <n v="74340"/>
  </r>
  <r>
    <n v="2"/>
    <x v="1"/>
    <x v="7"/>
    <x v="758"/>
    <n v="191"/>
    <x v="44"/>
    <n v="26743"/>
    <n v="24647"/>
    <n v="37698"/>
    <n v="61562"/>
  </r>
  <r>
    <n v="10"/>
    <x v="2"/>
    <x v="3"/>
    <x v="759"/>
    <n v="153"/>
    <x v="198"/>
    <n v="24189"/>
    <n v="22499"/>
    <n v="53039"/>
    <n v="42754"/>
  </r>
  <r>
    <n v="10"/>
    <x v="2"/>
    <x v="3"/>
    <x v="760"/>
    <n v="267"/>
    <x v="154"/>
    <n v="24456"/>
    <n v="22580"/>
    <n v="52772"/>
    <n v="42673"/>
  </r>
  <r>
    <n v="5"/>
    <x v="4"/>
    <x v="8"/>
    <x v="761"/>
    <n v="101"/>
    <x v="86"/>
    <n v="25016"/>
    <n v="22451"/>
    <n v="22407"/>
    <n v="55257"/>
  </r>
  <r>
    <n v="10"/>
    <x v="2"/>
    <x v="3"/>
    <x v="717"/>
    <n v="147"/>
    <x v="22"/>
    <n v="24603"/>
    <n v="22806"/>
    <n v="52625"/>
    <n v="42447"/>
  </r>
  <r>
    <n v="10"/>
    <x v="2"/>
    <x v="3"/>
    <x v="762"/>
    <n v="214"/>
    <x v="137"/>
    <n v="24817"/>
    <n v="23014"/>
    <n v="52411"/>
    <n v="42239"/>
  </r>
  <r>
    <n v="4"/>
    <x v="4"/>
    <x v="5"/>
    <x v="463"/>
    <n v="246"/>
    <x v="231"/>
    <n v="23919"/>
    <n v="21298"/>
    <n v="41271"/>
    <n v="67155"/>
  </r>
  <r>
    <n v="3"/>
    <x v="1"/>
    <x v="1"/>
    <x v="464"/>
    <n v="250"/>
    <x v="1"/>
    <n v="23127"/>
    <n v="20357"/>
    <n v="29031"/>
    <n v="76081"/>
  </r>
  <r>
    <n v="10"/>
    <x v="2"/>
    <x v="3"/>
    <x v="482"/>
    <n v="147"/>
    <x v="212"/>
    <n v="24964"/>
    <n v="23164"/>
    <n v="52264"/>
    <n v="42089"/>
  </r>
  <r>
    <n v="10"/>
    <x v="2"/>
    <x v="3"/>
    <x v="763"/>
    <n v="180"/>
    <x v="108"/>
    <n v="25144"/>
    <n v="23271"/>
    <n v="52084"/>
    <n v="41982"/>
  </r>
  <r>
    <n v="1"/>
    <x v="1"/>
    <x v="0"/>
    <x v="764"/>
    <n v="281"/>
    <x v="5"/>
    <n v="28895"/>
    <n v="28091"/>
    <n v="58695"/>
    <n v="44510"/>
  </r>
  <r>
    <n v="11"/>
    <x v="2"/>
    <x v="6"/>
    <x v="697"/>
    <n v="83"/>
    <x v="249"/>
    <n v="25009"/>
    <n v="23337"/>
    <n v="50971"/>
    <n v="73460"/>
  </r>
  <r>
    <n v="9"/>
    <x v="0"/>
    <x v="10"/>
    <x v="765"/>
    <n v="168"/>
    <x v="63"/>
    <n v="19597"/>
    <n v="17632"/>
    <n v="71566"/>
    <n v="78306"/>
  </r>
  <r>
    <n v="9"/>
    <x v="0"/>
    <x v="10"/>
    <x v="548"/>
    <n v="173"/>
    <x v="104"/>
    <n v="19770"/>
    <n v="17716"/>
    <n v="71393"/>
    <n v="78222"/>
  </r>
  <r>
    <n v="11"/>
    <x v="2"/>
    <x v="6"/>
    <x v="636"/>
    <n v="125"/>
    <x v="226"/>
    <n v="25134"/>
    <n v="23477"/>
    <n v="50846"/>
    <n v="73320"/>
  </r>
  <r>
    <n v="2"/>
    <x v="1"/>
    <x v="7"/>
    <x v="762"/>
    <n v="248"/>
    <x v="44"/>
    <n v="26991"/>
    <n v="24715"/>
    <n v="37450"/>
    <n v="61494"/>
  </r>
  <r>
    <n v="13"/>
    <x v="3"/>
    <x v="4"/>
    <x v="234"/>
    <n v="254"/>
    <x v="55"/>
    <n v="24443"/>
    <n v="22208"/>
    <n v="68260"/>
    <n v="57247"/>
  </r>
  <r>
    <n v="3"/>
    <x v="1"/>
    <x v="1"/>
    <x v="766"/>
    <n v="200"/>
    <x v="159"/>
    <n v="23327"/>
    <n v="20552"/>
    <n v="28831"/>
    <n v="75886"/>
  </r>
  <r>
    <n v="5"/>
    <x v="4"/>
    <x v="8"/>
    <x v="247"/>
    <n v="123"/>
    <x v="167"/>
    <n v="25139"/>
    <n v="22567"/>
    <n v="22284"/>
    <n v="55141"/>
  </r>
  <r>
    <n v="11"/>
    <x v="2"/>
    <x v="6"/>
    <x v="698"/>
    <n v="149"/>
    <x v="63"/>
    <n v="25283"/>
    <n v="23675"/>
    <n v="50697"/>
    <n v="73122"/>
  </r>
  <r>
    <n v="12"/>
    <x v="2"/>
    <x v="2"/>
    <x v="468"/>
    <n v="287"/>
    <x v="145"/>
    <n v="24806"/>
    <n v="23119"/>
    <n v="38581"/>
    <n v="74086"/>
  </r>
  <r>
    <n v="9"/>
    <x v="0"/>
    <x v="10"/>
    <x v="632"/>
    <n v="197"/>
    <x v="83"/>
    <n v="19967"/>
    <n v="17954"/>
    <n v="71196"/>
    <n v="77984"/>
  </r>
  <r>
    <n v="9"/>
    <x v="0"/>
    <x v="10"/>
    <x v="436"/>
    <n v="227"/>
    <x v="51"/>
    <n v="20194"/>
    <n v="18124"/>
    <n v="70969"/>
    <n v="77814"/>
  </r>
  <r>
    <n v="13"/>
    <x v="3"/>
    <x v="4"/>
    <x v="463"/>
    <n v="141"/>
    <x v="193"/>
    <n v="24584"/>
    <n v="22500"/>
    <n v="68119"/>
    <n v="56955"/>
  </r>
  <r>
    <n v="9"/>
    <x v="0"/>
    <x v="10"/>
    <x v="194"/>
    <n v="114"/>
    <x v="0"/>
    <n v="20308"/>
    <n v="18218"/>
    <n v="70855"/>
    <n v="77720"/>
  </r>
  <r>
    <n v="4"/>
    <x v="4"/>
    <x v="5"/>
    <x v="618"/>
    <n v="297"/>
    <x v="113"/>
    <n v="24216"/>
    <n v="21406"/>
    <n v="40974"/>
    <n v="67047"/>
  </r>
  <r>
    <n v="11"/>
    <x v="2"/>
    <x v="6"/>
    <x v="623"/>
    <n v="151"/>
    <x v="141"/>
    <n v="25434"/>
    <n v="23807"/>
    <n v="50546"/>
    <n v="72990"/>
  </r>
  <r>
    <n v="1"/>
    <x v="1"/>
    <x v="0"/>
    <x v="767"/>
    <n v="175"/>
    <x v="136"/>
    <n v="29070"/>
    <n v="28262"/>
    <n v="58520"/>
    <n v="44339"/>
  </r>
  <r>
    <n v="9"/>
    <x v="0"/>
    <x v="10"/>
    <x v="768"/>
    <n v="224"/>
    <x v="215"/>
    <n v="20532"/>
    <n v="18307"/>
    <n v="70631"/>
    <n v="77631"/>
  </r>
  <r>
    <n v="4"/>
    <x v="4"/>
    <x v="5"/>
    <x v="766"/>
    <n v="223"/>
    <x v="92"/>
    <n v="24439"/>
    <n v="21578"/>
    <n v="40751"/>
    <n v="66875"/>
  </r>
  <r>
    <n v="11"/>
    <x v="2"/>
    <x v="6"/>
    <x v="625"/>
    <n v="91"/>
    <x v="140"/>
    <n v="25525"/>
    <n v="23874"/>
    <n v="50455"/>
    <n v="72923"/>
  </r>
  <r>
    <n v="9"/>
    <x v="0"/>
    <x v="10"/>
    <x v="576"/>
    <n v="105"/>
    <x v="202"/>
    <n v="20637"/>
    <n v="18400"/>
    <n v="70526"/>
    <n v="77538"/>
  </r>
  <r>
    <n v="4"/>
    <x v="4"/>
    <x v="5"/>
    <x v="465"/>
    <n v="163"/>
    <x v="234"/>
    <n v="24602"/>
    <n v="21849"/>
    <n v="40588"/>
    <n v="66604"/>
  </r>
  <r>
    <n v="12"/>
    <x v="2"/>
    <x v="2"/>
    <x v="761"/>
    <n v="117"/>
    <x v="201"/>
    <n v="24923"/>
    <n v="23177"/>
    <n v="38464"/>
    <n v="74028"/>
  </r>
  <r>
    <n v="9"/>
    <x v="0"/>
    <x v="10"/>
    <x v="203"/>
    <n v="283"/>
    <x v="196"/>
    <n v="20920"/>
    <n v="18580"/>
    <n v="70243"/>
    <n v="77358"/>
  </r>
  <r>
    <n v="1"/>
    <x v="1"/>
    <x v="0"/>
    <x v="769"/>
    <n v="83"/>
    <x v="85"/>
    <n v="29153"/>
    <n v="28401"/>
    <n v="58437"/>
    <n v="44200"/>
  </r>
  <r>
    <n v="4"/>
    <x v="4"/>
    <x v="5"/>
    <x v="636"/>
    <n v="204"/>
    <x v="53"/>
    <n v="24806"/>
    <n v="21991"/>
    <n v="40384"/>
    <n v="66462"/>
  </r>
  <r>
    <n v="9"/>
    <x v="0"/>
    <x v="10"/>
    <x v="703"/>
    <n v="219"/>
    <x v="71"/>
    <n v="21139"/>
    <n v="18852"/>
    <n v="70024"/>
    <n v="77086"/>
  </r>
  <r>
    <n v="12"/>
    <x v="2"/>
    <x v="2"/>
    <x v="247"/>
    <n v="173"/>
    <x v="15"/>
    <n v="25096"/>
    <n v="23370"/>
    <n v="38291"/>
    <n v="73835"/>
  </r>
  <r>
    <n v="3"/>
    <x v="1"/>
    <x v="1"/>
    <x v="238"/>
    <n v="261"/>
    <x v="113"/>
    <n v="23588"/>
    <n v="20660"/>
    <n v="28570"/>
    <n v="75778"/>
  </r>
  <r>
    <n v="12"/>
    <x v="2"/>
    <x v="2"/>
    <x v="706"/>
    <n v="181"/>
    <x v="235"/>
    <n v="25277"/>
    <n v="23668"/>
    <n v="38110"/>
    <n v="73537"/>
  </r>
  <r>
    <n v="10"/>
    <x v="2"/>
    <x v="3"/>
    <x v="695"/>
    <n v="238"/>
    <x v="176"/>
    <n v="25382"/>
    <n v="23322"/>
    <n v="51846"/>
    <n v="41931"/>
  </r>
  <r>
    <n v="12"/>
    <x v="2"/>
    <x v="2"/>
    <x v="627"/>
    <n v="293"/>
    <x v="97"/>
    <n v="25570"/>
    <n v="23885"/>
    <n v="37817"/>
    <n v="73320"/>
  </r>
  <r>
    <n v="14"/>
    <x v="3"/>
    <x v="7"/>
    <x v="770"/>
    <n v="210"/>
    <x v="175"/>
    <n v="27510"/>
    <n v="24597"/>
    <n v="47901"/>
    <n v="51541"/>
  </r>
  <r>
    <n v="1"/>
    <x v="1"/>
    <x v="0"/>
    <x v="681"/>
    <n v="241"/>
    <x v="100"/>
    <n v="29394"/>
    <n v="28613"/>
    <n v="58196"/>
    <n v="43988"/>
  </r>
  <r>
    <n v="5"/>
    <x v="4"/>
    <x v="8"/>
    <x v="473"/>
    <n v="96"/>
    <x v="42"/>
    <n v="25235"/>
    <n v="22841"/>
    <n v="22188"/>
    <n v="54867"/>
  </r>
  <r>
    <n v="1"/>
    <x v="1"/>
    <x v="0"/>
    <x v="771"/>
    <n v="142"/>
    <x v="86"/>
    <n v="29536"/>
    <n v="28898"/>
    <n v="58054"/>
    <n v="43703"/>
  </r>
  <r>
    <n v="14"/>
    <x v="3"/>
    <x v="7"/>
    <x v="772"/>
    <n v="245"/>
    <x v="119"/>
    <n v="27755"/>
    <n v="24669"/>
    <n v="47656"/>
    <n v="51469"/>
  </r>
  <r>
    <n v="9"/>
    <x v="0"/>
    <x v="10"/>
    <x v="447"/>
    <n v="232"/>
    <x v="93"/>
    <n v="21371"/>
    <n v="19086"/>
    <n v="69792"/>
    <n v="76852"/>
  </r>
  <r>
    <n v="13"/>
    <x v="3"/>
    <x v="4"/>
    <x v="618"/>
    <n v="141"/>
    <x v="56"/>
    <n v="24725"/>
    <n v="22673"/>
    <n v="67978"/>
    <n v="56782"/>
  </r>
  <r>
    <n v="9"/>
    <x v="0"/>
    <x v="10"/>
    <x v="741"/>
    <n v="115"/>
    <x v="104"/>
    <n v="21486"/>
    <n v="19170"/>
    <n v="69677"/>
    <n v="76768"/>
  </r>
  <r>
    <n v="9"/>
    <x v="0"/>
    <x v="10"/>
    <x v="210"/>
    <n v="102"/>
    <x v="90"/>
    <n v="21588"/>
    <n v="19466"/>
    <n v="69575"/>
    <n v="76472"/>
  </r>
  <r>
    <n v="14"/>
    <x v="3"/>
    <x v="7"/>
    <x v="773"/>
    <n v="296"/>
    <x v="42"/>
    <n v="28051"/>
    <n v="24943"/>
    <n v="47360"/>
    <n v="51195"/>
  </r>
  <r>
    <n v="11"/>
    <x v="2"/>
    <x v="6"/>
    <x v="774"/>
    <n v="142"/>
    <x v="17"/>
    <n v="25667"/>
    <n v="24026"/>
    <n v="50313"/>
    <n v="72771"/>
  </r>
  <r>
    <n v="12"/>
    <x v="2"/>
    <x v="2"/>
    <x v="669"/>
    <n v="228"/>
    <x v="80"/>
    <n v="25798"/>
    <n v="24034"/>
    <n v="37589"/>
    <n v="73171"/>
  </r>
  <r>
    <n v="12"/>
    <x v="2"/>
    <x v="2"/>
    <x v="633"/>
    <n v="160"/>
    <x v="188"/>
    <n v="25958"/>
    <n v="24104"/>
    <n v="37429"/>
    <n v="73101"/>
  </r>
  <r>
    <n v="13"/>
    <x v="3"/>
    <x v="4"/>
    <x v="775"/>
    <n v="257"/>
    <x v="20"/>
    <n v="24982"/>
    <n v="22755"/>
    <n v="67721"/>
    <n v="56700"/>
  </r>
  <r>
    <n v="1"/>
    <x v="1"/>
    <x v="0"/>
    <x v="776"/>
    <n v="142"/>
    <x v="66"/>
    <n v="29678"/>
    <n v="29184"/>
    <n v="57912"/>
    <n v="43417"/>
  </r>
  <r>
    <n v="10"/>
    <x v="2"/>
    <x v="3"/>
    <x v="777"/>
    <n v="121"/>
    <x v="77"/>
    <n v="25503"/>
    <n v="23519"/>
    <n v="51725"/>
    <n v="41734"/>
  </r>
  <r>
    <n v="10"/>
    <x v="2"/>
    <x v="3"/>
    <x v="654"/>
    <n v="297"/>
    <x v="1"/>
    <n v="25800"/>
    <n v="23788"/>
    <n v="51428"/>
    <n v="41465"/>
  </r>
  <r>
    <n v="9"/>
    <x v="0"/>
    <x v="10"/>
    <x v="778"/>
    <n v="300"/>
    <x v="197"/>
    <n v="21888"/>
    <n v="19640"/>
    <n v="69275"/>
    <n v="76298"/>
  </r>
  <r>
    <n v="5"/>
    <x v="4"/>
    <x v="8"/>
    <x v="779"/>
    <n v="172"/>
    <x v="24"/>
    <n v="25407"/>
    <n v="22972"/>
    <n v="22016"/>
    <n v="54736"/>
  </r>
  <r>
    <n v="12"/>
    <x v="2"/>
    <x v="2"/>
    <x v="762"/>
    <n v="182"/>
    <x v="117"/>
    <n v="26140"/>
    <n v="24177"/>
    <n v="37247"/>
    <n v="73028"/>
  </r>
  <r>
    <n v="9"/>
    <x v="0"/>
    <x v="10"/>
    <x v="780"/>
    <n v="276"/>
    <x v="204"/>
    <n v="22164"/>
    <n v="19916"/>
    <n v="68999"/>
    <n v="76022"/>
  </r>
  <r>
    <n v="14"/>
    <x v="3"/>
    <x v="7"/>
    <x v="781"/>
    <n v="85"/>
    <x v="97"/>
    <n v="28136"/>
    <n v="25160"/>
    <n v="47275"/>
    <n v="50978"/>
  </r>
  <r>
    <n v="4"/>
    <x v="4"/>
    <x v="5"/>
    <x v="468"/>
    <n v="160"/>
    <x v="134"/>
    <n v="24966"/>
    <n v="22128"/>
    <n v="40224"/>
    <n v="66325"/>
  </r>
  <r>
    <n v="11"/>
    <x v="2"/>
    <x v="6"/>
    <x v="626"/>
    <n v="243"/>
    <x v="179"/>
    <n v="25910"/>
    <n v="24087"/>
    <n v="50070"/>
    <n v="72710"/>
  </r>
  <r>
    <n v="14"/>
    <x v="3"/>
    <x v="7"/>
    <x v="680"/>
    <n v="242"/>
    <x v="196"/>
    <n v="28378"/>
    <n v="25340"/>
    <n v="47033"/>
    <n v="50798"/>
  </r>
  <r>
    <n v="3"/>
    <x v="1"/>
    <x v="1"/>
    <x v="729"/>
    <n v="158"/>
    <x v="221"/>
    <n v="23746"/>
    <n v="20841"/>
    <n v="28412"/>
    <n v="75597"/>
  </r>
  <r>
    <n v="3"/>
    <x v="1"/>
    <x v="1"/>
    <x v="761"/>
    <n v="108"/>
    <x v="82"/>
    <n v="23854"/>
    <n v="21001"/>
    <n v="28304"/>
    <n v="75437"/>
  </r>
  <r>
    <n v="9"/>
    <x v="0"/>
    <x v="10"/>
    <x v="646"/>
    <n v="201"/>
    <x v="25"/>
    <n v="22365"/>
    <n v="20059"/>
    <n v="68798"/>
    <n v="75879"/>
  </r>
  <r>
    <n v="4"/>
    <x v="4"/>
    <x v="5"/>
    <x v="761"/>
    <n v="252"/>
    <x v="104"/>
    <n v="25218"/>
    <n v="22212"/>
    <n v="39972"/>
    <n v="66241"/>
  </r>
  <r>
    <n v="2"/>
    <x v="1"/>
    <x v="7"/>
    <x v="261"/>
    <n v="128"/>
    <x v="223"/>
    <n v="27119"/>
    <n v="24961"/>
    <n v="37322"/>
    <n v="61248"/>
  </r>
  <r>
    <n v="12"/>
    <x v="2"/>
    <x v="2"/>
    <x v="782"/>
    <n v="290"/>
    <x v="88"/>
    <n v="26430"/>
    <n v="24414"/>
    <n v="36957"/>
    <n v="72791"/>
  </r>
  <r>
    <n v="11"/>
    <x v="2"/>
    <x v="6"/>
    <x v="475"/>
    <n v="191"/>
    <x v="84"/>
    <n v="26101"/>
    <n v="24273"/>
    <n v="49879"/>
    <n v="72524"/>
  </r>
  <r>
    <n v="3"/>
    <x v="1"/>
    <x v="1"/>
    <x v="470"/>
    <n v="110"/>
    <x v="140"/>
    <n v="23964"/>
    <n v="21068"/>
    <n v="28194"/>
    <n v="75370"/>
  </r>
  <r>
    <n v="9"/>
    <x v="0"/>
    <x v="10"/>
    <x v="455"/>
    <n v="177"/>
    <x v="153"/>
    <n v="22542"/>
    <n v="20332"/>
    <n v="68621"/>
    <n v="75606"/>
  </r>
  <r>
    <n v="4"/>
    <x v="4"/>
    <x v="5"/>
    <x v="247"/>
    <n v="198"/>
    <x v="155"/>
    <n v="25416"/>
    <n v="22291"/>
    <n v="39774"/>
    <n v="66162"/>
  </r>
  <r>
    <n v="5"/>
    <x v="4"/>
    <x v="8"/>
    <x v="676"/>
    <n v="158"/>
    <x v="189"/>
    <n v="25565"/>
    <n v="23156"/>
    <n v="21858"/>
    <n v="54552"/>
  </r>
  <r>
    <n v="12"/>
    <x v="2"/>
    <x v="2"/>
    <x v="783"/>
    <n v="209"/>
    <x v="175"/>
    <n v="26639"/>
    <n v="24514"/>
    <n v="36748"/>
    <n v="72691"/>
  </r>
  <r>
    <n v="9"/>
    <x v="0"/>
    <x v="10"/>
    <x v="665"/>
    <n v="197"/>
    <x v="78"/>
    <n v="22739"/>
    <n v="20391"/>
    <n v="68424"/>
    <n v="75547"/>
  </r>
  <r>
    <n v="11"/>
    <x v="2"/>
    <x v="6"/>
    <x v="251"/>
    <n v="148"/>
    <x v="39"/>
    <n v="26249"/>
    <n v="24460"/>
    <n v="49731"/>
    <n v="72337"/>
  </r>
  <r>
    <n v="12"/>
    <x v="2"/>
    <x v="2"/>
    <x v="487"/>
    <n v="216"/>
    <x v="11"/>
    <n v="26855"/>
    <n v="24650"/>
    <n v="36532"/>
    <n v="72555"/>
  </r>
  <r>
    <n v="13"/>
    <x v="3"/>
    <x v="4"/>
    <x v="240"/>
    <n v="81"/>
    <x v="37"/>
    <n v="25063"/>
    <n v="22879"/>
    <n v="67640"/>
    <n v="56576"/>
  </r>
  <r>
    <n v="9"/>
    <x v="0"/>
    <x v="10"/>
    <x v="722"/>
    <n v="231"/>
    <x v="128"/>
    <n v="22970"/>
    <n v="20448"/>
    <n v="68193"/>
    <n v="75490"/>
  </r>
  <r>
    <n v="5"/>
    <x v="4"/>
    <x v="8"/>
    <x v="679"/>
    <n v="289"/>
    <x v="178"/>
    <n v="25854"/>
    <n v="23406"/>
    <n v="21569"/>
    <n v="54302"/>
  </r>
  <r>
    <n v="1"/>
    <x v="1"/>
    <x v="0"/>
    <x v="784"/>
    <n v="116"/>
    <x v="2"/>
    <n v="29794"/>
    <n v="29414"/>
    <n v="57796"/>
    <n v="43187"/>
  </r>
  <r>
    <n v="10"/>
    <x v="2"/>
    <x v="3"/>
    <x v="656"/>
    <n v="150"/>
    <x v="200"/>
    <n v="25950"/>
    <n v="23887"/>
    <n v="51278"/>
    <n v="41366"/>
  </r>
  <r>
    <n v="11"/>
    <x v="2"/>
    <x v="6"/>
    <x v="633"/>
    <n v="195"/>
    <x v="236"/>
    <n v="26444"/>
    <n v="24684"/>
    <n v="49536"/>
    <n v="72113"/>
  </r>
  <r>
    <n v="13"/>
    <x v="3"/>
    <x v="4"/>
    <x v="729"/>
    <n v="221"/>
    <x v="57"/>
    <n v="25284"/>
    <n v="23030"/>
    <n v="67419"/>
    <n v="56425"/>
  </r>
  <r>
    <n v="2"/>
    <x v="1"/>
    <x v="7"/>
    <x v="785"/>
    <n v="254"/>
    <x v="138"/>
    <n v="27373"/>
    <n v="25256"/>
    <n v="37068"/>
    <n v="60953"/>
  </r>
  <r>
    <n v="1"/>
    <x v="1"/>
    <x v="0"/>
    <x v="786"/>
    <n v="130"/>
    <x v="218"/>
    <n v="29924"/>
    <n v="29532"/>
    <n v="57666"/>
    <n v="43069"/>
  </r>
  <r>
    <n v="2"/>
    <x v="1"/>
    <x v="7"/>
    <x v="264"/>
    <n v="132"/>
    <x v="100"/>
    <n v="27505"/>
    <n v="25468"/>
    <n v="36936"/>
    <n v="60741"/>
  </r>
  <r>
    <n v="5"/>
    <x v="4"/>
    <x v="8"/>
    <x v="642"/>
    <n v="220"/>
    <x v="160"/>
    <n v="26074"/>
    <n v="23520"/>
    <n v="21349"/>
    <n v="54188"/>
  </r>
  <r>
    <n v="9"/>
    <x v="0"/>
    <x v="10"/>
    <x v="740"/>
    <n v="109"/>
    <x v="200"/>
    <n v="23079"/>
    <n v="20547"/>
    <n v="68084"/>
    <n v="75391"/>
  </r>
  <r>
    <n v="9"/>
    <x v="0"/>
    <x v="10"/>
    <x v="230"/>
    <n v="187"/>
    <x v="101"/>
    <n v="23266"/>
    <n v="20737"/>
    <n v="67897"/>
    <n v="75201"/>
  </r>
  <r>
    <n v="9"/>
    <x v="0"/>
    <x v="10"/>
    <x v="787"/>
    <n v="149"/>
    <x v="240"/>
    <n v="23415"/>
    <n v="20896"/>
    <n v="67748"/>
    <n v="75042"/>
  </r>
  <r>
    <n v="4"/>
    <x v="4"/>
    <x v="5"/>
    <x v="473"/>
    <n v="185"/>
    <x v="246"/>
    <n v="25601"/>
    <n v="22509"/>
    <n v="39589"/>
    <n v="65944"/>
  </r>
  <r>
    <n v="4"/>
    <x v="4"/>
    <x v="5"/>
    <x v="248"/>
    <n v="192"/>
    <x v="124"/>
    <n v="25793"/>
    <n v="22749"/>
    <n v="39397"/>
    <n v="65704"/>
  </r>
  <r>
    <n v="10"/>
    <x v="2"/>
    <x v="3"/>
    <x v="657"/>
    <n v="100"/>
    <x v="85"/>
    <n v="26050"/>
    <n v="24026"/>
    <n v="51178"/>
    <n v="41227"/>
  </r>
  <r>
    <n v="9"/>
    <x v="0"/>
    <x v="10"/>
    <x v="235"/>
    <n v="116"/>
    <x v="98"/>
    <n v="23531"/>
    <n v="21111"/>
    <n v="67632"/>
    <n v="74827"/>
  </r>
  <r>
    <n v="12"/>
    <x v="2"/>
    <x v="2"/>
    <x v="270"/>
    <n v="167"/>
    <x v="18"/>
    <n v="27022"/>
    <n v="24933"/>
    <n v="36365"/>
    <n v="72272"/>
  </r>
  <r>
    <n v="9"/>
    <x v="0"/>
    <x v="10"/>
    <x v="684"/>
    <n v="109"/>
    <x v="224"/>
    <n v="23640"/>
    <n v="21294"/>
    <n v="67523"/>
    <n v="74644"/>
  </r>
  <r>
    <n v="1"/>
    <x v="1"/>
    <x v="0"/>
    <x v="788"/>
    <n v="188"/>
    <x v="43"/>
    <n v="30112"/>
    <n v="29679"/>
    <n v="57478"/>
    <n v="42922"/>
  </r>
  <r>
    <n v="1"/>
    <x v="1"/>
    <x v="0"/>
    <x v="789"/>
    <n v="248"/>
    <x v="18"/>
    <n v="30360"/>
    <n v="29962"/>
    <n v="57230"/>
    <n v="42639"/>
  </r>
  <r>
    <n v="10"/>
    <x v="2"/>
    <x v="3"/>
    <x v="715"/>
    <n v="217"/>
    <x v="76"/>
    <n v="26267"/>
    <n v="24275"/>
    <n v="50961"/>
    <n v="40978"/>
  </r>
  <r>
    <n v="14"/>
    <x v="3"/>
    <x v="7"/>
    <x v="790"/>
    <n v="116"/>
    <x v="202"/>
    <n v="28494"/>
    <n v="25433"/>
    <n v="46917"/>
    <n v="50705"/>
  </r>
  <r>
    <n v="2"/>
    <x v="1"/>
    <x v="7"/>
    <x v="650"/>
    <n v="95"/>
    <x v="155"/>
    <n v="27600"/>
    <n v="25547"/>
    <n v="36841"/>
    <n v="60662"/>
  </r>
  <r>
    <n v="5"/>
    <x v="4"/>
    <x v="8"/>
    <x v="791"/>
    <n v="102"/>
    <x v="194"/>
    <n v="26176"/>
    <n v="23761"/>
    <n v="21247"/>
    <n v="53947"/>
  </r>
  <r>
    <n v="11"/>
    <x v="2"/>
    <x v="6"/>
    <x v="641"/>
    <n v="222"/>
    <x v="201"/>
    <n v="26666"/>
    <n v="24742"/>
    <n v="49314"/>
    <n v="72055"/>
  </r>
  <r>
    <n v="11"/>
    <x v="2"/>
    <x v="6"/>
    <x v="645"/>
    <n v="221"/>
    <x v="111"/>
    <n v="26887"/>
    <n v="24851"/>
    <n v="49093"/>
    <n v="71946"/>
  </r>
  <r>
    <n v="13"/>
    <x v="3"/>
    <x v="4"/>
    <x v="623"/>
    <n v="212"/>
    <x v="37"/>
    <n v="25496"/>
    <n v="23154"/>
    <n v="67207"/>
    <n v="56301"/>
  </r>
  <r>
    <n v="3"/>
    <x v="1"/>
    <x v="1"/>
    <x v="248"/>
    <n v="191"/>
    <x v="167"/>
    <n v="24155"/>
    <n v="21184"/>
    <n v="28003"/>
    <n v="75254"/>
  </r>
  <r>
    <n v="4"/>
    <x v="4"/>
    <x v="5"/>
    <x v="792"/>
    <n v="189"/>
    <x v="90"/>
    <n v="25982"/>
    <n v="23045"/>
    <n v="39208"/>
    <n v="65408"/>
  </r>
  <r>
    <n v="12"/>
    <x v="2"/>
    <x v="2"/>
    <x v="793"/>
    <n v="149"/>
    <x v="113"/>
    <n v="27171"/>
    <n v="25041"/>
    <n v="36216"/>
    <n v="72164"/>
  </r>
  <r>
    <n v="12"/>
    <x v="2"/>
    <x v="2"/>
    <x v="659"/>
    <n v="173"/>
    <x v="6"/>
    <n v="27344"/>
    <n v="25272"/>
    <n v="36043"/>
    <n v="71933"/>
  </r>
  <r>
    <n v="1"/>
    <x v="1"/>
    <x v="0"/>
    <x v="794"/>
    <n v="131"/>
    <x v="74"/>
    <n v="30491"/>
    <n v="30189"/>
    <n v="57099"/>
    <n v="42412"/>
  </r>
  <r>
    <n v="9"/>
    <x v="0"/>
    <x v="10"/>
    <x v="766"/>
    <n v="158"/>
    <x v="76"/>
    <n v="23798"/>
    <n v="21543"/>
    <n v="67365"/>
    <n v="74395"/>
  </r>
  <r>
    <n v="2"/>
    <x v="1"/>
    <x v="7"/>
    <x v="795"/>
    <n v="94"/>
    <x v="55"/>
    <n v="27694"/>
    <n v="25812"/>
    <n v="36747"/>
    <n v="60397"/>
  </r>
  <r>
    <n v="12"/>
    <x v="2"/>
    <x v="2"/>
    <x v="796"/>
    <n v="88"/>
    <x v="138"/>
    <n v="27432"/>
    <n v="25567"/>
    <n v="35955"/>
    <n v="71638"/>
  </r>
  <r>
    <n v="14"/>
    <x v="3"/>
    <x v="7"/>
    <x v="797"/>
    <n v="153"/>
    <x v="156"/>
    <n v="28647"/>
    <n v="25668"/>
    <n v="46764"/>
    <n v="50470"/>
  </r>
  <r>
    <n v="2"/>
    <x v="1"/>
    <x v="7"/>
    <x v="656"/>
    <n v="296"/>
    <x v="132"/>
    <n v="27990"/>
    <n v="25924"/>
    <n v="36451"/>
    <n v="60285"/>
  </r>
  <r>
    <n v="13"/>
    <x v="3"/>
    <x v="4"/>
    <x v="761"/>
    <n v="99"/>
    <x v="106"/>
    <n v="25595"/>
    <n v="23358"/>
    <n v="67108"/>
    <n v="56097"/>
  </r>
  <r>
    <n v="9"/>
    <x v="0"/>
    <x v="10"/>
    <x v="619"/>
    <n v="168"/>
    <x v="88"/>
    <n v="23966"/>
    <n v="21780"/>
    <n v="67197"/>
    <n v="74158"/>
  </r>
  <r>
    <n v="9"/>
    <x v="0"/>
    <x v="10"/>
    <x v="798"/>
    <n v="91"/>
    <x v="145"/>
    <n v="24057"/>
    <n v="22034"/>
    <n v="67106"/>
    <n v="73904"/>
  </r>
  <r>
    <n v="9"/>
    <x v="0"/>
    <x v="10"/>
    <x v="241"/>
    <n v="173"/>
    <x v="117"/>
    <n v="24230"/>
    <n v="22107"/>
    <n v="66933"/>
    <n v="73831"/>
  </r>
  <r>
    <n v="12"/>
    <x v="2"/>
    <x v="2"/>
    <x v="660"/>
    <n v="228"/>
    <x v="194"/>
    <n v="27660"/>
    <n v="25808"/>
    <n v="35727"/>
    <n v="71397"/>
  </r>
  <r>
    <n v="2"/>
    <x v="1"/>
    <x v="7"/>
    <x v="799"/>
    <n v="251"/>
    <x v="46"/>
    <n v="28241"/>
    <n v="26035"/>
    <n v="36200"/>
    <n v="60174"/>
  </r>
  <r>
    <n v="11"/>
    <x v="2"/>
    <x v="6"/>
    <x v="647"/>
    <n v="113"/>
    <x v="87"/>
    <n v="27000"/>
    <n v="25039"/>
    <n v="48980"/>
    <n v="71758"/>
  </r>
  <r>
    <n v="9"/>
    <x v="0"/>
    <x v="10"/>
    <x v="470"/>
    <n v="237"/>
    <x v="20"/>
    <n v="24467"/>
    <n v="22189"/>
    <n v="66696"/>
    <n v="73749"/>
  </r>
  <r>
    <n v="12"/>
    <x v="2"/>
    <x v="2"/>
    <x v="800"/>
    <n v="243"/>
    <x v="142"/>
    <n v="27903"/>
    <n v="25943"/>
    <n v="35484"/>
    <n v="71262"/>
  </r>
  <r>
    <n v="1"/>
    <x v="1"/>
    <x v="0"/>
    <x v="691"/>
    <n v="106"/>
    <x v="93"/>
    <n v="30597"/>
    <n v="30423"/>
    <n v="56993"/>
    <n v="42178"/>
  </r>
  <r>
    <n v="9"/>
    <x v="0"/>
    <x v="10"/>
    <x v="753"/>
    <n v="265"/>
    <x v="51"/>
    <n v="24732"/>
    <n v="22359"/>
    <n v="66431"/>
    <n v="73579"/>
  </r>
  <r>
    <n v="9"/>
    <x v="0"/>
    <x v="10"/>
    <x v="251"/>
    <n v="231"/>
    <x v="62"/>
    <n v="24963"/>
    <n v="22636"/>
    <n v="66200"/>
    <n v="73302"/>
  </r>
  <r>
    <n v="12"/>
    <x v="2"/>
    <x v="2"/>
    <x v="801"/>
    <n v="145"/>
    <x v="76"/>
    <n v="28048"/>
    <n v="26192"/>
    <n v="35339"/>
    <n v="71013"/>
  </r>
  <r>
    <n v="10"/>
    <x v="2"/>
    <x v="3"/>
    <x v="796"/>
    <n v="219"/>
    <x v="226"/>
    <n v="26486"/>
    <n v="24415"/>
    <n v="50742"/>
    <n v="40838"/>
  </r>
  <r>
    <n v="10"/>
    <x v="2"/>
    <x v="3"/>
    <x v="660"/>
    <n v="137"/>
    <x v="119"/>
    <n v="26623"/>
    <n v="24487"/>
    <n v="50605"/>
    <n v="40766"/>
  </r>
  <r>
    <n v="12"/>
    <x v="2"/>
    <x v="2"/>
    <x v="802"/>
    <n v="279"/>
    <x v="41"/>
    <n v="28327"/>
    <n v="26368"/>
    <n v="35060"/>
    <n v="70837"/>
  </r>
  <r>
    <n v="3"/>
    <x v="1"/>
    <x v="1"/>
    <x v="759"/>
    <n v="153"/>
    <x v="124"/>
    <n v="24308"/>
    <n v="21424"/>
    <n v="27850"/>
    <n v="75014"/>
  </r>
  <r>
    <n v="9"/>
    <x v="0"/>
    <x v="10"/>
    <x v="676"/>
    <n v="268"/>
    <x v="59"/>
    <n v="25231"/>
    <n v="22904"/>
    <n v="65932"/>
    <n v="73034"/>
  </r>
  <r>
    <n v="5"/>
    <x v="4"/>
    <x v="8"/>
    <x v="783"/>
    <n v="290"/>
    <x v="3"/>
    <n v="26466"/>
    <n v="24016"/>
    <n v="20957"/>
    <n v="53692"/>
  </r>
  <r>
    <n v="11"/>
    <x v="2"/>
    <x v="6"/>
    <x v="777"/>
    <n v="154"/>
    <x v="34"/>
    <n v="27154"/>
    <n v="25207"/>
    <n v="48826"/>
    <n v="71590"/>
  </r>
  <r>
    <n v="9"/>
    <x v="0"/>
    <x v="10"/>
    <x v="257"/>
    <n v="291"/>
    <x v="244"/>
    <n v="25522"/>
    <n v="23105"/>
    <n v="65641"/>
    <n v="72833"/>
  </r>
  <r>
    <n v="4"/>
    <x v="4"/>
    <x v="5"/>
    <x v="760"/>
    <n v="230"/>
    <x v="243"/>
    <n v="26212"/>
    <n v="23222"/>
    <n v="38978"/>
    <n v="65231"/>
  </r>
  <r>
    <n v="3"/>
    <x v="1"/>
    <x v="1"/>
    <x v="476"/>
    <n v="127"/>
    <x v="250"/>
    <n v="24435"/>
    <n v="21635"/>
    <n v="27723"/>
    <n v="74803"/>
  </r>
  <r>
    <n v="9"/>
    <x v="0"/>
    <x v="10"/>
    <x v="258"/>
    <n v="265"/>
    <x v="186"/>
    <n v="25787"/>
    <n v="23398"/>
    <n v="65376"/>
    <n v="72540"/>
  </r>
  <r>
    <n v="9"/>
    <x v="0"/>
    <x v="10"/>
    <x v="645"/>
    <n v="130"/>
    <x v="174"/>
    <n v="25917"/>
    <n v="23502"/>
    <n v="65246"/>
    <n v="72436"/>
  </r>
  <r>
    <n v="14"/>
    <x v="3"/>
    <x v="7"/>
    <x v="683"/>
    <n v="95"/>
    <x v="154"/>
    <n v="28742"/>
    <n v="25749"/>
    <n v="46669"/>
    <n v="50389"/>
  </r>
  <r>
    <n v="10"/>
    <x v="2"/>
    <x v="3"/>
    <x v="803"/>
    <n v="246"/>
    <x v="147"/>
    <n v="26869"/>
    <n v="24749"/>
    <n v="50359"/>
    <n v="40504"/>
  </r>
  <r>
    <n v="9"/>
    <x v="0"/>
    <x v="10"/>
    <x v="647"/>
    <n v="262"/>
    <x v="44"/>
    <n v="26179"/>
    <n v="23570"/>
    <n v="64984"/>
    <n v="72368"/>
  </r>
  <r>
    <n v="9"/>
    <x v="0"/>
    <x v="10"/>
    <x v="804"/>
    <n v="148"/>
    <x v="203"/>
    <n v="26327"/>
    <n v="23734"/>
    <n v="64836"/>
    <n v="72204"/>
  </r>
  <r>
    <n v="1"/>
    <x v="1"/>
    <x v="0"/>
    <x v="694"/>
    <n v="284"/>
    <x v="115"/>
    <n v="30881"/>
    <n v="30648"/>
    <n v="56709"/>
    <n v="41953"/>
  </r>
  <r>
    <n v="9"/>
    <x v="0"/>
    <x v="10"/>
    <x v="487"/>
    <n v="270"/>
    <x v="244"/>
    <n v="26597"/>
    <n v="23935"/>
    <n v="64566"/>
    <n v="72003"/>
  </r>
  <r>
    <n v="1"/>
    <x v="1"/>
    <x v="0"/>
    <x v="805"/>
    <n v="158"/>
    <x v="151"/>
    <n v="31039"/>
    <n v="30880"/>
    <n v="56551"/>
    <n v="41721"/>
  </r>
  <r>
    <n v="9"/>
    <x v="0"/>
    <x v="10"/>
    <x v="270"/>
    <n v="170"/>
    <x v="85"/>
    <n v="26767"/>
    <n v="24074"/>
    <n v="64396"/>
    <n v="71864"/>
  </r>
  <r>
    <n v="2"/>
    <x v="1"/>
    <x v="7"/>
    <x v="491"/>
    <n v="261"/>
    <x v="190"/>
    <n v="28502"/>
    <n v="26263"/>
    <n v="35939"/>
    <n v="59946"/>
  </r>
  <r>
    <n v="11"/>
    <x v="2"/>
    <x v="6"/>
    <x v="806"/>
    <n v="208"/>
    <x v="70"/>
    <n v="27362"/>
    <n v="25336"/>
    <n v="48618"/>
    <n v="71461"/>
  </r>
  <r>
    <n v="9"/>
    <x v="0"/>
    <x v="10"/>
    <x v="271"/>
    <n v="297"/>
    <x v="62"/>
    <n v="27064"/>
    <n v="24351"/>
    <n v="64099"/>
    <n v="71587"/>
  </r>
  <r>
    <n v="3"/>
    <x v="1"/>
    <x v="1"/>
    <x v="257"/>
    <n v="168"/>
    <x v="98"/>
    <n v="24603"/>
    <n v="21850"/>
    <n v="27555"/>
    <n v="74588"/>
  </r>
  <r>
    <n v="10"/>
    <x v="2"/>
    <x v="3"/>
    <x v="735"/>
    <n v="132"/>
    <x v="230"/>
    <n v="27001"/>
    <n v="24854"/>
    <n v="50227"/>
    <n v="40399"/>
  </r>
  <r>
    <n v="12"/>
    <x v="2"/>
    <x v="2"/>
    <x v="807"/>
    <n v="282"/>
    <x v="208"/>
    <n v="28609"/>
    <n v="26470"/>
    <n v="34778"/>
    <n v="70735"/>
  </r>
  <r>
    <n v="9"/>
    <x v="0"/>
    <x v="10"/>
    <x v="659"/>
    <n v="90"/>
    <x v="58"/>
    <n v="27154"/>
    <n v="24617"/>
    <n v="64009"/>
    <n v="71321"/>
  </r>
  <r>
    <n v="2"/>
    <x v="1"/>
    <x v="7"/>
    <x v="796"/>
    <n v="143"/>
    <x v="207"/>
    <n v="28645"/>
    <n v="26316"/>
    <n v="35796"/>
    <n v="59893"/>
  </r>
  <r>
    <n v="1"/>
    <x v="1"/>
    <x v="0"/>
    <x v="808"/>
    <n v="256"/>
    <x v="208"/>
    <n v="31295"/>
    <n v="30982"/>
    <n v="56295"/>
    <n v="41619"/>
  </r>
  <r>
    <n v="9"/>
    <x v="0"/>
    <x v="10"/>
    <x v="796"/>
    <n v="230"/>
    <x v="27"/>
    <n v="27384"/>
    <n v="24846"/>
    <n v="63779"/>
    <n v="71092"/>
  </r>
  <r>
    <n v="9"/>
    <x v="0"/>
    <x v="10"/>
    <x v="803"/>
    <n v="143"/>
    <x v="7"/>
    <n v="27527"/>
    <n v="24931"/>
    <n v="63636"/>
    <n v="71007"/>
  </r>
  <r>
    <n v="9"/>
    <x v="0"/>
    <x v="10"/>
    <x v="661"/>
    <n v="150"/>
    <x v="159"/>
    <n v="27677"/>
    <n v="25126"/>
    <n v="63486"/>
    <n v="70812"/>
  </r>
  <r>
    <n v="9"/>
    <x v="0"/>
    <x v="10"/>
    <x v="809"/>
    <n v="217"/>
    <x v="226"/>
    <n v="27894"/>
    <n v="25266"/>
    <n v="63269"/>
    <n v="70672"/>
  </r>
  <r>
    <n v="2"/>
    <x v="1"/>
    <x v="7"/>
    <x v="810"/>
    <n v="215"/>
    <x v="216"/>
    <n v="28860"/>
    <n v="26393"/>
    <n v="35581"/>
    <n v="59816"/>
  </r>
  <r>
    <n v="9"/>
    <x v="0"/>
    <x v="10"/>
    <x v="811"/>
    <n v="286"/>
    <x v="211"/>
    <n v="28180"/>
    <n v="25341"/>
    <n v="62983"/>
    <n v="70597"/>
  </r>
  <r>
    <n v="9"/>
    <x v="0"/>
    <x v="10"/>
    <x v="664"/>
    <n v="260"/>
    <x v="3"/>
    <n v="28440"/>
    <n v="25596"/>
    <n v="62723"/>
    <n v="70342"/>
  </r>
  <r>
    <n v="11"/>
    <x v="2"/>
    <x v="6"/>
    <x v="270"/>
    <n v="222"/>
    <x v="10"/>
    <n v="27584"/>
    <n v="25521"/>
    <n v="48396"/>
    <n v="71276"/>
  </r>
  <r>
    <n v="4"/>
    <x v="4"/>
    <x v="5"/>
    <x v="752"/>
    <n v="282"/>
    <x v="57"/>
    <n v="26494"/>
    <n v="23373"/>
    <n v="38696"/>
    <n v="65080"/>
  </r>
  <r>
    <n v="11"/>
    <x v="2"/>
    <x v="6"/>
    <x v="799"/>
    <n v="300"/>
    <x v="250"/>
    <n v="27884"/>
    <n v="25732"/>
    <n v="48096"/>
    <n v="71065"/>
  </r>
  <r>
    <n v="12"/>
    <x v="2"/>
    <x v="2"/>
    <x v="812"/>
    <n v="270"/>
    <x v="223"/>
    <n v="28879"/>
    <n v="26716"/>
    <n v="34508"/>
    <n v="70489"/>
  </r>
  <r>
    <n v="9"/>
    <x v="0"/>
    <x v="10"/>
    <x v="666"/>
    <n v="183"/>
    <x v="201"/>
    <n v="28623"/>
    <n v="25654"/>
    <n v="62540"/>
    <n v="70284"/>
  </r>
  <r>
    <n v="12"/>
    <x v="2"/>
    <x v="2"/>
    <x v="667"/>
    <n v="130"/>
    <x v="80"/>
    <n v="29009"/>
    <n v="26865"/>
    <n v="34378"/>
    <n v="70340"/>
  </r>
  <r>
    <n v="2"/>
    <x v="1"/>
    <x v="7"/>
    <x v="734"/>
    <n v="300"/>
    <x v="135"/>
    <n v="29160"/>
    <n v="26598"/>
    <n v="35281"/>
    <n v="59611"/>
  </r>
  <r>
    <n v="11"/>
    <x v="2"/>
    <x v="6"/>
    <x v="813"/>
    <n v="278"/>
    <x v="142"/>
    <n v="28162"/>
    <n v="25867"/>
    <n v="47818"/>
    <n v="70930"/>
  </r>
  <r>
    <n v="9"/>
    <x v="0"/>
    <x v="10"/>
    <x v="814"/>
    <n v="236"/>
    <x v="248"/>
    <n v="28859"/>
    <n v="25807"/>
    <n v="62304"/>
    <n v="70131"/>
  </r>
  <r>
    <n v="13"/>
    <x v="3"/>
    <x v="4"/>
    <x v="470"/>
    <n v="290"/>
    <x v="39"/>
    <n v="25885"/>
    <n v="23545"/>
    <n v="66818"/>
    <n v="55910"/>
  </r>
  <r>
    <n v="11"/>
    <x v="2"/>
    <x v="6"/>
    <x v="803"/>
    <n v="226"/>
    <x v="83"/>
    <n v="28388"/>
    <n v="26105"/>
    <n v="47592"/>
    <n v="70692"/>
  </r>
  <r>
    <n v="9"/>
    <x v="0"/>
    <x v="10"/>
    <x v="667"/>
    <n v="138"/>
    <x v="144"/>
    <n v="28997"/>
    <n v="26064"/>
    <n v="62166"/>
    <n v="69874"/>
  </r>
  <r>
    <n v="10"/>
    <x v="2"/>
    <x v="3"/>
    <x v="662"/>
    <n v="168"/>
    <x v="141"/>
    <n v="27169"/>
    <n v="24986"/>
    <n v="50059"/>
    <n v="40267"/>
  </r>
  <r>
    <n v="11"/>
    <x v="2"/>
    <x v="6"/>
    <x v="661"/>
    <n v="139"/>
    <x v="212"/>
    <n v="28527"/>
    <n v="26255"/>
    <n v="47453"/>
    <n v="70542"/>
  </r>
  <r>
    <n v="4"/>
    <x v="4"/>
    <x v="5"/>
    <x v="642"/>
    <n v="185"/>
    <x v="180"/>
    <n v="26679"/>
    <n v="23592"/>
    <n v="38511"/>
    <n v="64861"/>
  </r>
  <r>
    <n v="1"/>
    <x v="1"/>
    <x v="0"/>
    <x v="815"/>
    <n v="194"/>
    <x v="66"/>
    <n v="31489"/>
    <n v="31268"/>
    <n v="56101"/>
    <n v="41333"/>
  </r>
  <r>
    <n v="2"/>
    <x v="1"/>
    <x v="7"/>
    <x v="801"/>
    <n v="180"/>
    <x v="126"/>
    <n v="29340"/>
    <n v="26719"/>
    <n v="35101"/>
    <n v="59490"/>
  </r>
  <r>
    <n v="1"/>
    <x v="1"/>
    <x v="0"/>
    <x v="816"/>
    <n v="114"/>
    <x v="51"/>
    <n v="31603"/>
    <n v="31438"/>
    <n v="55987"/>
    <n v="41163"/>
  </r>
  <r>
    <n v="9"/>
    <x v="0"/>
    <x v="10"/>
    <x v="817"/>
    <n v="147"/>
    <x v="101"/>
    <n v="29144"/>
    <n v="26254"/>
    <n v="62019"/>
    <n v="69684"/>
  </r>
  <r>
    <n v="2"/>
    <x v="1"/>
    <x v="7"/>
    <x v="818"/>
    <n v="202"/>
    <x v="163"/>
    <n v="29542"/>
    <n v="26829"/>
    <n v="34899"/>
    <n v="59380"/>
  </r>
  <r>
    <n v="12"/>
    <x v="2"/>
    <x v="2"/>
    <x v="668"/>
    <n v="125"/>
    <x v="110"/>
    <n v="29134"/>
    <n v="27010"/>
    <n v="34253"/>
    <n v="70195"/>
  </r>
  <r>
    <n v="14"/>
    <x v="3"/>
    <x v="7"/>
    <x v="819"/>
    <n v="267"/>
    <x v="213"/>
    <n v="29009"/>
    <n v="25963"/>
    <n v="46402"/>
    <n v="50175"/>
  </r>
  <r>
    <n v="13"/>
    <x v="3"/>
    <x v="4"/>
    <x v="774"/>
    <n v="260"/>
    <x v="88"/>
    <n v="26145"/>
    <n v="23782"/>
    <n v="66558"/>
    <n v="55673"/>
  </r>
  <r>
    <n v="1"/>
    <x v="1"/>
    <x v="0"/>
    <x v="820"/>
    <n v="119"/>
    <x v="97"/>
    <n v="31722"/>
    <n v="31655"/>
    <n v="55868"/>
    <n v="40946"/>
  </r>
  <r>
    <n v="12"/>
    <x v="2"/>
    <x v="2"/>
    <x v="746"/>
    <n v="255"/>
    <x v="116"/>
    <n v="29389"/>
    <n v="27116"/>
    <n v="33998"/>
    <n v="70089"/>
  </r>
  <r>
    <n v="4"/>
    <x v="4"/>
    <x v="5"/>
    <x v="791"/>
    <n v="125"/>
    <x v="165"/>
    <n v="26804"/>
    <n v="23670"/>
    <n v="38386"/>
    <n v="64783"/>
  </r>
  <r>
    <n v="3"/>
    <x v="1"/>
    <x v="1"/>
    <x v="758"/>
    <n v="120"/>
    <x v="140"/>
    <n v="24723"/>
    <n v="21917"/>
    <n v="27435"/>
    <n v="74521"/>
  </r>
  <r>
    <n v="4"/>
    <x v="4"/>
    <x v="5"/>
    <x v="647"/>
    <n v="116"/>
    <x v="247"/>
    <n v="26920"/>
    <n v="23970"/>
    <n v="38270"/>
    <n v="64483"/>
  </r>
  <r>
    <n v="9"/>
    <x v="0"/>
    <x v="10"/>
    <x v="746"/>
    <n v="252"/>
    <x v="171"/>
    <n v="29396"/>
    <n v="26402"/>
    <n v="61767"/>
    <n v="69536"/>
  </r>
  <r>
    <n v="9"/>
    <x v="0"/>
    <x v="10"/>
    <x v="756"/>
    <n v="84"/>
    <x v="211"/>
    <n v="29480"/>
    <n v="26477"/>
    <n v="61683"/>
    <n v="69461"/>
  </r>
  <r>
    <n v="13"/>
    <x v="3"/>
    <x v="4"/>
    <x v="759"/>
    <n v="235"/>
    <x v="197"/>
    <n v="26380"/>
    <n v="23956"/>
    <n v="66323"/>
    <n v="55499"/>
  </r>
  <r>
    <n v="3"/>
    <x v="1"/>
    <x v="1"/>
    <x v="482"/>
    <n v="105"/>
    <x v="30"/>
    <n v="24828"/>
    <n v="22133"/>
    <n v="27330"/>
    <n v="74305"/>
  </r>
  <r>
    <n v="3"/>
    <x v="1"/>
    <x v="1"/>
    <x v="785"/>
    <n v="259"/>
    <x v="112"/>
    <n v="25087"/>
    <n v="22335"/>
    <n v="27071"/>
    <n v="74103"/>
  </r>
  <r>
    <n v="9"/>
    <x v="0"/>
    <x v="10"/>
    <x v="821"/>
    <n v="198"/>
    <x v="229"/>
    <n v="29678"/>
    <n v="26607"/>
    <n v="61485"/>
    <n v="69331"/>
  </r>
  <r>
    <n v="9"/>
    <x v="0"/>
    <x v="10"/>
    <x v="772"/>
    <n v="173"/>
    <x v="9"/>
    <n v="29851"/>
    <n v="26732"/>
    <n v="61312"/>
    <n v="69206"/>
  </r>
  <r>
    <n v="11"/>
    <x v="2"/>
    <x v="6"/>
    <x v="822"/>
    <n v="191"/>
    <x v="74"/>
    <n v="28718"/>
    <n v="26482"/>
    <n v="47262"/>
    <n v="70315"/>
  </r>
  <r>
    <n v="11"/>
    <x v="2"/>
    <x v="6"/>
    <x v="802"/>
    <n v="117"/>
    <x v="50"/>
    <n v="28835"/>
    <n v="26577"/>
    <n v="47145"/>
    <n v="70220"/>
  </r>
  <r>
    <n v="11"/>
    <x v="2"/>
    <x v="6"/>
    <x v="737"/>
    <n v="266"/>
    <x v="141"/>
    <n v="29101"/>
    <n v="26709"/>
    <n v="46879"/>
    <n v="70088"/>
  </r>
  <r>
    <n v="14"/>
    <x v="3"/>
    <x v="7"/>
    <x v="786"/>
    <n v="100"/>
    <x v="151"/>
    <n v="29109"/>
    <n v="26195"/>
    <n v="46302"/>
    <n v="49943"/>
  </r>
  <r>
    <n v="4"/>
    <x v="4"/>
    <x v="5"/>
    <x v="777"/>
    <n v="80"/>
    <x v="96"/>
    <n v="27000"/>
    <n v="24033"/>
    <n v="38190"/>
    <n v="64420"/>
  </r>
  <r>
    <n v="10"/>
    <x v="2"/>
    <x v="3"/>
    <x v="822"/>
    <n v="209"/>
    <x v="226"/>
    <n v="27378"/>
    <n v="25126"/>
    <n v="49850"/>
    <n v="40127"/>
  </r>
  <r>
    <n v="5"/>
    <x v="4"/>
    <x v="8"/>
    <x v="823"/>
    <n v="220"/>
    <x v="134"/>
    <n v="26686"/>
    <n v="24153"/>
    <n v="20737"/>
    <n v="53555"/>
  </r>
  <r>
    <n v="14"/>
    <x v="3"/>
    <x v="7"/>
    <x v="824"/>
    <n v="94"/>
    <x v="134"/>
    <n v="29203"/>
    <n v="26332"/>
    <n v="46208"/>
    <n v="49806"/>
  </r>
  <r>
    <n v="13"/>
    <x v="3"/>
    <x v="4"/>
    <x v="760"/>
    <n v="256"/>
    <x v="90"/>
    <n v="26636"/>
    <n v="24252"/>
    <n v="66067"/>
    <n v="55203"/>
  </r>
  <r>
    <n v="1"/>
    <x v="1"/>
    <x v="0"/>
    <x v="825"/>
    <n v="234"/>
    <x v="220"/>
    <n v="31956"/>
    <n v="31782"/>
    <n v="55634"/>
    <n v="40819"/>
  </r>
  <r>
    <n v="1"/>
    <x v="1"/>
    <x v="0"/>
    <x v="826"/>
    <n v="245"/>
    <x v="39"/>
    <n v="32201"/>
    <n v="31969"/>
    <n v="55389"/>
    <n v="40632"/>
  </r>
  <r>
    <n v="13"/>
    <x v="3"/>
    <x v="4"/>
    <x v="641"/>
    <n v="131"/>
    <x v="184"/>
    <n v="26767"/>
    <n v="24533"/>
    <n v="65936"/>
    <n v="54922"/>
  </r>
  <r>
    <n v="9"/>
    <x v="0"/>
    <x v="10"/>
    <x v="827"/>
    <n v="286"/>
    <x v="104"/>
    <n v="30137"/>
    <n v="26816"/>
    <n v="61026"/>
    <n v="69122"/>
  </r>
  <r>
    <n v="4"/>
    <x v="4"/>
    <x v="5"/>
    <x v="654"/>
    <n v="208"/>
    <x v="145"/>
    <n v="27208"/>
    <n v="24287"/>
    <n v="37982"/>
    <n v="64166"/>
  </r>
  <r>
    <n v="13"/>
    <x v="3"/>
    <x v="4"/>
    <x v="718"/>
    <n v="202"/>
    <x v="62"/>
    <n v="26969"/>
    <n v="24810"/>
    <n v="65734"/>
    <n v="54645"/>
  </r>
  <r>
    <n v="9"/>
    <x v="0"/>
    <x v="10"/>
    <x v="781"/>
    <n v="200"/>
    <x v="41"/>
    <n v="30337"/>
    <n v="26992"/>
    <n v="60826"/>
    <n v="68946"/>
  </r>
  <r>
    <n v="10"/>
    <x v="2"/>
    <x v="3"/>
    <x v="737"/>
    <n v="252"/>
    <x v="229"/>
    <n v="27630"/>
    <n v="25256"/>
    <n v="49598"/>
    <n v="39997"/>
  </r>
  <r>
    <n v="14"/>
    <x v="3"/>
    <x v="7"/>
    <x v="828"/>
    <n v="284"/>
    <x v="205"/>
    <n v="29487"/>
    <n v="26514"/>
    <n v="45924"/>
    <n v="49624"/>
  </r>
  <r>
    <n v="10"/>
    <x v="2"/>
    <x v="3"/>
    <x v="829"/>
    <n v="194"/>
    <x v="29"/>
    <n v="27824"/>
    <n v="25492"/>
    <n v="49404"/>
    <n v="39761"/>
  </r>
</pivotCacheRecords>
</file>

<file path=xl/pivotCache/pivotCacheRecords2.xml><?xml version="1.0" encoding="utf-8"?>
<pivotCacheRecords xmlns="http://schemas.openxmlformats.org/spreadsheetml/2006/main" xmlns:r="http://schemas.openxmlformats.org/officeDocument/2006/relationships" count="2117">
  <r>
    <n v="6"/>
    <x v="0"/>
    <s v="Alpha"/>
    <x v="0"/>
    <n v="247"/>
    <n v="94"/>
    <n v="247"/>
    <n v="94"/>
    <n v="60133"/>
    <n v="71508"/>
  </r>
  <r>
    <n v="3"/>
    <x v="1"/>
    <s v="A3"/>
    <x v="1"/>
    <n v="289"/>
    <n v="269"/>
    <n v="289"/>
    <n v="269"/>
    <n v="51869"/>
    <n v="96169"/>
  </r>
  <r>
    <n v="12"/>
    <x v="2"/>
    <s v="Lake3"/>
    <x v="2"/>
    <n v="148"/>
    <n v="230"/>
    <n v="148"/>
    <n v="230"/>
    <n v="63239"/>
    <n v="96975"/>
  </r>
  <r>
    <n v="12"/>
    <x v="2"/>
    <s v="Lake3"/>
    <x v="3"/>
    <n v="233"/>
    <n v="255"/>
    <n v="381"/>
    <n v="485"/>
    <n v="63006"/>
    <n v="96720"/>
  </r>
  <r>
    <n v="6"/>
    <x v="0"/>
    <s v="Alpha"/>
    <x v="4"/>
    <n v="156"/>
    <n v="158"/>
    <n v="403"/>
    <n v="252"/>
    <n v="59977"/>
    <n v="71350"/>
  </r>
  <r>
    <n v="10"/>
    <x v="2"/>
    <s v="Lake1"/>
    <x v="1"/>
    <n v="272"/>
    <n v="175"/>
    <n v="272"/>
    <n v="175"/>
    <n v="76956"/>
    <n v="65078"/>
  </r>
  <r>
    <n v="13"/>
    <x v="3"/>
    <s v="W13"/>
    <x v="2"/>
    <n v="99"/>
    <n v="231"/>
    <n v="99"/>
    <n v="231"/>
    <n v="92604"/>
    <n v="79224"/>
  </r>
  <r>
    <n v="3"/>
    <x v="1"/>
    <s v="A3"/>
    <x v="5"/>
    <n v="120"/>
    <n v="85"/>
    <n v="409"/>
    <n v="354"/>
    <n v="51749"/>
    <n v="96084"/>
  </r>
  <r>
    <n v="6"/>
    <x v="0"/>
    <s v="Alpha"/>
    <x v="6"/>
    <n v="243"/>
    <n v="162"/>
    <n v="646"/>
    <n v="414"/>
    <n v="59734"/>
    <n v="71188"/>
  </r>
  <r>
    <n v="6"/>
    <x v="0"/>
    <s v="Alpha"/>
    <x v="7"/>
    <n v="171"/>
    <n v="125"/>
    <n v="817"/>
    <n v="539"/>
    <n v="59563"/>
    <n v="71063"/>
  </r>
  <r>
    <n v="3"/>
    <x v="1"/>
    <s v="A3"/>
    <x v="8"/>
    <n v="82"/>
    <n v="185"/>
    <n v="491"/>
    <n v="539"/>
    <n v="51667"/>
    <n v="95899"/>
  </r>
  <r>
    <n v="13"/>
    <x v="3"/>
    <s v="W13"/>
    <x v="9"/>
    <n v="220"/>
    <n v="136"/>
    <n v="319"/>
    <n v="367"/>
    <n v="92384"/>
    <n v="79088"/>
  </r>
  <r>
    <n v="6"/>
    <x v="0"/>
    <s v="Alpha"/>
    <x v="10"/>
    <n v="181"/>
    <n v="261"/>
    <n v="998"/>
    <n v="800"/>
    <n v="59382"/>
    <n v="70802"/>
  </r>
  <r>
    <n v="4"/>
    <x v="4"/>
    <s v="B1"/>
    <x v="11"/>
    <n v="161"/>
    <n v="91"/>
    <n v="161"/>
    <n v="91"/>
    <n v="65029"/>
    <n v="88362"/>
  </r>
  <r>
    <n v="11"/>
    <x v="2"/>
    <s v="Lake2"/>
    <x v="1"/>
    <n v="118"/>
    <n v="289"/>
    <n v="118"/>
    <n v="289"/>
    <n v="75862"/>
    <n v="96508"/>
  </r>
  <r>
    <n v="4"/>
    <x v="4"/>
    <s v="B1"/>
    <x v="9"/>
    <n v="245"/>
    <n v="193"/>
    <n v="406"/>
    <n v="284"/>
    <n v="64784"/>
    <n v="88169"/>
  </r>
  <r>
    <n v="10"/>
    <x v="2"/>
    <s v="Lake1"/>
    <x v="12"/>
    <n v="210"/>
    <n v="253"/>
    <n v="482"/>
    <n v="428"/>
    <n v="76746"/>
    <n v="64825"/>
  </r>
  <r>
    <n v="3"/>
    <x v="1"/>
    <s v="A3"/>
    <x v="13"/>
    <n v="91"/>
    <n v="152"/>
    <n v="582"/>
    <n v="691"/>
    <n v="51576"/>
    <n v="95747"/>
  </r>
  <r>
    <n v="1"/>
    <x v="1"/>
    <s v="Alpha"/>
    <x v="2"/>
    <n v="229"/>
    <n v="231"/>
    <n v="229"/>
    <n v="231"/>
    <n v="87361"/>
    <n v="72370"/>
  </r>
  <r>
    <n v="6"/>
    <x v="0"/>
    <s v="Alpha"/>
    <x v="14"/>
    <n v="243"/>
    <n v="283"/>
    <n v="1241"/>
    <n v="1083"/>
    <n v="59139"/>
    <n v="70519"/>
  </r>
  <r>
    <n v="14"/>
    <x v="3"/>
    <s v="Delta"/>
    <x v="4"/>
    <n v="183"/>
    <n v="245"/>
    <n v="183"/>
    <n v="245"/>
    <n v="75228"/>
    <n v="75893"/>
  </r>
  <r>
    <n v="6"/>
    <x v="0"/>
    <s v="Alpha"/>
    <x v="15"/>
    <n v="154"/>
    <n v="82"/>
    <n v="1395"/>
    <n v="1165"/>
    <n v="58985"/>
    <n v="70437"/>
  </r>
  <r>
    <n v="11"/>
    <x v="2"/>
    <s v="Lake2"/>
    <x v="4"/>
    <n v="163"/>
    <n v="87"/>
    <n v="281"/>
    <n v="376"/>
    <n v="75699"/>
    <n v="96421"/>
  </r>
  <r>
    <n v="6"/>
    <x v="0"/>
    <s v="Alpha"/>
    <x v="16"/>
    <n v="128"/>
    <n v="226"/>
    <n v="1523"/>
    <n v="1391"/>
    <n v="58857"/>
    <n v="70211"/>
  </r>
  <r>
    <n v="6"/>
    <x v="0"/>
    <s v="Alpha"/>
    <x v="17"/>
    <n v="259"/>
    <n v="55"/>
    <n v="1782"/>
    <n v="1446"/>
    <n v="58598"/>
    <n v="70156"/>
  </r>
  <r>
    <n v="14"/>
    <x v="3"/>
    <s v="Delta"/>
    <x v="12"/>
    <n v="169"/>
    <n v="131"/>
    <n v="352"/>
    <n v="376"/>
    <n v="75059"/>
    <n v="75762"/>
  </r>
  <r>
    <n v="6"/>
    <x v="0"/>
    <s v="Alpha"/>
    <x v="18"/>
    <n v="221"/>
    <n v="143"/>
    <n v="2003"/>
    <n v="1589"/>
    <n v="58377"/>
    <n v="70013"/>
  </r>
  <r>
    <n v="6"/>
    <x v="0"/>
    <s v="Alpha"/>
    <x v="19"/>
    <n v="176"/>
    <n v="288"/>
    <n v="2179"/>
    <n v="1877"/>
    <n v="58201"/>
    <n v="69725"/>
  </r>
  <r>
    <n v="14"/>
    <x v="3"/>
    <s v="Delta"/>
    <x v="20"/>
    <n v="86"/>
    <n v="229"/>
    <n v="438"/>
    <n v="605"/>
    <n v="74973"/>
    <n v="75533"/>
  </r>
  <r>
    <n v="3"/>
    <x v="1"/>
    <s v="A3"/>
    <x v="21"/>
    <n v="299"/>
    <n v="131"/>
    <n v="881"/>
    <n v="822"/>
    <n v="51277"/>
    <n v="95616"/>
  </r>
  <r>
    <n v="4"/>
    <x v="4"/>
    <s v="B1"/>
    <x v="20"/>
    <n v="213"/>
    <n v="144"/>
    <n v="619"/>
    <n v="428"/>
    <n v="64571"/>
    <n v="88025"/>
  </r>
  <r>
    <n v="1"/>
    <x v="1"/>
    <s v="Alpha"/>
    <x v="4"/>
    <n v="126"/>
    <n v="236"/>
    <n v="355"/>
    <n v="467"/>
    <n v="87235"/>
    <n v="72134"/>
  </r>
  <r>
    <n v="13"/>
    <x v="3"/>
    <s v="W13"/>
    <x v="22"/>
    <n v="193"/>
    <n v="289"/>
    <n v="512"/>
    <n v="656"/>
    <n v="92191"/>
    <n v="78799"/>
  </r>
  <r>
    <n v="6"/>
    <x v="0"/>
    <s v="Alpha"/>
    <x v="23"/>
    <n v="223"/>
    <n v="216"/>
    <n v="2402"/>
    <n v="2093"/>
    <n v="57978"/>
    <n v="69509"/>
  </r>
  <r>
    <n v="6"/>
    <x v="0"/>
    <s v="Alpha"/>
    <x v="24"/>
    <n v="284"/>
    <n v="141"/>
    <n v="2686"/>
    <n v="2234"/>
    <n v="57694"/>
    <n v="69368"/>
  </r>
  <r>
    <n v="11"/>
    <x v="2"/>
    <s v="Lake2"/>
    <x v="8"/>
    <n v="172"/>
    <n v="165"/>
    <n v="453"/>
    <n v="541"/>
    <n v="75527"/>
    <n v="96256"/>
  </r>
  <r>
    <n v="11"/>
    <x v="2"/>
    <s v="Lake2"/>
    <x v="25"/>
    <n v="244"/>
    <n v="267"/>
    <n v="697"/>
    <n v="808"/>
    <n v="75283"/>
    <n v="95989"/>
  </r>
  <r>
    <n v="1"/>
    <x v="1"/>
    <s v="Alpha"/>
    <x v="26"/>
    <n v="229"/>
    <n v="168"/>
    <n v="584"/>
    <n v="635"/>
    <n v="87006"/>
    <n v="71966"/>
  </r>
  <r>
    <n v="6"/>
    <x v="0"/>
    <s v="Alpha"/>
    <x v="27"/>
    <n v="216"/>
    <n v="178"/>
    <n v="2902"/>
    <n v="2412"/>
    <n v="57478"/>
    <n v="69190"/>
  </r>
  <r>
    <n v="13"/>
    <x v="3"/>
    <s v="W13"/>
    <x v="28"/>
    <n v="196"/>
    <n v="287"/>
    <n v="708"/>
    <n v="943"/>
    <n v="91995"/>
    <n v="78512"/>
  </r>
  <r>
    <n v="4"/>
    <x v="4"/>
    <s v="B1"/>
    <x v="28"/>
    <n v="140"/>
    <n v="124"/>
    <n v="759"/>
    <n v="552"/>
    <n v="64431"/>
    <n v="87901"/>
  </r>
  <r>
    <n v="6"/>
    <x v="0"/>
    <s v="Alpha"/>
    <x v="29"/>
    <n v="278"/>
    <n v="163"/>
    <n v="3180"/>
    <n v="2575"/>
    <n v="57200"/>
    <n v="69027"/>
  </r>
  <r>
    <n v="1"/>
    <x v="1"/>
    <s v="Alpha"/>
    <x v="22"/>
    <n v="244"/>
    <n v="226"/>
    <n v="828"/>
    <n v="861"/>
    <n v="86762"/>
    <n v="71740"/>
  </r>
  <r>
    <n v="6"/>
    <x v="0"/>
    <s v="Alpha"/>
    <x v="30"/>
    <n v="289"/>
    <n v="187"/>
    <n v="3469"/>
    <n v="2762"/>
    <n v="56911"/>
    <n v="68840"/>
  </r>
  <r>
    <n v="6"/>
    <x v="0"/>
    <s v="Alpha"/>
    <x v="31"/>
    <n v="255"/>
    <n v="233"/>
    <n v="3724"/>
    <n v="2995"/>
    <n v="56656"/>
    <n v="68607"/>
  </r>
  <r>
    <n v="3"/>
    <x v="1"/>
    <s v="A3"/>
    <x v="32"/>
    <n v="92"/>
    <n v="176"/>
    <n v="973"/>
    <n v="998"/>
    <n v="51185"/>
    <n v="95440"/>
  </r>
  <r>
    <n v="6"/>
    <x v="0"/>
    <s v="Alpha"/>
    <x v="33"/>
    <n v="93"/>
    <n v="231"/>
    <n v="3817"/>
    <n v="3226"/>
    <n v="56563"/>
    <n v="68376"/>
  </r>
  <r>
    <n v="5"/>
    <x v="4"/>
    <s v="B2"/>
    <x v="2"/>
    <n v="101"/>
    <n v="274"/>
    <n v="101"/>
    <n v="274"/>
    <n v="47322"/>
    <n v="77434"/>
  </r>
  <r>
    <n v="11"/>
    <x v="2"/>
    <s v="Lake2"/>
    <x v="34"/>
    <n v="101"/>
    <n v="147"/>
    <n v="798"/>
    <n v="955"/>
    <n v="75182"/>
    <n v="95842"/>
  </r>
  <r>
    <n v="11"/>
    <x v="2"/>
    <s v="Lake2"/>
    <x v="14"/>
    <n v="300"/>
    <n v="68"/>
    <n v="1098"/>
    <n v="1023"/>
    <n v="74882"/>
    <n v="95774"/>
  </r>
  <r>
    <n v="4"/>
    <x v="4"/>
    <s v="B1"/>
    <x v="34"/>
    <n v="233"/>
    <n v="220"/>
    <n v="992"/>
    <n v="772"/>
    <n v="64198"/>
    <n v="87681"/>
  </r>
  <r>
    <n v="2"/>
    <x v="1"/>
    <s v="Delta"/>
    <x v="5"/>
    <n v="173"/>
    <n v="111"/>
    <n v="173"/>
    <n v="111"/>
    <n v="64268"/>
    <n v="86098"/>
  </r>
  <r>
    <n v="5"/>
    <x v="4"/>
    <s v="B2"/>
    <x v="35"/>
    <n v="128"/>
    <n v="94"/>
    <n v="229"/>
    <n v="368"/>
    <n v="47194"/>
    <n v="77340"/>
  </r>
  <r>
    <n v="6"/>
    <x v="0"/>
    <s v="Alpha"/>
    <x v="36"/>
    <n v="258"/>
    <n v="71"/>
    <n v="4075"/>
    <n v="3297"/>
    <n v="56305"/>
    <n v="68305"/>
  </r>
  <r>
    <n v="3"/>
    <x v="1"/>
    <s v="A3"/>
    <x v="16"/>
    <n v="193"/>
    <n v="169"/>
    <n v="1166"/>
    <n v="1167"/>
    <n v="50992"/>
    <n v="95271"/>
  </r>
  <r>
    <n v="13"/>
    <x v="3"/>
    <s v="W13"/>
    <x v="34"/>
    <n v="256"/>
    <n v="290"/>
    <n v="964"/>
    <n v="1233"/>
    <n v="91739"/>
    <n v="78222"/>
  </r>
  <r>
    <n v="6"/>
    <x v="0"/>
    <s v="Alpha"/>
    <x v="37"/>
    <n v="125"/>
    <n v="95"/>
    <n v="4200"/>
    <n v="3392"/>
    <n v="56180"/>
    <n v="68210"/>
  </r>
  <r>
    <n v="13"/>
    <x v="3"/>
    <s v="W13"/>
    <x v="14"/>
    <n v="96"/>
    <n v="170"/>
    <n v="1060"/>
    <n v="1403"/>
    <n v="91643"/>
    <n v="78052"/>
  </r>
  <r>
    <n v="3"/>
    <x v="1"/>
    <s v="A3"/>
    <x v="17"/>
    <n v="147"/>
    <n v="117"/>
    <n v="1313"/>
    <n v="1284"/>
    <n v="50845"/>
    <n v="95154"/>
  </r>
  <r>
    <n v="10"/>
    <x v="2"/>
    <s v="Lake1"/>
    <x v="38"/>
    <n v="88"/>
    <n v="142"/>
    <n v="570"/>
    <n v="570"/>
    <n v="76658"/>
    <n v="64683"/>
  </r>
  <r>
    <n v="6"/>
    <x v="0"/>
    <s v="Alpha"/>
    <x v="39"/>
    <n v="84"/>
    <n v="259"/>
    <n v="4284"/>
    <n v="3651"/>
    <n v="56096"/>
    <n v="67951"/>
  </r>
  <r>
    <n v="10"/>
    <x v="2"/>
    <s v="Lake1"/>
    <x v="13"/>
    <n v="214"/>
    <n v="265"/>
    <n v="784"/>
    <n v="835"/>
    <n v="76444"/>
    <n v="64418"/>
  </r>
  <r>
    <n v="6"/>
    <x v="0"/>
    <s v="Alpha"/>
    <x v="40"/>
    <n v="121"/>
    <n v="173"/>
    <n v="4405"/>
    <n v="3824"/>
    <n v="55975"/>
    <n v="67778"/>
  </r>
  <r>
    <n v="6"/>
    <x v="0"/>
    <s v="Alpha"/>
    <x v="41"/>
    <n v="148"/>
    <n v="68"/>
    <n v="4553"/>
    <n v="3892"/>
    <n v="55827"/>
    <n v="67710"/>
  </r>
  <r>
    <n v="11"/>
    <x v="2"/>
    <s v="Lake2"/>
    <x v="42"/>
    <n v="106"/>
    <n v="269"/>
    <n v="1204"/>
    <n v="1292"/>
    <n v="74776"/>
    <n v="95505"/>
  </r>
  <r>
    <n v="6"/>
    <x v="0"/>
    <s v="Alpha"/>
    <x v="43"/>
    <n v="93"/>
    <n v="151"/>
    <n v="4646"/>
    <n v="4043"/>
    <n v="55734"/>
    <n v="67559"/>
  </r>
  <r>
    <n v="11"/>
    <x v="2"/>
    <s v="Lake2"/>
    <x v="32"/>
    <n v="237"/>
    <n v="266"/>
    <n v="1441"/>
    <n v="1558"/>
    <n v="74539"/>
    <n v="95239"/>
  </r>
  <r>
    <n v="1"/>
    <x v="1"/>
    <s v="Alpha"/>
    <x v="34"/>
    <n v="230"/>
    <n v="268"/>
    <n v="1058"/>
    <n v="1129"/>
    <n v="86532"/>
    <n v="71472"/>
  </r>
  <r>
    <n v="10"/>
    <x v="2"/>
    <s v="Lake1"/>
    <x v="44"/>
    <n v="98"/>
    <n v="69"/>
    <n v="882"/>
    <n v="904"/>
    <n v="76346"/>
    <n v="64349"/>
  </r>
  <r>
    <n v="1"/>
    <x v="1"/>
    <s v="Alpha"/>
    <x v="21"/>
    <n v="298"/>
    <n v="56"/>
    <n v="1356"/>
    <n v="1185"/>
    <n v="86234"/>
    <n v="71416"/>
  </r>
  <r>
    <n v="6"/>
    <x v="0"/>
    <s v="Alpha"/>
    <x v="45"/>
    <n v="234"/>
    <n v="193"/>
    <n v="4880"/>
    <n v="4236"/>
    <n v="55500"/>
    <n v="67366"/>
  </r>
  <r>
    <n v="6"/>
    <x v="0"/>
    <s v="Alpha"/>
    <x v="46"/>
    <n v="176"/>
    <n v="277"/>
    <n v="5056"/>
    <n v="4513"/>
    <n v="55324"/>
    <n v="67089"/>
  </r>
  <r>
    <n v="5"/>
    <x v="4"/>
    <s v="B2"/>
    <x v="12"/>
    <n v="235"/>
    <n v="198"/>
    <n v="464"/>
    <n v="566"/>
    <n v="46959"/>
    <n v="77142"/>
  </r>
  <r>
    <n v="6"/>
    <x v="0"/>
    <s v="Alpha"/>
    <x v="47"/>
    <n v="290"/>
    <n v="209"/>
    <n v="5346"/>
    <n v="4722"/>
    <n v="55034"/>
    <n v="66880"/>
  </r>
  <r>
    <n v="6"/>
    <x v="0"/>
    <s v="Alpha"/>
    <x v="48"/>
    <n v="87"/>
    <n v="133"/>
    <n v="5433"/>
    <n v="4855"/>
    <n v="54947"/>
    <n v="66747"/>
  </r>
  <r>
    <n v="1"/>
    <x v="1"/>
    <s v="Alpha"/>
    <x v="49"/>
    <n v="230"/>
    <n v="286"/>
    <n v="1586"/>
    <n v="1471"/>
    <n v="86004"/>
    <n v="71130"/>
  </r>
  <r>
    <n v="14"/>
    <x v="3"/>
    <s v="Delta"/>
    <x v="10"/>
    <n v="94"/>
    <n v="236"/>
    <n v="532"/>
    <n v="841"/>
    <n v="74879"/>
    <n v="75297"/>
  </r>
  <r>
    <n v="13"/>
    <x v="3"/>
    <s v="W13"/>
    <x v="15"/>
    <n v="109"/>
    <n v="179"/>
    <n v="1169"/>
    <n v="1582"/>
    <n v="91534"/>
    <n v="77873"/>
  </r>
  <r>
    <n v="6"/>
    <x v="0"/>
    <s v="Alpha"/>
    <x v="50"/>
    <n v="242"/>
    <n v="119"/>
    <n v="5675"/>
    <n v="4974"/>
    <n v="54705"/>
    <n v="66628"/>
  </r>
  <r>
    <n v="14"/>
    <x v="3"/>
    <s v="Delta"/>
    <x v="51"/>
    <n v="275"/>
    <n v="222"/>
    <n v="807"/>
    <n v="1063"/>
    <n v="74604"/>
    <n v="75075"/>
  </r>
  <r>
    <n v="6"/>
    <x v="0"/>
    <s v="Alpha"/>
    <x v="52"/>
    <n v="142"/>
    <n v="129"/>
    <n v="5817"/>
    <n v="5103"/>
    <n v="54563"/>
    <n v="66499"/>
  </r>
  <r>
    <n v="6"/>
    <x v="0"/>
    <s v="Alpha"/>
    <x v="53"/>
    <n v="211"/>
    <n v="272"/>
    <n v="6028"/>
    <n v="5375"/>
    <n v="54352"/>
    <n v="66227"/>
  </r>
  <r>
    <n v="14"/>
    <x v="3"/>
    <s v="Delta"/>
    <x v="54"/>
    <n v="170"/>
    <n v="125"/>
    <n v="977"/>
    <n v="1188"/>
    <n v="74434"/>
    <n v="74950"/>
  </r>
  <r>
    <n v="4"/>
    <x v="4"/>
    <s v="B1"/>
    <x v="21"/>
    <n v="91"/>
    <n v="154"/>
    <n v="1083"/>
    <n v="926"/>
    <n v="64107"/>
    <n v="87527"/>
  </r>
  <r>
    <n v="14"/>
    <x v="3"/>
    <s v="Delta"/>
    <x v="16"/>
    <n v="222"/>
    <n v="158"/>
    <n v="1199"/>
    <n v="1346"/>
    <n v="74212"/>
    <n v="74792"/>
  </r>
  <r>
    <n v="1"/>
    <x v="1"/>
    <s v="Alpha"/>
    <x v="55"/>
    <n v="187"/>
    <n v="161"/>
    <n v="1773"/>
    <n v="1632"/>
    <n v="85817"/>
    <n v="70969"/>
  </r>
  <r>
    <n v="2"/>
    <x v="1"/>
    <s v="Delta"/>
    <x v="8"/>
    <n v="256"/>
    <n v="227"/>
    <n v="429"/>
    <n v="338"/>
    <n v="64012"/>
    <n v="85871"/>
  </r>
  <r>
    <n v="6"/>
    <x v="0"/>
    <s v="Alpha"/>
    <x v="56"/>
    <n v="130"/>
    <n v="191"/>
    <n v="6158"/>
    <n v="5566"/>
    <n v="54222"/>
    <n v="66036"/>
  </r>
  <r>
    <n v="2"/>
    <x v="1"/>
    <s v="Delta"/>
    <x v="20"/>
    <n v="128"/>
    <n v="249"/>
    <n v="557"/>
    <n v="587"/>
    <n v="63884"/>
    <n v="85622"/>
  </r>
  <r>
    <n v="6"/>
    <x v="0"/>
    <s v="Alpha"/>
    <x v="57"/>
    <n v="233"/>
    <n v="268"/>
    <n v="6391"/>
    <n v="5834"/>
    <n v="53989"/>
    <n v="65768"/>
  </r>
  <r>
    <n v="6"/>
    <x v="0"/>
    <s v="Alpha"/>
    <x v="58"/>
    <n v="86"/>
    <n v="168"/>
    <n v="6477"/>
    <n v="6002"/>
    <n v="53903"/>
    <n v="65600"/>
  </r>
  <r>
    <n v="5"/>
    <x v="4"/>
    <s v="B2"/>
    <x v="6"/>
    <n v="128"/>
    <n v="197"/>
    <n v="592"/>
    <n v="763"/>
    <n v="46831"/>
    <n v="76945"/>
  </r>
  <r>
    <n v="6"/>
    <x v="0"/>
    <s v="Alpha"/>
    <x v="59"/>
    <n v="152"/>
    <n v="59"/>
    <n v="6629"/>
    <n v="6061"/>
    <n v="53751"/>
    <n v="65541"/>
  </r>
  <r>
    <n v="12"/>
    <x v="2"/>
    <s v="Lake3"/>
    <x v="9"/>
    <n v="244"/>
    <n v="123"/>
    <n v="625"/>
    <n v="608"/>
    <n v="62762"/>
    <n v="96597"/>
  </r>
  <r>
    <n v="10"/>
    <x v="2"/>
    <s v="Lake1"/>
    <x v="15"/>
    <n v="124"/>
    <n v="149"/>
    <n v="1006"/>
    <n v="1053"/>
    <n v="76222"/>
    <n v="64200"/>
  </r>
  <r>
    <n v="12"/>
    <x v="2"/>
    <s v="Lake3"/>
    <x v="8"/>
    <n v="298"/>
    <n v="169"/>
    <n v="923"/>
    <n v="777"/>
    <n v="62464"/>
    <n v="96428"/>
  </r>
  <r>
    <n v="13"/>
    <x v="3"/>
    <s v="W13"/>
    <x v="60"/>
    <n v="223"/>
    <n v="60"/>
    <n v="1392"/>
    <n v="1642"/>
    <n v="91311"/>
    <n v="77813"/>
  </r>
  <r>
    <n v="3"/>
    <x v="1"/>
    <s v="A3"/>
    <x v="19"/>
    <n v="218"/>
    <n v="290"/>
    <n v="1531"/>
    <n v="1574"/>
    <n v="50627"/>
    <n v="94864"/>
  </r>
  <r>
    <n v="14"/>
    <x v="3"/>
    <s v="Delta"/>
    <x v="18"/>
    <n v="250"/>
    <n v="111"/>
    <n v="1449"/>
    <n v="1457"/>
    <n v="73962"/>
    <n v="74681"/>
  </r>
  <r>
    <n v="2"/>
    <x v="1"/>
    <s v="Delta"/>
    <x v="28"/>
    <n v="288"/>
    <n v="236"/>
    <n v="845"/>
    <n v="823"/>
    <n v="63596"/>
    <n v="85386"/>
  </r>
  <r>
    <n v="2"/>
    <x v="1"/>
    <s v="Delta"/>
    <x v="10"/>
    <n v="296"/>
    <n v="160"/>
    <n v="1141"/>
    <n v="983"/>
    <n v="63300"/>
    <n v="85226"/>
  </r>
  <r>
    <n v="5"/>
    <x v="4"/>
    <s v="B2"/>
    <x v="34"/>
    <n v="223"/>
    <n v="238"/>
    <n v="815"/>
    <n v="1001"/>
    <n v="46608"/>
    <n v="76707"/>
  </r>
  <r>
    <n v="6"/>
    <x v="0"/>
    <s v="Alpha"/>
    <x v="61"/>
    <n v="286"/>
    <n v="289"/>
    <n v="6915"/>
    <n v="6350"/>
    <n v="53465"/>
    <n v="65252"/>
  </r>
  <r>
    <n v="6"/>
    <x v="0"/>
    <s v="Alpha"/>
    <x v="62"/>
    <n v="202"/>
    <n v="186"/>
    <n v="7117"/>
    <n v="6536"/>
    <n v="53263"/>
    <n v="65066"/>
  </r>
  <r>
    <n v="10"/>
    <x v="2"/>
    <s v="Lake1"/>
    <x v="54"/>
    <n v="128"/>
    <n v="139"/>
    <n v="1134"/>
    <n v="1192"/>
    <n v="76094"/>
    <n v="64061"/>
  </r>
  <r>
    <n v="3"/>
    <x v="1"/>
    <s v="A3"/>
    <x v="63"/>
    <n v="225"/>
    <n v="123"/>
    <n v="1756"/>
    <n v="1697"/>
    <n v="50402"/>
    <n v="94741"/>
  </r>
  <r>
    <n v="6"/>
    <x v="0"/>
    <s v="Alpha"/>
    <x v="64"/>
    <n v="195"/>
    <n v="285"/>
    <n v="7312"/>
    <n v="6821"/>
    <n v="53068"/>
    <n v="64781"/>
  </r>
  <r>
    <n v="6"/>
    <x v="0"/>
    <s v="Alpha"/>
    <x v="65"/>
    <n v="88"/>
    <n v="149"/>
    <n v="7400"/>
    <n v="6970"/>
    <n v="52980"/>
    <n v="64632"/>
  </r>
  <r>
    <n v="2"/>
    <x v="1"/>
    <s v="Delta"/>
    <x v="14"/>
    <n v="117"/>
    <n v="188"/>
    <n v="1258"/>
    <n v="1171"/>
    <n v="63183"/>
    <n v="85038"/>
  </r>
  <r>
    <n v="2"/>
    <x v="1"/>
    <s v="Delta"/>
    <x v="66"/>
    <n v="104"/>
    <n v="238"/>
    <n v="1362"/>
    <n v="1409"/>
    <n v="63079"/>
    <n v="84800"/>
  </r>
  <r>
    <n v="12"/>
    <x v="2"/>
    <s v="Lake3"/>
    <x v="28"/>
    <n v="277"/>
    <n v="133"/>
    <n v="1200"/>
    <n v="910"/>
    <n v="62187"/>
    <n v="96295"/>
  </r>
  <r>
    <n v="6"/>
    <x v="0"/>
    <s v="Alpha"/>
    <x v="67"/>
    <n v="137"/>
    <n v="237"/>
    <n v="7537"/>
    <n v="7207"/>
    <n v="52843"/>
    <n v="64395"/>
  </r>
  <r>
    <n v="4"/>
    <x v="4"/>
    <s v="B1"/>
    <x v="49"/>
    <n v="118"/>
    <n v="80"/>
    <n v="1201"/>
    <n v="1006"/>
    <n v="63989"/>
    <n v="87447"/>
  </r>
  <r>
    <n v="6"/>
    <x v="0"/>
    <s v="Alpha"/>
    <x v="68"/>
    <n v="154"/>
    <n v="162"/>
    <n v="7691"/>
    <n v="7369"/>
    <n v="52689"/>
    <n v="64233"/>
  </r>
  <r>
    <n v="6"/>
    <x v="0"/>
    <s v="Alpha"/>
    <x v="69"/>
    <n v="165"/>
    <n v="296"/>
    <n v="7856"/>
    <n v="7665"/>
    <n v="52524"/>
    <n v="63937"/>
  </r>
  <r>
    <n v="4"/>
    <x v="4"/>
    <s v="B1"/>
    <x v="60"/>
    <n v="80"/>
    <n v="264"/>
    <n v="1281"/>
    <n v="1270"/>
    <n v="63909"/>
    <n v="87183"/>
  </r>
  <r>
    <n v="6"/>
    <x v="0"/>
    <s v="Alpha"/>
    <x v="70"/>
    <n v="261"/>
    <n v="268"/>
    <n v="8117"/>
    <n v="7933"/>
    <n v="52263"/>
    <n v="63669"/>
  </r>
  <r>
    <n v="4"/>
    <x v="4"/>
    <s v="B1"/>
    <x v="17"/>
    <n v="191"/>
    <n v="255"/>
    <n v="1472"/>
    <n v="1525"/>
    <n v="63718"/>
    <n v="86928"/>
  </r>
  <r>
    <n v="6"/>
    <x v="0"/>
    <s v="Alpha"/>
    <x v="71"/>
    <n v="103"/>
    <n v="173"/>
    <n v="8220"/>
    <n v="8106"/>
    <n v="52160"/>
    <n v="63496"/>
  </r>
  <r>
    <n v="11"/>
    <x v="2"/>
    <s v="Lake2"/>
    <x v="16"/>
    <n v="212"/>
    <n v="172"/>
    <n v="1653"/>
    <n v="1730"/>
    <n v="74327"/>
    <n v="95067"/>
  </r>
  <r>
    <n v="2"/>
    <x v="1"/>
    <s v="Delta"/>
    <x v="32"/>
    <n v="96"/>
    <n v="234"/>
    <n v="1458"/>
    <n v="1643"/>
    <n v="62983"/>
    <n v="84566"/>
  </r>
  <r>
    <n v="14"/>
    <x v="3"/>
    <s v="Delta"/>
    <x v="72"/>
    <n v="158"/>
    <n v="260"/>
    <n v="1607"/>
    <n v="1717"/>
    <n v="73804"/>
    <n v="74421"/>
  </r>
  <r>
    <n v="6"/>
    <x v="0"/>
    <s v="Alpha"/>
    <x v="73"/>
    <n v="132"/>
    <n v="283"/>
    <n v="8352"/>
    <n v="8389"/>
    <n v="52028"/>
    <n v="63213"/>
  </r>
  <r>
    <n v="1"/>
    <x v="1"/>
    <s v="Alpha"/>
    <x v="74"/>
    <n v="111"/>
    <n v="284"/>
    <n v="1884"/>
    <n v="1916"/>
    <n v="85706"/>
    <n v="70685"/>
  </r>
  <r>
    <n v="6"/>
    <x v="0"/>
    <s v="Alpha"/>
    <x v="75"/>
    <n v="189"/>
    <n v="63"/>
    <n v="8541"/>
    <n v="8452"/>
    <n v="51839"/>
    <n v="63150"/>
  </r>
  <r>
    <n v="6"/>
    <x v="0"/>
    <s v="Alpha"/>
    <x v="76"/>
    <n v="161"/>
    <n v="217"/>
    <n v="8702"/>
    <n v="8669"/>
    <n v="51678"/>
    <n v="62933"/>
  </r>
  <r>
    <n v="6"/>
    <x v="0"/>
    <s v="Alpha"/>
    <x v="77"/>
    <n v="128"/>
    <n v="215"/>
    <n v="8830"/>
    <n v="8884"/>
    <n v="51550"/>
    <n v="62718"/>
  </r>
  <r>
    <n v="13"/>
    <x v="3"/>
    <s v="W13"/>
    <x v="18"/>
    <n v="169"/>
    <n v="126"/>
    <n v="1561"/>
    <n v="1768"/>
    <n v="91142"/>
    <n v="77687"/>
  </r>
  <r>
    <n v="6"/>
    <x v="0"/>
    <s v="Alpha"/>
    <x v="78"/>
    <n v="251"/>
    <n v="212"/>
    <n v="9081"/>
    <n v="9096"/>
    <n v="51299"/>
    <n v="62506"/>
  </r>
  <r>
    <n v="4"/>
    <x v="4"/>
    <s v="B1"/>
    <x v="79"/>
    <n v="202"/>
    <n v="176"/>
    <n v="1674"/>
    <n v="1701"/>
    <n v="63516"/>
    <n v="86752"/>
  </r>
  <r>
    <n v="6"/>
    <x v="0"/>
    <s v="Alpha"/>
    <x v="80"/>
    <n v="190"/>
    <n v="190"/>
    <n v="9271"/>
    <n v="9286"/>
    <n v="51109"/>
    <n v="62316"/>
  </r>
  <r>
    <n v="13"/>
    <x v="3"/>
    <s v="W13"/>
    <x v="81"/>
    <n v="216"/>
    <n v="192"/>
    <n v="1777"/>
    <n v="1960"/>
    <n v="90926"/>
    <n v="77495"/>
  </r>
  <r>
    <n v="2"/>
    <x v="1"/>
    <s v="Delta"/>
    <x v="60"/>
    <n v="223"/>
    <n v="65"/>
    <n v="1681"/>
    <n v="1708"/>
    <n v="62760"/>
    <n v="84501"/>
  </r>
  <r>
    <n v="14"/>
    <x v="3"/>
    <s v="Delta"/>
    <x v="82"/>
    <n v="194"/>
    <n v="59"/>
    <n v="1801"/>
    <n v="1776"/>
    <n v="73610"/>
    <n v="74362"/>
  </r>
  <r>
    <n v="11"/>
    <x v="2"/>
    <s v="Lake2"/>
    <x v="83"/>
    <n v="234"/>
    <n v="84"/>
    <n v="1887"/>
    <n v="1814"/>
    <n v="74093"/>
    <n v="94983"/>
  </r>
  <r>
    <n v="2"/>
    <x v="1"/>
    <s v="Delta"/>
    <x v="18"/>
    <n v="239"/>
    <n v="272"/>
    <n v="1920"/>
    <n v="1980"/>
    <n v="62521"/>
    <n v="84229"/>
  </r>
  <r>
    <n v="12"/>
    <x v="2"/>
    <s v="Lake3"/>
    <x v="10"/>
    <n v="143"/>
    <n v="87"/>
    <n v="1343"/>
    <n v="997"/>
    <n v="62044"/>
    <n v="96208"/>
  </r>
  <r>
    <n v="4"/>
    <x v="4"/>
    <s v="B1"/>
    <x v="23"/>
    <n v="113"/>
    <n v="136"/>
    <n v="1787"/>
    <n v="1837"/>
    <n v="63403"/>
    <n v="86616"/>
  </r>
  <r>
    <n v="3"/>
    <x v="1"/>
    <s v="A3"/>
    <x v="84"/>
    <n v="220"/>
    <n v="95"/>
    <n v="1976"/>
    <n v="1792"/>
    <n v="50182"/>
    <n v="94646"/>
  </r>
  <r>
    <n v="10"/>
    <x v="2"/>
    <s v="Lake1"/>
    <x v="55"/>
    <n v="169"/>
    <n v="223"/>
    <n v="1303"/>
    <n v="1415"/>
    <n v="75925"/>
    <n v="63838"/>
  </r>
  <r>
    <n v="6"/>
    <x v="0"/>
    <s v="Alpha"/>
    <x v="85"/>
    <n v="236"/>
    <n v="204"/>
    <n v="9507"/>
    <n v="9490"/>
    <n v="50873"/>
    <n v="62112"/>
  </r>
  <r>
    <n v="3"/>
    <x v="1"/>
    <s v="A3"/>
    <x v="86"/>
    <n v="107"/>
    <n v="90"/>
    <n v="2083"/>
    <n v="1882"/>
    <n v="50075"/>
    <n v="94556"/>
  </r>
  <r>
    <n v="2"/>
    <x v="1"/>
    <s v="Delta"/>
    <x v="87"/>
    <n v="189"/>
    <n v="107"/>
    <n v="2109"/>
    <n v="2087"/>
    <n v="62332"/>
    <n v="84122"/>
  </r>
  <r>
    <n v="10"/>
    <x v="2"/>
    <s v="Lake1"/>
    <x v="88"/>
    <n v="108"/>
    <n v="119"/>
    <n v="1411"/>
    <n v="1534"/>
    <n v="75817"/>
    <n v="63719"/>
  </r>
  <r>
    <n v="10"/>
    <x v="2"/>
    <s v="Lake1"/>
    <x v="72"/>
    <n v="140"/>
    <n v="101"/>
    <n v="1551"/>
    <n v="1635"/>
    <n v="75677"/>
    <n v="63618"/>
  </r>
  <r>
    <n v="10"/>
    <x v="2"/>
    <s v="Lake1"/>
    <x v="23"/>
    <n v="109"/>
    <n v="145"/>
    <n v="1660"/>
    <n v="1780"/>
    <n v="75568"/>
    <n v="63473"/>
  </r>
  <r>
    <n v="6"/>
    <x v="0"/>
    <s v="Alpha"/>
    <x v="89"/>
    <n v="123"/>
    <n v="109"/>
    <n v="9630"/>
    <n v="9599"/>
    <n v="50750"/>
    <n v="62003"/>
  </r>
  <r>
    <n v="14"/>
    <x v="3"/>
    <s v="Delta"/>
    <x v="90"/>
    <n v="82"/>
    <n v="290"/>
    <n v="1883"/>
    <n v="2066"/>
    <n v="73528"/>
    <n v="74072"/>
  </r>
  <r>
    <n v="12"/>
    <x v="2"/>
    <s v="Lake3"/>
    <x v="14"/>
    <n v="243"/>
    <n v="216"/>
    <n v="1586"/>
    <n v="1213"/>
    <n v="61801"/>
    <n v="95992"/>
  </r>
  <r>
    <n v="13"/>
    <x v="3"/>
    <s v="W13"/>
    <x v="82"/>
    <n v="108"/>
    <n v="202"/>
    <n v="1885"/>
    <n v="2162"/>
    <n v="90818"/>
    <n v="77293"/>
  </r>
  <r>
    <n v="5"/>
    <x v="4"/>
    <s v="B2"/>
    <x v="44"/>
    <n v="122"/>
    <n v="161"/>
    <n v="937"/>
    <n v="1162"/>
    <n v="46486"/>
    <n v="76546"/>
  </r>
  <r>
    <n v="6"/>
    <x v="0"/>
    <s v="Alpha"/>
    <x v="91"/>
    <n v="273"/>
    <n v="101"/>
    <n v="9903"/>
    <n v="9700"/>
    <n v="50477"/>
    <n v="61902"/>
  </r>
  <r>
    <n v="6"/>
    <x v="0"/>
    <s v="Alpha"/>
    <x v="92"/>
    <n v="93"/>
    <n v="143"/>
    <n v="9996"/>
    <n v="9843"/>
    <n v="50384"/>
    <n v="61759"/>
  </r>
  <r>
    <n v="13"/>
    <x v="3"/>
    <s v="W13"/>
    <x v="90"/>
    <n v="236"/>
    <n v="65"/>
    <n v="2121"/>
    <n v="2227"/>
    <n v="90582"/>
    <n v="77228"/>
  </r>
  <r>
    <n v="6"/>
    <x v="0"/>
    <s v="Alpha"/>
    <x v="93"/>
    <n v="147"/>
    <n v="151"/>
    <n v="10143"/>
    <n v="9994"/>
    <n v="50237"/>
    <n v="61608"/>
  </r>
  <r>
    <n v="11"/>
    <x v="2"/>
    <s v="Lake2"/>
    <x v="94"/>
    <n v="196"/>
    <n v="287"/>
    <n v="2083"/>
    <n v="2101"/>
    <n v="73897"/>
    <n v="94696"/>
  </r>
  <r>
    <n v="13"/>
    <x v="3"/>
    <s v="W13"/>
    <x v="27"/>
    <n v="164"/>
    <n v="108"/>
    <n v="2285"/>
    <n v="2335"/>
    <n v="90418"/>
    <n v="77120"/>
  </r>
  <r>
    <n v="6"/>
    <x v="0"/>
    <s v="Alpha"/>
    <x v="95"/>
    <n v="178"/>
    <n v="210"/>
    <n v="10321"/>
    <n v="10204"/>
    <n v="50059"/>
    <n v="61398"/>
  </r>
  <r>
    <n v="11"/>
    <x v="2"/>
    <s v="Lake2"/>
    <x v="81"/>
    <n v="119"/>
    <n v="56"/>
    <n v="2202"/>
    <n v="2157"/>
    <n v="73778"/>
    <n v="94640"/>
  </r>
  <r>
    <n v="13"/>
    <x v="3"/>
    <s v="W13"/>
    <x v="96"/>
    <n v="263"/>
    <n v="225"/>
    <n v="2548"/>
    <n v="2560"/>
    <n v="90155"/>
    <n v="76895"/>
  </r>
  <r>
    <n v="6"/>
    <x v="0"/>
    <s v="Alpha"/>
    <x v="97"/>
    <n v="256"/>
    <n v="236"/>
    <n v="10577"/>
    <n v="10440"/>
    <n v="49803"/>
    <n v="61162"/>
  </r>
  <r>
    <n v="6"/>
    <x v="0"/>
    <s v="Alpha"/>
    <x v="98"/>
    <n v="89"/>
    <n v="191"/>
    <n v="10666"/>
    <n v="10631"/>
    <n v="49714"/>
    <n v="60971"/>
  </r>
  <r>
    <n v="12"/>
    <x v="2"/>
    <s v="Lake3"/>
    <x v="49"/>
    <n v="157"/>
    <n v="253"/>
    <n v="1743"/>
    <n v="1466"/>
    <n v="61644"/>
    <n v="95739"/>
  </r>
  <r>
    <n v="10"/>
    <x v="2"/>
    <s v="Lake1"/>
    <x v="82"/>
    <n v="128"/>
    <n v="289"/>
    <n v="1788"/>
    <n v="2069"/>
    <n v="75440"/>
    <n v="63184"/>
  </r>
  <r>
    <n v="4"/>
    <x v="4"/>
    <s v="B1"/>
    <x v="99"/>
    <n v="118"/>
    <n v="106"/>
    <n v="1905"/>
    <n v="1943"/>
    <n v="63285"/>
    <n v="86510"/>
  </r>
  <r>
    <n v="6"/>
    <x v="0"/>
    <s v="Alpha"/>
    <x v="100"/>
    <n v="256"/>
    <n v="73"/>
    <n v="10922"/>
    <n v="10704"/>
    <n v="49458"/>
    <n v="60898"/>
  </r>
  <r>
    <n v="6"/>
    <x v="0"/>
    <s v="Alpha"/>
    <x v="101"/>
    <n v="285"/>
    <n v="284"/>
    <n v="11207"/>
    <n v="10988"/>
    <n v="49173"/>
    <n v="60614"/>
  </r>
  <r>
    <n v="11"/>
    <x v="2"/>
    <s v="Lake2"/>
    <x v="102"/>
    <n v="247"/>
    <n v="261"/>
    <n v="2449"/>
    <n v="2418"/>
    <n v="73531"/>
    <n v="94379"/>
  </r>
  <r>
    <n v="1"/>
    <x v="1"/>
    <s v="Alpha"/>
    <x v="81"/>
    <n v="154"/>
    <n v="227"/>
    <n v="2038"/>
    <n v="2143"/>
    <n v="85552"/>
    <n v="70458"/>
  </r>
  <r>
    <n v="1"/>
    <x v="1"/>
    <s v="Alpha"/>
    <x v="82"/>
    <n v="169"/>
    <n v="270"/>
    <n v="2207"/>
    <n v="2413"/>
    <n v="85383"/>
    <n v="70188"/>
  </r>
  <r>
    <n v="3"/>
    <x v="1"/>
    <s v="A3"/>
    <x v="103"/>
    <n v="297"/>
    <n v="260"/>
    <n v="2380"/>
    <n v="2142"/>
    <n v="49778"/>
    <n v="94296"/>
  </r>
  <r>
    <n v="6"/>
    <x v="0"/>
    <s v="Alpha"/>
    <x v="104"/>
    <n v="286"/>
    <n v="87"/>
    <n v="11493"/>
    <n v="11075"/>
    <n v="48887"/>
    <n v="60527"/>
  </r>
  <r>
    <n v="5"/>
    <x v="4"/>
    <s v="B2"/>
    <x v="15"/>
    <n v="206"/>
    <n v="289"/>
    <n v="1143"/>
    <n v="1451"/>
    <n v="46280"/>
    <n v="76257"/>
  </r>
  <r>
    <n v="6"/>
    <x v="0"/>
    <s v="Alpha"/>
    <x v="105"/>
    <n v="298"/>
    <n v="91"/>
    <n v="11791"/>
    <n v="11166"/>
    <n v="48589"/>
    <n v="60436"/>
  </r>
  <r>
    <n v="6"/>
    <x v="0"/>
    <s v="Alpha"/>
    <x v="106"/>
    <n v="249"/>
    <n v="72"/>
    <n v="12040"/>
    <n v="11238"/>
    <n v="48340"/>
    <n v="60364"/>
  </r>
  <r>
    <n v="13"/>
    <x v="3"/>
    <s v="W13"/>
    <x v="107"/>
    <n v="174"/>
    <n v="190"/>
    <n v="2722"/>
    <n v="2750"/>
    <n v="89981"/>
    <n v="76705"/>
  </r>
  <r>
    <n v="6"/>
    <x v="0"/>
    <s v="Alpha"/>
    <x v="108"/>
    <n v="191"/>
    <n v="220"/>
    <n v="12231"/>
    <n v="11458"/>
    <n v="48149"/>
    <n v="60144"/>
  </r>
  <r>
    <n v="1"/>
    <x v="1"/>
    <s v="Alpha"/>
    <x v="109"/>
    <n v="106"/>
    <n v="86"/>
    <n v="2313"/>
    <n v="2499"/>
    <n v="85277"/>
    <n v="70102"/>
  </r>
  <r>
    <n v="2"/>
    <x v="1"/>
    <s v="Delta"/>
    <x v="102"/>
    <n v="278"/>
    <n v="134"/>
    <n v="2387"/>
    <n v="2221"/>
    <n v="62054"/>
    <n v="83988"/>
  </r>
  <r>
    <n v="10"/>
    <x v="2"/>
    <s v="Lake1"/>
    <x v="109"/>
    <n v="294"/>
    <n v="88"/>
    <n v="2082"/>
    <n v="2157"/>
    <n v="75146"/>
    <n v="63096"/>
  </r>
  <r>
    <n v="3"/>
    <x v="1"/>
    <s v="A3"/>
    <x v="107"/>
    <n v="282"/>
    <n v="52"/>
    <n v="2662"/>
    <n v="2194"/>
    <n v="49496"/>
    <n v="94244"/>
  </r>
  <r>
    <n v="5"/>
    <x v="4"/>
    <s v="B2"/>
    <x v="110"/>
    <n v="183"/>
    <n v="240"/>
    <n v="1326"/>
    <n v="1691"/>
    <n v="46097"/>
    <n v="76017"/>
  </r>
  <r>
    <n v="6"/>
    <x v="0"/>
    <s v="Alpha"/>
    <x v="111"/>
    <n v="149"/>
    <n v="288"/>
    <n v="12380"/>
    <n v="11746"/>
    <n v="48000"/>
    <n v="59856"/>
  </r>
  <r>
    <n v="6"/>
    <x v="0"/>
    <s v="Alpha"/>
    <x v="112"/>
    <n v="151"/>
    <n v="297"/>
    <n v="12531"/>
    <n v="12043"/>
    <n v="47849"/>
    <n v="59559"/>
  </r>
  <r>
    <n v="1"/>
    <x v="1"/>
    <s v="Alpha"/>
    <x v="113"/>
    <n v="107"/>
    <n v="141"/>
    <n v="2420"/>
    <n v="2640"/>
    <n v="85170"/>
    <n v="69961"/>
  </r>
  <r>
    <n v="6"/>
    <x v="0"/>
    <s v="Alpha"/>
    <x v="114"/>
    <n v="196"/>
    <n v="73"/>
    <n v="12727"/>
    <n v="12116"/>
    <n v="47653"/>
    <n v="59486"/>
  </r>
  <r>
    <n v="13"/>
    <x v="3"/>
    <s v="W13"/>
    <x v="115"/>
    <n v="173"/>
    <n v="121"/>
    <n v="2895"/>
    <n v="2871"/>
    <n v="89808"/>
    <n v="76584"/>
  </r>
  <r>
    <n v="6"/>
    <x v="0"/>
    <s v="Alpha"/>
    <x v="116"/>
    <n v="92"/>
    <n v="264"/>
    <n v="12819"/>
    <n v="12380"/>
    <n v="47561"/>
    <n v="59222"/>
  </r>
  <r>
    <n v="6"/>
    <x v="0"/>
    <s v="Alpha"/>
    <x v="117"/>
    <n v="172"/>
    <n v="166"/>
    <n v="12991"/>
    <n v="12546"/>
    <n v="47389"/>
    <n v="59056"/>
  </r>
  <r>
    <n v="5"/>
    <x v="4"/>
    <s v="B2"/>
    <x v="118"/>
    <n v="138"/>
    <n v="162"/>
    <n v="1464"/>
    <n v="1853"/>
    <n v="45959"/>
    <n v="75855"/>
  </r>
  <r>
    <n v="1"/>
    <x v="1"/>
    <s v="Alpha"/>
    <x v="103"/>
    <n v="182"/>
    <n v="249"/>
    <n v="2602"/>
    <n v="2889"/>
    <n v="84988"/>
    <n v="69712"/>
  </r>
  <r>
    <n v="1"/>
    <x v="1"/>
    <s v="Alpha"/>
    <x v="119"/>
    <n v="129"/>
    <n v="260"/>
    <n v="2731"/>
    <n v="3149"/>
    <n v="84859"/>
    <n v="69452"/>
  </r>
  <r>
    <n v="6"/>
    <x v="0"/>
    <s v="Alpha"/>
    <x v="120"/>
    <n v="122"/>
    <n v="287"/>
    <n v="13113"/>
    <n v="12833"/>
    <n v="47267"/>
    <n v="58769"/>
  </r>
  <r>
    <n v="12"/>
    <x v="2"/>
    <s v="Lake3"/>
    <x v="54"/>
    <n v="220"/>
    <n v="106"/>
    <n v="1963"/>
    <n v="1572"/>
    <n v="61424"/>
    <n v="95633"/>
  </r>
  <r>
    <n v="4"/>
    <x v="4"/>
    <s v="B1"/>
    <x v="109"/>
    <n v="154"/>
    <n v="270"/>
    <n v="2059"/>
    <n v="2213"/>
    <n v="63131"/>
    <n v="86240"/>
  </r>
  <r>
    <n v="13"/>
    <x v="3"/>
    <s v="W13"/>
    <x v="121"/>
    <n v="130"/>
    <n v="57"/>
    <n v="3025"/>
    <n v="2928"/>
    <n v="89678"/>
    <n v="76527"/>
  </r>
  <r>
    <n v="6"/>
    <x v="0"/>
    <s v="Alpha"/>
    <x v="122"/>
    <n v="109"/>
    <n v="94"/>
    <n v="13222"/>
    <n v="12927"/>
    <n v="47158"/>
    <n v="58675"/>
  </r>
  <r>
    <n v="2"/>
    <x v="1"/>
    <s v="Delta"/>
    <x v="84"/>
    <n v="88"/>
    <n v="62"/>
    <n v="2475"/>
    <n v="2283"/>
    <n v="61966"/>
    <n v="83926"/>
  </r>
  <r>
    <n v="10"/>
    <x v="2"/>
    <s v="Lake1"/>
    <x v="113"/>
    <n v="117"/>
    <n v="170"/>
    <n v="2199"/>
    <n v="2327"/>
    <n v="75029"/>
    <n v="62926"/>
  </r>
  <r>
    <n v="10"/>
    <x v="2"/>
    <s v="Lake1"/>
    <x v="107"/>
    <n v="278"/>
    <n v="142"/>
    <n v="2477"/>
    <n v="2469"/>
    <n v="74751"/>
    <n v="62784"/>
  </r>
  <r>
    <n v="14"/>
    <x v="3"/>
    <s v="Delta"/>
    <x v="27"/>
    <n v="198"/>
    <n v="155"/>
    <n v="2081"/>
    <n v="2221"/>
    <n v="73330"/>
    <n v="73917"/>
  </r>
  <r>
    <n v="6"/>
    <x v="0"/>
    <s v="Alpha"/>
    <x v="123"/>
    <n v="150"/>
    <n v="65"/>
    <n v="13372"/>
    <n v="12992"/>
    <n v="47008"/>
    <n v="58610"/>
  </r>
  <r>
    <n v="5"/>
    <x v="4"/>
    <s v="B2"/>
    <x v="79"/>
    <n v="103"/>
    <n v="236"/>
    <n v="1567"/>
    <n v="2089"/>
    <n v="45856"/>
    <n v="75619"/>
  </r>
  <r>
    <n v="12"/>
    <x v="2"/>
    <s v="Lake3"/>
    <x v="60"/>
    <n v="188"/>
    <n v="151"/>
    <n v="2151"/>
    <n v="1723"/>
    <n v="61236"/>
    <n v="95482"/>
  </r>
  <r>
    <n v="12"/>
    <x v="2"/>
    <s v="Lake3"/>
    <x v="124"/>
    <n v="89"/>
    <n v="239"/>
    <n v="2240"/>
    <n v="1962"/>
    <n v="61147"/>
    <n v="95243"/>
  </r>
  <r>
    <n v="11"/>
    <x v="2"/>
    <s v="Lake2"/>
    <x v="84"/>
    <n v="255"/>
    <n v="141"/>
    <n v="2704"/>
    <n v="2559"/>
    <n v="73276"/>
    <n v="94238"/>
  </r>
  <r>
    <n v="5"/>
    <x v="4"/>
    <s v="B2"/>
    <x v="87"/>
    <n v="260"/>
    <n v="112"/>
    <n v="1827"/>
    <n v="2201"/>
    <n v="45596"/>
    <n v="75507"/>
  </r>
  <r>
    <n v="13"/>
    <x v="3"/>
    <s v="W13"/>
    <x v="125"/>
    <n v="130"/>
    <n v="215"/>
    <n v="3155"/>
    <n v="3143"/>
    <n v="89548"/>
    <n v="76312"/>
  </r>
  <r>
    <n v="14"/>
    <x v="3"/>
    <s v="Delta"/>
    <x v="29"/>
    <n v="200"/>
    <n v="280"/>
    <n v="2281"/>
    <n v="2501"/>
    <n v="73130"/>
    <n v="73637"/>
  </r>
  <r>
    <n v="1"/>
    <x v="1"/>
    <s v="Alpha"/>
    <x v="126"/>
    <n v="249"/>
    <n v="154"/>
    <n v="2980"/>
    <n v="3303"/>
    <n v="84610"/>
    <n v="69298"/>
  </r>
  <r>
    <n v="14"/>
    <x v="3"/>
    <s v="Delta"/>
    <x v="126"/>
    <n v="274"/>
    <n v="90"/>
    <n v="2555"/>
    <n v="2591"/>
    <n v="72856"/>
    <n v="73547"/>
  </r>
  <r>
    <n v="1"/>
    <x v="1"/>
    <s v="Alpha"/>
    <x v="127"/>
    <n v="193"/>
    <n v="162"/>
    <n v="3173"/>
    <n v="3465"/>
    <n v="84417"/>
    <n v="69136"/>
  </r>
  <r>
    <n v="11"/>
    <x v="2"/>
    <s v="Lake2"/>
    <x v="128"/>
    <n v="249"/>
    <n v="137"/>
    <n v="2953"/>
    <n v="2696"/>
    <n v="73027"/>
    <n v="94101"/>
  </r>
  <r>
    <n v="5"/>
    <x v="4"/>
    <s v="B2"/>
    <x v="23"/>
    <n v="134"/>
    <n v="205"/>
    <n v="1961"/>
    <n v="2406"/>
    <n v="45462"/>
    <n v="75302"/>
  </r>
  <r>
    <n v="11"/>
    <x v="2"/>
    <s v="Lake2"/>
    <x v="129"/>
    <n v="252"/>
    <n v="229"/>
    <n v="3205"/>
    <n v="2925"/>
    <n v="72775"/>
    <n v="93872"/>
  </r>
  <r>
    <n v="4"/>
    <x v="4"/>
    <s v="B1"/>
    <x v="130"/>
    <n v="297"/>
    <n v="119"/>
    <n v="2356"/>
    <n v="2332"/>
    <n v="62834"/>
    <n v="86121"/>
  </r>
  <r>
    <n v="14"/>
    <x v="3"/>
    <s v="Delta"/>
    <x v="131"/>
    <n v="159"/>
    <n v="171"/>
    <n v="2714"/>
    <n v="2762"/>
    <n v="72697"/>
    <n v="73376"/>
  </r>
  <r>
    <n v="6"/>
    <x v="0"/>
    <s v="Alpha"/>
    <x v="132"/>
    <n v="138"/>
    <n v="261"/>
    <n v="13510"/>
    <n v="13253"/>
    <n v="46870"/>
    <n v="58349"/>
  </r>
  <r>
    <n v="10"/>
    <x v="2"/>
    <s v="Lake1"/>
    <x v="133"/>
    <n v="250"/>
    <n v="239"/>
    <n v="2727"/>
    <n v="2708"/>
    <n v="74501"/>
    <n v="62545"/>
  </r>
  <r>
    <n v="10"/>
    <x v="2"/>
    <s v="Lake1"/>
    <x v="134"/>
    <n v="131"/>
    <n v="208"/>
    <n v="2858"/>
    <n v="2916"/>
    <n v="74370"/>
    <n v="62337"/>
  </r>
  <r>
    <n v="12"/>
    <x v="2"/>
    <s v="Lake3"/>
    <x v="74"/>
    <n v="203"/>
    <n v="295"/>
    <n v="2443"/>
    <n v="2257"/>
    <n v="60944"/>
    <n v="94948"/>
  </r>
  <r>
    <n v="6"/>
    <x v="0"/>
    <s v="Alpha"/>
    <x v="135"/>
    <n v="133"/>
    <n v="299"/>
    <n v="13643"/>
    <n v="13552"/>
    <n v="46737"/>
    <n v="58050"/>
  </r>
  <r>
    <n v="6"/>
    <x v="0"/>
    <s v="Alpha"/>
    <x v="136"/>
    <n v="88"/>
    <n v="67"/>
    <n v="13731"/>
    <n v="13619"/>
    <n v="46649"/>
    <n v="57983"/>
  </r>
  <r>
    <n v="13"/>
    <x v="3"/>
    <s v="W13"/>
    <x v="137"/>
    <n v="196"/>
    <n v="134"/>
    <n v="3351"/>
    <n v="3277"/>
    <n v="89352"/>
    <n v="76178"/>
  </r>
  <r>
    <n v="6"/>
    <x v="0"/>
    <s v="Alpha"/>
    <x v="138"/>
    <n v="255"/>
    <n v="132"/>
    <n v="13986"/>
    <n v="13751"/>
    <n v="46394"/>
    <n v="57851"/>
  </r>
  <r>
    <n v="5"/>
    <x v="4"/>
    <s v="B2"/>
    <x v="24"/>
    <n v="192"/>
    <n v="277"/>
    <n v="2153"/>
    <n v="2683"/>
    <n v="45270"/>
    <n v="75025"/>
  </r>
  <r>
    <n v="5"/>
    <x v="4"/>
    <s v="B2"/>
    <x v="90"/>
    <n v="97"/>
    <n v="135"/>
    <n v="2250"/>
    <n v="2818"/>
    <n v="45173"/>
    <n v="74890"/>
  </r>
  <r>
    <n v="6"/>
    <x v="0"/>
    <s v="Alpha"/>
    <x v="139"/>
    <n v="168"/>
    <n v="54"/>
    <n v="14154"/>
    <n v="13805"/>
    <n v="46226"/>
    <n v="57797"/>
  </r>
  <r>
    <n v="2"/>
    <x v="1"/>
    <s v="Delta"/>
    <x v="109"/>
    <n v="161"/>
    <n v="261"/>
    <n v="2636"/>
    <n v="2544"/>
    <n v="61805"/>
    <n v="83665"/>
  </r>
  <r>
    <n v="10"/>
    <x v="2"/>
    <s v="Lake1"/>
    <x v="140"/>
    <n v="139"/>
    <n v="175"/>
    <n v="2997"/>
    <n v="3091"/>
    <n v="74231"/>
    <n v="62162"/>
  </r>
  <r>
    <n v="1"/>
    <x v="1"/>
    <s v="Alpha"/>
    <x v="137"/>
    <n v="289"/>
    <n v="151"/>
    <n v="3462"/>
    <n v="3616"/>
    <n v="84128"/>
    <n v="68985"/>
  </r>
  <r>
    <n v="14"/>
    <x v="3"/>
    <s v="Delta"/>
    <x v="141"/>
    <n v="160"/>
    <n v="257"/>
    <n v="2874"/>
    <n v="3019"/>
    <n v="72537"/>
    <n v="73119"/>
  </r>
  <r>
    <n v="5"/>
    <x v="4"/>
    <s v="B2"/>
    <x v="142"/>
    <n v="219"/>
    <n v="254"/>
    <n v="2469"/>
    <n v="3072"/>
    <n v="44954"/>
    <n v="74636"/>
  </r>
  <r>
    <n v="6"/>
    <x v="0"/>
    <s v="Alpha"/>
    <x v="143"/>
    <n v="160"/>
    <n v="60"/>
    <n v="14314"/>
    <n v="13865"/>
    <n v="46066"/>
    <n v="57737"/>
  </r>
  <r>
    <n v="6"/>
    <x v="0"/>
    <s v="Alpha"/>
    <x v="144"/>
    <n v="163"/>
    <n v="252"/>
    <n v="14477"/>
    <n v="14117"/>
    <n v="45903"/>
    <n v="57485"/>
  </r>
  <r>
    <n v="11"/>
    <x v="2"/>
    <s v="Lake2"/>
    <x v="96"/>
    <n v="249"/>
    <n v="186"/>
    <n v="3454"/>
    <n v="3111"/>
    <n v="72526"/>
    <n v="93686"/>
  </r>
  <r>
    <n v="4"/>
    <x v="4"/>
    <s v="B1"/>
    <x v="29"/>
    <n v="282"/>
    <n v="134"/>
    <n v="2638"/>
    <n v="2466"/>
    <n v="62552"/>
    <n v="85987"/>
  </r>
  <r>
    <n v="4"/>
    <x v="4"/>
    <s v="B1"/>
    <x v="126"/>
    <n v="183"/>
    <n v="296"/>
    <n v="2821"/>
    <n v="2762"/>
    <n v="62369"/>
    <n v="85691"/>
  </r>
  <r>
    <n v="11"/>
    <x v="2"/>
    <s v="Lake2"/>
    <x v="115"/>
    <n v="243"/>
    <n v="262"/>
    <n v="3697"/>
    <n v="3373"/>
    <n v="72283"/>
    <n v="93424"/>
  </r>
  <r>
    <n v="10"/>
    <x v="2"/>
    <s v="Lake1"/>
    <x v="145"/>
    <n v="211"/>
    <n v="141"/>
    <n v="3208"/>
    <n v="3232"/>
    <n v="74020"/>
    <n v="62021"/>
  </r>
  <r>
    <n v="3"/>
    <x v="1"/>
    <s v="A3"/>
    <x v="121"/>
    <n v="88"/>
    <n v="294"/>
    <n v="2750"/>
    <n v="2488"/>
    <n v="49408"/>
    <n v="93950"/>
  </r>
  <r>
    <n v="10"/>
    <x v="2"/>
    <s v="Lake1"/>
    <x v="146"/>
    <n v="86"/>
    <n v="291"/>
    <n v="3294"/>
    <n v="3523"/>
    <n v="73934"/>
    <n v="61730"/>
  </r>
  <r>
    <n v="6"/>
    <x v="0"/>
    <s v="Alpha"/>
    <x v="147"/>
    <n v="137"/>
    <n v="203"/>
    <n v="14614"/>
    <n v="14320"/>
    <n v="45766"/>
    <n v="57282"/>
  </r>
  <r>
    <n v="2"/>
    <x v="1"/>
    <s v="Delta"/>
    <x v="113"/>
    <n v="85"/>
    <n v="249"/>
    <n v="2721"/>
    <n v="2793"/>
    <n v="61720"/>
    <n v="83416"/>
  </r>
  <r>
    <n v="13"/>
    <x v="3"/>
    <s v="W13"/>
    <x v="148"/>
    <n v="134"/>
    <n v="149"/>
    <n v="3485"/>
    <n v="3426"/>
    <n v="89218"/>
    <n v="76029"/>
  </r>
  <r>
    <n v="6"/>
    <x v="0"/>
    <s v="Alpha"/>
    <x v="149"/>
    <n v="217"/>
    <n v="249"/>
    <n v="14831"/>
    <n v="14569"/>
    <n v="45549"/>
    <n v="57033"/>
  </r>
  <r>
    <n v="1"/>
    <x v="1"/>
    <s v="Alpha"/>
    <x v="145"/>
    <n v="180"/>
    <n v="84"/>
    <n v="3642"/>
    <n v="3700"/>
    <n v="83948"/>
    <n v="68901"/>
  </r>
  <r>
    <n v="6"/>
    <x v="0"/>
    <s v="Alpha"/>
    <x v="150"/>
    <n v="202"/>
    <n v="245"/>
    <n v="15033"/>
    <n v="14814"/>
    <n v="45347"/>
    <n v="56788"/>
  </r>
  <r>
    <n v="6"/>
    <x v="0"/>
    <s v="Alpha"/>
    <x v="151"/>
    <n v="290"/>
    <n v="232"/>
    <n v="15323"/>
    <n v="15046"/>
    <n v="45057"/>
    <n v="56556"/>
  </r>
  <r>
    <n v="10"/>
    <x v="2"/>
    <s v="Lake1"/>
    <x v="152"/>
    <n v="101"/>
    <n v="168"/>
    <n v="3395"/>
    <n v="3691"/>
    <n v="73833"/>
    <n v="61562"/>
  </r>
  <r>
    <n v="3"/>
    <x v="1"/>
    <s v="A3"/>
    <x v="134"/>
    <n v="283"/>
    <n v="248"/>
    <n v="3033"/>
    <n v="2736"/>
    <n v="49125"/>
    <n v="93702"/>
  </r>
  <r>
    <n v="12"/>
    <x v="2"/>
    <s v="Lake3"/>
    <x v="81"/>
    <n v="292"/>
    <n v="284"/>
    <n v="2735"/>
    <n v="2541"/>
    <n v="60652"/>
    <n v="94664"/>
  </r>
  <r>
    <n v="6"/>
    <x v="0"/>
    <s v="Alpha"/>
    <x v="153"/>
    <n v="117"/>
    <n v="155"/>
    <n v="15440"/>
    <n v="15201"/>
    <n v="44940"/>
    <n v="56401"/>
  </r>
  <r>
    <n v="1"/>
    <x v="1"/>
    <s v="Alpha"/>
    <x v="154"/>
    <n v="228"/>
    <n v="151"/>
    <n v="3870"/>
    <n v="3851"/>
    <n v="83720"/>
    <n v="68750"/>
  </r>
  <r>
    <n v="11"/>
    <x v="2"/>
    <s v="Lake2"/>
    <x v="31"/>
    <n v="80"/>
    <n v="223"/>
    <n v="3777"/>
    <n v="3596"/>
    <n v="72203"/>
    <n v="93201"/>
  </r>
  <r>
    <n v="6"/>
    <x v="0"/>
    <s v="Alpha"/>
    <x v="155"/>
    <n v="248"/>
    <n v="137"/>
    <n v="15688"/>
    <n v="15338"/>
    <n v="44692"/>
    <n v="56264"/>
  </r>
  <r>
    <n v="3"/>
    <x v="1"/>
    <s v="A3"/>
    <x v="36"/>
    <n v="117"/>
    <n v="261"/>
    <n v="3150"/>
    <n v="2997"/>
    <n v="49008"/>
    <n v="93441"/>
  </r>
  <r>
    <n v="6"/>
    <x v="0"/>
    <s v="Alpha"/>
    <x v="156"/>
    <n v="158"/>
    <n v="265"/>
    <n v="15846"/>
    <n v="15603"/>
    <n v="44534"/>
    <n v="55999"/>
  </r>
  <r>
    <n v="12"/>
    <x v="2"/>
    <s v="Lake3"/>
    <x v="102"/>
    <n v="211"/>
    <n v="273"/>
    <n v="2946"/>
    <n v="2814"/>
    <n v="60441"/>
    <n v="94391"/>
  </r>
  <r>
    <n v="4"/>
    <x v="4"/>
    <s v="B1"/>
    <x v="127"/>
    <n v="247"/>
    <n v="81"/>
    <n v="3068"/>
    <n v="2843"/>
    <n v="62122"/>
    <n v="85610"/>
  </r>
  <r>
    <n v="2"/>
    <x v="1"/>
    <s v="Delta"/>
    <x v="29"/>
    <n v="210"/>
    <n v="186"/>
    <n v="2931"/>
    <n v="2979"/>
    <n v="61510"/>
    <n v="83230"/>
  </r>
  <r>
    <n v="4"/>
    <x v="4"/>
    <s v="B1"/>
    <x v="141"/>
    <n v="300"/>
    <n v="79"/>
    <n v="3368"/>
    <n v="2922"/>
    <n v="61822"/>
    <n v="85531"/>
  </r>
  <r>
    <n v="14"/>
    <x v="3"/>
    <s v="Delta"/>
    <x v="157"/>
    <n v="300"/>
    <n v="203"/>
    <n v="3174"/>
    <n v="3222"/>
    <n v="72237"/>
    <n v="72916"/>
  </r>
  <r>
    <n v="10"/>
    <x v="2"/>
    <s v="Lake1"/>
    <x v="158"/>
    <n v="262"/>
    <n v="235"/>
    <n v="3657"/>
    <n v="3926"/>
    <n v="73571"/>
    <n v="61327"/>
  </r>
  <r>
    <n v="6"/>
    <x v="0"/>
    <s v="Alpha"/>
    <x v="159"/>
    <n v="120"/>
    <n v="135"/>
    <n v="15966"/>
    <n v="15738"/>
    <n v="44414"/>
    <n v="55864"/>
  </r>
  <r>
    <n v="1"/>
    <x v="1"/>
    <s v="Alpha"/>
    <x v="39"/>
    <n v="191"/>
    <n v="168"/>
    <n v="4061"/>
    <n v="4019"/>
    <n v="83529"/>
    <n v="68582"/>
  </r>
  <r>
    <n v="2"/>
    <x v="1"/>
    <s v="Delta"/>
    <x v="119"/>
    <n v="230"/>
    <n v="223"/>
    <n v="3161"/>
    <n v="3202"/>
    <n v="61280"/>
    <n v="83007"/>
  </r>
  <r>
    <n v="5"/>
    <x v="4"/>
    <s v="B2"/>
    <x v="107"/>
    <n v="88"/>
    <n v="69"/>
    <n v="2557"/>
    <n v="3141"/>
    <n v="44866"/>
    <n v="74567"/>
  </r>
  <r>
    <n v="12"/>
    <x v="2"/>
    <s v="Lake3"/>
    <x v="128"/>
    <n v="171"/>
    <n v="155"/>
    <n v="3117"/>
    <n v="2969"/>
    <n v="60270"/>
    <n v="94236"/>
  </r>
  <r>
    <n v="6"/>
    <x v="0"/>
    <s v="Alpha"/>
    <x v="160"/>
    <n v="297"/>
    <n v="294"/>
    <n v="16263"/>
    <n v="16032"/>
    <n v="44117"/>
    <n v="55570"/>
  </r>
  <r>
    <n v="12"/>
    <x v="2"/>
    <s v="Lake3"/>
    <x v="27"/>
    <n v="175"/>
    <n v="234"/>
    <n v="3292"/>
    <n v="3203"/>
    <n v="60095"/>
    <n v="94002"/>
  </r>
  <r>
    <n v="12"/>
    <x v="2"/>
    <s v="Lake3"/>
    <x v="161"/>
    <n v="247"/>
    <n v="96"/>
    <n v="3539"/>
    <n v="3299"/>
    <n v="59848"/>
    <n v="93906"/>
  </r>
  <r>
    <n v="11"/>
    <x v="2"/>
    <s v="Lake2"/>
    <x v="141"/>
    <n v="180"/>
    <n v="169"/>
    <n v="3957"/>
    <n v="3765"/>
    <n v="72023"/>
    <n v="93032"/>
  </r>
  <r>
    <n v="6"/>
    <x v="0"/>
    <s v="Alpha"/>
    <x v="162"/>
    <n v="194"/>
    <n v="161"/>
    <n v="16457"/>
    <n v="16193"/>
    <n v="43923"/>
    <n v="55409"/>
  </r>
  <r>
    <n v="1"/>
    <x v="1"/>
    <s v="Alpha"/>
    <x v="163"/>
    <n v="283"/>
    <n v="244"/>
    <n v="4344"/>
    <n v="4263"/>
    <n v="83246"/>
    <n v="68338"/>
  </r>
  <r>
    <n v="13"/>
    <x v="3"/>
    <s v="W13"/>
    <x v="146"/>
    <n v="147"/>
    <n v="195"/>
    <n v="3632"/>
    <n v="3621"/>
    <n v="89071"/>
    <n v="75834"/>
  </r>
  <r>
    <n v="1"/>
    <x v="1"/>
    <s v="Alpha"/>
    <x v="41"/>
    <n v="262"/>
    <n v="125"/>
    <n v="4606"/>
    <n v="4388"/>
    <n v="82984"/>
    <n v="68213"/>
  </r>
  <r>
    <n v="6"/>
    <x v="0"/>
    <s v="Alpha"/>
    <x v="164"/>
    <n v="135"/>
    <n v="154"/>
    <n v="16592"/>
    <n v="16347"/>
    <n v="43788"/>
    <n v="55255"/>
  </r>
  <r>
    <n v="1"/>
    <x v="1"/>
    <s v="Alpha"/>
    <x v="165"/>
    <n v="219"/>
    <n v="114"/>
    <n v="4825"/>
    <n v="4502"/>
    <n v="82765"/>
    <n v="68099"/>
  </r>
  <r>
    <n v="12"/>
    <x v="2"/>
    <s v="Lake3"/>
    <x v="107"/>
    <n v="300"/>
    <n v="83"/>
    <n v="3839"/>
    <n v="3382"/>
    <n v="59548"/>
    <n v="93823"/>
  </r>
  <r>
    <n v="13"/>
    <x v="3"/>
    <s v="W13"/>
    <x v="152"/>
    <n v="152"/>
    <n v="289"/>
    <n v="3784"/>
    <n v="3910"/>
    <n v="88919"/>
    <n v="75545"/>
  </r>
  <r>
    <n v="6"/>
    <x v="0"/>
    <s v="Alpha"/>
    <x v="166"/>
    <n v="173"/>
    <n v="157"/>
    <n v="16765"/>
    <n v="16504"/>
    <n v="43615"/>
    <n v="55098"/>
  </r>
  <r>
    <n v="6"/>
    <x v="0"/>
    <s v="Alpha"/>
    <x v="167"/>
    <n v="98"/>
    <n v="110"/>
    <n v="16863"/>
    <n v="16614"/>
    <n v="43517"/>
    <n v="54988"/>
  </r>
  <r>
    <n v="4"/>
    <x v="4"/>
    <s v="B1"/>
    <x v="168"/>
    <n v="90"/>
    <n v="167"/>
    <n v="3458"/>
    <n v="3089"/>
    <n v="61732"/>
    <n v="85364"/>
  </r>
  <r>
    <n v="4"/>
    <x v="4"/>
    <s v="B1"/>
    <x v="169"/>
    <n v="102"/>
    <n v="88"/>
    <n v="3560"/>
    <n v="3177"/>
    <n v="61630"/>
    <n v="85276"/>
  </r>
  <r>
    <n v="6"/>
    <x v="0"/>
    <s v="Alpha"/>
    <x v="170"/>
    <n v="83"/>
    <n v="264"/>
    <n v="16946"/>
    <n v="16878"/>
    <n v="43434"/>
    <n v="54724"/>
  </r>
  <r>
    <n v="11"/>
    <x v="2"/>
    <s v="Lake2"/>
    <x v="140"/>
    <n v="272"/>
    <n v="78"/>
    <n v="4229"/>
    <n v="3843"/>
    <n v="71751"/>
    <n v="92954"/>
  </r>
  <r>
    <n v="2"/>
    <x v="1"/>
    <s v="Delta"/>
    <x v="126"/>
    <n v="179"/>
    <n v="240"/>
    <n v="3340"/>
    <n v="3442"/>
    <n v="61101"/>
    <n v="82767"/>
  </r>
  <r>
    <n v="11"/>
    <x v="2"/>
    <s v="Lake2"/>
    <x v="154"/>
    <n v="106"/>
    <n v="96"/>
    <n v="4335"/>
    <n v="3939"/>
    <n v="71645"/>
    <n v="92858"/>
  </r>
  <r>
    <n v="4"/>
    <x v="4"/>
    <s v="B1"/>
    <x v="146"/>
    <n v="252"/>
    <n v="260"/>
    <n v="3812"/>
    <n v="3437"/>
    <n v="61378"/>
    <n v="85016"/>
  </r>
  <r>
    <n v="6"/>
    <x v="0"/>
    <s v="Alpha"/>
    <x v="171"/>
    <n v="222"/>
    <n v="242"/>
    <n v="17168"/>
    <n v="17120"/>
    <n v="43212"/>
    <n v="54482"/>
  </r>
  <r>
    <n v="6"/>
    <x v="0"/>
    <s v="Alpha"/>
    <x v="172"/>
    <n v="141"/>
    <n v="269"/>
    <n v="17309"/>
    <n v="17389"/>
    <n v="43071"/>
    <n v="54213"/>
  </r>
  <r>
    <n v="6"/>
    <x v="0"/>
    <s v="Alpha"/>
    <x v="173"/>
    <n v="282"/>
    <n v="116"/>
    <n v="17591"/>
    <n v="17505"/>
    <n v="42789"/>
    <n v="54097"/>
  </r>
  <r>
    <n v="12"/>
    <x v="2"/>
    <s v="Lake3"/>
    <x v="174"/>
    <n v="218"/>
    <n v="200"/>
    <n v="4057"/>
    <n v="3582"/>
    <n v="59330"/>
    <n v="93623"/>
  </r>
  <r>
    <n v="12"/>
    <x v="2"/>
    <s v="Lake3"/>
    <x v="175"/>
    <n v="135"/>
    <n v="254"/>
    <n v="4192"/>
    <n v="3836"/>
    <n v="59195"/>
    <n v="93369"/>
  </r>
  <r>
    <n v="6"/>
    <x v="0"/>
    <s v="Alpha"/>
    <x v="176"/>
    <n v="268"/>
    <n v="232"/>
    <n v="17859"/>
    <n v="17737"/>
    <n v="42521"/>
    <n v="53865"/>
  </r>
  <r>
    <n v="11"/>
    <x v="2"/>
    <s v="Lake2"/>
    <x v="39"/>
    <n v="243"/>
    <n v="273"/>
    <n v="4578"/>
    <n v="4212"/>
    <n v="71402"/>
    <n v="92585"/>
  </r>
  <r>
    <n v="11"/>
    <x v="2"/>
    <s v="Lake2"/>
    <x v="163"/>
    <n v="295"/>
    <n v="207"/>
    <n v="4873"/>
    <n v="4419"/>
    <n v="71107"/>
    <n v="92378"/>
  </r>
  <r>
    <n v="2"/>
    <x v="1"/>
    <s v="Delta"/>
    <x v="127"/>
    <n v="107"/>
    <n v="240"/>
    <n v="3447"/>
    <n v="3682"/>
    <n v="60994"/>
    <n v="82527"/>
  </r>
  <r>
    <n v="5"/>
    <x v="4"/>
    <s v="B2"/>
    <x v="133"/>
    <n v="161"/>
    <n v="213"/>
    <n v="2718"/>
    <n v="3354"/>
    <n v="44705"/>
    <n v="74354"/>
  </r>
  <r>
    <n v="14"/>
    <x v="3"/>
    <s v="Delta"/>
    <x v="146"/>
    <n v="154"/>
    <n v="88"/>
    <n v="3328"/>
    <n v="3310"/>
    <n v="72083"/>
    <n v="72828"/>
  </r>
  <r>
    <n v="6"/>
    <x v="0"/>
    <s v="Alpha"/>
    <x v="177"/>
    <n v="220"/>
    <n v="147"/>
    <n v="18079"/>
    <n v="17884"/>
    <n v="42301"/>
    <n v="53718"/>
  </r>
  <r>
    <n v="3"/>
    <x v="1"/>
    <s v="A3"/>
    <x v="145"/>
    <n v="155"/>
    <n v="121"/>
    <n v="3305"/>
    <n v="3118"/>
    <n v="48853"/>
    <n v="93320"/>
  </r>
  <r>
    <n v="2"/>
    <x v="1"/>
    <s v="Delta"/>
    <x v="178"/>
    <n v="235"/>
    <n v="148"/>
    <n v="3682"/>
    <n v="3830"/>
    <n v="60759"/>
    <n v="82379"/>
  </r>
  <r>
    <n v="4"/>
    <x v="4"/>
    <s v="B1"/>
    <x v="179"/>
    <n v="147"/>
    <n v="126"/>
    <n v="3959"/>
    <n v="3563"/>
    <n v="61231"/>
    <n v="84890"/>
  </r>
  <r>
    <n v="5"/>
    <x v="4"/>
    <s v="B2"/>
    <x v="134"/>
    <n v="227"/>
    <n v="117"/>
    <n v="2945"/>
    <n v="3471"/>
    <n v="44478"/>
    <n v="74237"/>
  </r>
  <r>
    <n v="6"/>
    <x v="0"/>
    <s v="Alpha"/>
    <x v="180"/>
    <n v="247"/>
    <n v="257"/>
    <n v="18326"/>
    <n v="18141"/>
    <n v="42054"/>
    <n v="53461"/>
  </r>
  <r>
    <n v="6"/>
    <x v="0"/>
    <s v="Alpha"/>
    <x v="181"/>
    <n v="253"/>
    <n v="97"/>
    <n v="18579"/>
    <n v="18238"/>
    <n v="41801"/>
    <n v="53364"/>
  </r>
  <r>
    <n v="4"/>
    <x v="4"/>
    <s v="B1"/>
    <x v="182"/>
    <n v="206"/>
    <n v="195"/>
    <n v="4165"/>
    <n v="3758"/>
    <n v="61025"/>
    <n v="84695"/>
  </r>
  <r>
    <n v="3"/>
    <x v="1"/>
    <s v="A3"/>
    <x v="183"/>
    <n v="273"/>
    <n v="192"/>
    <n v="3578"/>
    <n v="3310"/>
    <n v="48580"/>
    <n v="93128"/>
  </r>
  <r>
    <n v="6"/>
    <x v="0"/>
    <s v="Alpha"/>
    <x v="184"/>
    <n v="170"/>
    <n v="73"/>
    <n v="18749"/>
    <n v="18311"/>
    <n v="41631"/>
    <n v="53291"/>
  </r>
  <r>
    <n v="6"/>
    <x v="0"/>
    <s v="Alpha"/>
    <x v="185"/>
    <n v="128"/>
    <n v="68"/>
    <n v="18877"/>
    <n v="18379"/>
    <n v="41503"/>
    <n v="53223"/>
  </r>
  <r>
    <n v="2"/>
    <x v="1"/>
    <s v="Delta"/>
    <x v="36"/>
    <n v="121"/>
    <n v="125"/>
    <n v="3803"/>
    <n v="3955"/>
    <n v="60638"/>
    <n v="82254"/>
  </r>
  <r>
    <n v="2"/>
    <x v="1"/>
    <s v="Delta"/>
    <x v="169"/>
    <n v="294"/>
    <n v="154"/>
    <n v="4097"/>
    <n v="4109"/>
    <n v="60344"/>
    <n v="82100"/>
  </r>
  <r>
    <n v="6"/>
    <x v="0"/>
    <s v="Alpha"/>
    <x v="186"/>
    <n v="89"/>
    <n v="155"/>
    <n v="18966"/>
    <n v="18534"/>
    <n v="41414"/>
    <n v="53068"/>
  </r>
  <r>
    <n v="2"/>
    <x v="1"/>
    <s v="Delta"/>
    <x v="39"/>
    <n v="236"/>
    <n v="64"/>
    <n v="4333"/>
    <n v="4173"/>
    <n v="60108"/>
    <n v="82036"/>
  </r>
  <r>
    <n v="12"/>
    <x v="2"/>
    <s v="Lake3"/>
    <x v="141"/>
    <n v="219"/>
    <n v="104"/>
    <n v="4411"/>
    <n v="3940"/>
    <n v="58976"/>
    <n v="93265"/>
  </r>
  <r>
    <n v="10"/>
    <x v="2"/>
    <s v="Lake1"/>
    <x v="165"/>
    <n v="260"/>
    <n v="110"/>
    <n v="3917"/>
    <n v="4036"/>
    <n v="73311"/>
    <n v="61217"/>
  </r>
  <r>
    <n v="5"/>
    <x v="4"/>
    <s v="B2"/>
    <x v="187"/>
    <n v="137"/>
    <n v="100"/>
    <n v="3082"/>
    <n v="3571"/>
    <n v="44341"/>
    <n v="74137"/>
  </r>
  <r>
    <n v="2"/>
    <x v="1"/>
    <s v="Delta"/>
    <x v="40"/>
    <n v="232"/>
    <n v="198"/>
    <n v="4565"/>
    <n v="4371"/>
    <n v="59876"/>
    <n v="81838"/>
  </r>
  <r>
    <n v="3"/>
    <x v="1"/>
    <s v="A3"/>
    <x v="179"/>
    <n v="162"/>
    <n v="162"/>
    <n v="3740"/>
    <n v="3472"/>
    <n v="48418"/>
    <n v="92966"/>
  </r>
  <r>
    <n v="6"/>
    <x v="0"/>
    <s v="Alpha"/>
    <x v="188"/>
    <n v="128"/>
    <n v="179"/>
    <n v="19094"/>
    <n v="18713"/>
    <n v="41286"/>
    <n v="52889"/>
  </r>
  <r>
    <n v="5"/>
    <x v="4"/>
    <s v="B2"/>
    <x v="145"/>
    <n v="87"/>
    <n v="284"/>
    <n v="3169"/>
    <n v="3855"/>
    <n v="44254"/>
    <n v="73853"/>
  </r>
  <r>
    <n v="6"/>
    <x v="0"/>
    <s v="Alpha"/>
    <x v="189"/>
    <n v="249"/>
    <n v="169"/>
    <n v="19343"/>
    <n v="18882"/>
    <n v="41037"/>
    <n v="52720"/>
  </r>
  <r>
    <n v="4"/>
    <x v="4"/>
    <s v="B1"/>
    <x v="190"/>
    <n v="159"/>
    <n v="73"/>
    <n v="4324"/>
    <n v="3831"/>
    <n v="60866"/>
    <n v="84622"/>
  </r>
  <r>
    <n v="14"/>
    <x v="3"/>
    <s v="Delta"/>
    <x v="191"/>
    <n v="263"/>
    <n v="51"/>
    <n v="3591"/>
    <n v="3361"/>
    <n v="71820"/>
    <n v="72777"/>
  </r>
  <r>
    <n v="12"/>
    <x v="2"/>
    <s v="Lake3"/>
    <x v="36"/>
    <n v="224"/>
    <n v="67"/>
    <n v="4635"/>
    <n v="4007"/>
    <n v="58752"/>
    <n v="93198"/>
  </r>
  <r>
    <n v="13"/>
    <x v="3"/>
    <s v="W13"/>
    <x v="191"/>
    <n v="169"/>
    <n v="60"/>
    <n v="3953"/>
    <n v="3970"/>
    <n v="88750"/>
    <n v="75485"/>
  </r>
  <r>
    <n v="6"/>
    <x v="0"/>
    <s v="Alpha"/>
    <x v="192"/>
    <n v="238"/>
    <n v="189"/>
    <n v="19581"/>
    <n v="19071"/>
    <n v="40799"/>
    <n v="52531"/>
  </r>
  <r>
    <n v="12"/>
    <x v="2"/>
    <s v="Lake3"/>
    <x v="37"/>
    <n v="135"/>
    <n v="232"/>
    <n v="4770"/>
    <n v="4239"/>
    <n v="58617"/>
    <n v="92966"/>
  </r>
  <r>
    <n v="1"/>
    <x v="1"/>
    <s v="Alpha"/>
    <x v="46"/>
    <n v="178"/>
    <n v="242"/>
    <n v="5003"/>
    <n v="4744"/>
    <n v="82587"/>
    <n v="67857"/>
  </r>
  <r>
    <n v="13"/>
    <x v="3"/>
    <s v="W13"/>
    <x v="41"/>
    <n v="284"/>
    <n v="244"/>
    <n v="4237"/>
    <n v="4214"/>
    <n v="88466"/>
    <n v="75241"/>
  </r>
  <r>
    <n v="2"/>
    <x v="1"/>
    <s v="Delta"/>
    <x v="41"/>
    <n v="157"/>
    <n v="147"/>
    <n v="4722"/>
    <n v="4518"/>
    <n v="59719"/>
    <n v="81691"/>
  </r>
  <r>
    <n v="14"/>
    <x v="3"/>
    <s v="Delta"/>
    <x v="193"/>
    <n v="262"/>
    <n v="125"/>
    <n v="3853"/>
    <n v="3486"/>
    <n v="71558"/>
    <n v="72652"/>
  </r>
  <r>
    <n v="6"/>
    <x v="0"/>
    <s v="Alpha"/>
    <x v="194"/>
    <n v="189"/>
    <n v="135"/>
    <n v="19770"/>
    <n v="19206"/>
    <n v="40610"/>
    <n v="52396"/>
  </r>
  <r>
    <n v="13"/>
    <x v="3"/>
    <s v="W13"/>
    <x v="195"/>
    <n v="259"/>
    <n v="250"/>
    <n v="4496"/>
    <n v="4464"/>
    <n v="88207"/>
    <n v="74991"/>
  </r>
  <r>
    <n v="5"/>
    <x v="4"/>
    <s v="B2"/>
    <x v="37"/>
    <n v="119"/>
    <n v="61"/>
    <n v="3288"/>
    <n v="3916"/>
    <n v="44135"/>
    <n v="73792"/>
  </r>
  <r>
    <n v="10"/>
    <x v="2"/>
    <s v="Lake1"/>
    <x v="196"/>
    <n v="173"/>
    <n v="290"/>
    <n v="4090"/>
    <n v="4326"/>
    <n v="73138"/>
    <n v="60927"/>
  </r>
  <r>
    <n v="4"/>
    <x v="4"/>
    <s v="B1"/>
    <x v="45"/>
    <n v="173"/>
    <n v="266"/>
    <n v="4497"/>
    <n v="4097"/>
    <n v="60693"/>
    <n v="84356"/>
  </r>
  <r>
    <n v="6"/>
    <x v="0"/>
    <s v="Alpha"/>
    <x v="197"/>
    <n v="235"/>
    <n v="104"/>
    <n v="20005"/>
    <n v="19310"/>
    <n v="40375"/>
    <n v="52292"/>
  </r>
  <r>
    <n v="5"/>
    <x v="4"/>
    <s v="B2"/>
    <x v="152"/>
    <n v="267"/>
    <n v="155"/>
    <n v="3555"/>
    <n v="4071"/>
    <n v="43868"/>
    <n v="73637"/>
  </r>
  <r>
    <n v="5"/>
    <x v="4"/>
    <s v="B2"/>
    <x v="198"/>
    <n v="229"/>
    <n v="219"/>
    <n v="3784"/>
    <n v="4290"/>
    <n v="43639"/>
    <n v="73418"/>
  </r>
  <r>
    <n v="5"/>
    <x v="4"/>
    <s v="B2"/>
    <x v="193"/>
    <n v="289"/>
    <n v="114"/>
    <n v="4073"/>
    <n v="4404"/>
    <n v="43350"/>
    <n v="73304"/>
  </r>
  <r>
    <n v="6"/>
    <x v="0"/>
    <s v="Alpha"/>
    <x v="199"/>
    <n v="86"/>
    <n v="135"/>
    <n v="20091"/>
    <n v="19445"/>
    <n v="40289"/>
    <n v="52157"/>
  </r>
  <r>
    <n v="6"/>
    <x v="0"/>
    <s v="Alpha"/>
    <x v="200"/>
    <n v="257"/>
    <n v="219"/>
    <n v="20348"/>
    <n v="19664"/>
    <n v="40032"/>
    <n v="51938"/>
  </r>
  <r>
    <n v="11"/>
    <x v="2"/>
    <s v="Lake2"/>
    <x v="201"/>
    <n v="291"/>
    <n v="258"/>
    <n v="5164"/>
    <n v="4677"/>
    <n v="70816"/>
    <n v="92120"/>
  </r>
  <r>
    <n v="4"/>
    <x v="4"/>
    <s v="B1"/>
    <x v="202"/>
    <n v="206"/>
    <n v="194"/>
    <n v="4703"/>
    <n v="4291"/>
    <n v="60487"/>
    <n v="84162"/>
  </r>
  <r>
    <n v="6"/>
    <x v="0"/>
    <s v="Alpha"/>
    <x v="203"/>
    <n v="106"/>
    <n v="91"/>
    <n v="20454"/>
    <n v="19755"/>
    <n v="39926"/>
    <n v="51847"/>
  </r>
  <r>
    <n v="6"/>
    <x v="0"/>
    <s v="Alpha"/>
    <x v="204"/>
    <n v="117"/>
    <n v="240"/>
    <n v="20571"/>
    <n v="19995"/>
    <n v="39809"/>
    <n v="51607"/>
  </r>
  <r>
    <n v="6"/>
    <x v="0"/>
    <s v="Alpha"/>
    <x v="205"/>
    <n v="115"/>
    <n v="189"/>
    <n v="20686"/>
    <n v="20184"/>
    <n v="39694"/>
    <n v="51418"/>
  </r>
  <r>
    <n v="1"/>
    <x v="1"/>
    <s v="Alpha"/>
    <x v="206"/>
    <n v="224"/>
    <n v="129"/>
    <n v="5227"/>
    <n v="4873"/>
    <n v="82363"/>
    <n v="67728"/>
  </r>
  <r>
    <n v="2"/>
    <x v="1"/>
    <s v="Delta"/>
    <x v="165"/>
    <n v="278"/>
    <n v="219"/>
    <n v="5000"/>
    <n v="4737"/>
    <n v="59441"/>
    <n v="81472"/>
  </r>
  <r>
    <n v="3"/>
    <x v="1"/>
    <s v="A3"/>
    <x v="40"/>
    <n v="298"/>
    <n v="266"/>
    <n v="4038"/>
    <n v="3738"/>
    <n v="48120"/>
    <n v="92700"/>
  </r>
  <r>
    <n v="6"/>
    <x v="0"/>
    <s v="Alpha"/>
    <x v="207"/>
    <n v="227"/>
    <n v="173"/>
    <n v="20913"/>
    <n v="20357"/>
    <n v="39467"/>
    <n v="51245"/>
  </r>
  <r>
    <n v="14"/>
    <x v="3"/>
    <s v="Delta"/>
    <x v="196"/>
    <n v="241"/>
    <n v="203"/>
    <n v="4094"/>
    <n v="3689"/>
    <n v="71317"/>
    <n v="72449"/>
  </r>
  <r>
    <n v="3"/>
    <x v="1"/>
    <s v="A3"/>
    <x v="41"/>
    <n v="254"/>
    <n v="90"/>
    <n v="4292"/>
    <n v="3828"/>
    <n v="47866"/>
    <n v="92610"/>
  </r>
  <r>
    <n v="11"/>
    <x v="2"/>
    <s v="Lake2"/>
    <x v="190"/>
    <n v="96"/>
    <n v="217"/>
    <n v="5260"/>
    <n v="4894"/>
    <n v="70720"/>
    <n v="91903"/>
  </r>
  <r>
    <n v="10"/>
    <x v="2"/>
    <s v="Lake1"/>
    <x v="202"/>
    <n v="298"/>
    <n v="143"/>
    <n v="4388"/>
    <n v="4469"/>
    <n v="72840"/>
    <n v="60784"/>
  </r>
  <r>
    <n v="13"/>
    <x v="3"/>
    <s v="W13"/>
    <x v="46"/>
    <n v="291"/>
    <n v="73"/>
    <n v="4787"/>
    <n v="4537"/>
    <n v="87916"/>
    <n v="74918"/>
  </r>
  <r>
    <n v="1"/>
    <x v="1"/>
    <s v="Alpha"/>
    <x v="208"/>
    <n v="184"/>
    <n v="60"/>
    <n v="5411"/>
    <n v="4933"/>
    <n v="82179"/>
    <n v="67668"/>
  </r>
  <r>
    <n v="4"/>
    <x v="4"/>
    <s v="B1"/>
    <x v="209"/>
    <n v="243"/>
    <n v="52"/>
    <n v="4946"/>
    <n v="4343"/>
    <n v="60244"/>
    <n v="84110"/>
  </r>
  <r>
    <n v="6"/>
    <x v="0"/>
    <s v="Alpha"/>
    <x v="210"/>
    <n v="163"/>
    <n v="175"/>
    <n v="21076"/>
    <n v="20532"/>
    <n v="39304"/>
    <n v="51070"/>
  </r>
  <r>
    <n v="3"/>
    <x v="1"/>
    <s v="A3"/>
    <x v="190"/>
    <n v="82"/>
    <n v="274"/>
    <n v="4374"/>
    <n v="4102"/>
    <n v="47784"/>
    <n v="92336"/>
  </r>
  <r>
    <n v="5"/>
    <x v="4"/>
    <s v="B2"/>
    <x v="211"/>
    <n v="243"/>
    <n v="52"/>
    <n v="4316"/>
    <n v="4456"/>
    <n v="43107"/>
    <n v="73252"/>
  </r>
  <r>
    <n v="6"/>
    <x v="0"/>
    <s v="Alpha"/>
    <x v="212"/>
    <n v="195"/>
    <n v="250"/>
    <n v="21271"/>
    <n v="20782"/>
    <n v="39109"/>
    <n v="50820"/>
  </r>
  <r>
    <n v="6"/>
    <x v="0"/>
    <s v="Alpha"/>
    <x v="213"/>
    <n v="271"/>
    <n v="197"/>
    <n v="21542"/>
    <n v="20979"/>
    <n v="38838"/>
    <n v="50623"/>
  </r>
  <r>
    <n v="13"/>
    <x v="3"/>
    <s v="W13"/>
    <x v="214"/>
    <n v="148"/>
    <n v="74"/>
    <n v="4935"/>
    <n v="4611"/>
    <n v="87768"/>
    <n v="74844"/>
  </r>
  <r>
    <n v="1"/>
    <x v="1"/>
    <s v="Alpha"/>
    <x v="215"/>
    <n v="100"/>
    <n v="60"/>
    <n v="5511"/>
    <n v="4993"/>
    <n v="82079"/>
    <n v="67608"/>
  </r>
  <r>
    <n v="14"/>
    <x v="3"/>
    <s v="Delta"/>
    <x v="206"/>
    <n v="236"/>
    <n v="281"/>
    <n v="4330"/>
    <n v="3970"/>
    <n v="71081"/>
    <n v="72168"/>
  </r>
  <r>
    <n v="14"/>
    <x v="3"/>
    <s v="Delta"/>
    <x v="48"/>
    <n v="182"/>
    <n v="204"/>
    <n v="4512"/>
    <n v="4174"/>
    <n v="70899"/>
    <n v="71964"/>
  </r>
  <r>
    <n v="5"/>
    <x v="4"/>
    <s v="B2"/>
    <x v="214"/>
    <n v="240"/>
    <n v="206"/>
    <n v="4556"/>
    <n v="4662"/>
    <n v="42867"/>
    <n v="73046"/>
  </r>
  <r>
    <n v="1"/>
    <x v="1"/>
    <s v="Alpha"/>
    <x v="216"/>
    <n v="210"/>
    <n v="293"/>
    <n v="5721"/>
    <n v="5286"/>
    <n v="81869"/>
    <n v="67315"/>
  </r>
  <r>
    <n v="12"/>
    <x v="2"/>
    <s v="Lake3"/>
    <x v="152"/>
    <n v="211"/>
    <n v="232"/>
    <n v="4981"/>
    <n v="4471"/>
    <n v="58406"/>
    <n v="92734"/>
  </r>
  <r>
    <n v="5"/>
    <x v="4"/>
    <s v="B2"/>
    <x v="217"/>
    <n v="246"/>
    <n v="50"/>
    <n v="4802"/>
    <n v="4712"/>
    <n v="42621"/>
    <n v="72996"/>
  </r>
  <r>
    <n v="14"/>
    <x v="3"/>
    <s v="Delta"/>
    <x v="218"/>
    <n v="80"/>
    <n v="232"/>
    <n v="4592"/>
    <n v="4406"/>
    <n v="70819"/>
    <n v="71732"/>
  </r>
  <r>
    <n v="2"/>
    <x v="1"/>
    <s v="Delta"/>
    <x v="219"/>
    <n v="122"/>
    <n v="205"/>
    <n v="5122"/>
    <n v="4942"/>
    <n v="59319"/>
    <n v="81267"/>
  </r>
  <r>
    <n v="4"/>
    <x v="4"/>
    <s v="B1"/>
    <x v="220"/>
    <n v="207"/>
    <n v="70"/>
    <n v="5153"/>
    <n v="4413"/>
    <n v="60037"/>
    <n v="84040"/>
  </r>
  <r>
    <n v="14"/>
    <x v="3"/>
    <s v="Delta"/>
    <x v="221"/>
    <n v="270"/>
    <n v="184"/>
    <n v="4862"/>
    <n v="4590"/>
    <n v="70549"/>
    <n v="71548"/>
  </r>
  <r>
    <n v="6"/>
    <x v="0"/>
    <s v="Alpha"/>
    <x v="222"/>
    <n v="248"/>
    <n v="101"/>
    <n v="21790"/>
    <n v="21080"/>
    <n v="38590"/>
    <n v="50522"/>
  </r>
  <r>
    <n v="11"/>
    <x v="2"/>
    <s v="Lake2"/>
    <x v="45"/>
    <n v="199"/>
    <n v="90"/>
    <n v="5459"/>
    <n v="4984"/>
    <n v="70521"/>
    <n v="91813"/>
  </r>
  <r>
    <n v="4"/>
    <x v="4"/>
    <s v="B1"/>
    <x v="223"/>
    <n v="150"/>
    <n v="228"/>
    <n v="5303"/>
    <n v="4641"/>
    <n v="59887"/>
    <n v="83812"/>
  </r>
  <r>
    <n v="14"/>
    <x v="3"/>
    <s v="Delta"/>
    <x v="224"/>
    <n v="276"/>
    <n v="296"/>
    <n v="5138"/>
    <n v="4886"/>
    <n v="70273"/>
    <n v="71252"/>
  </r>
  <r>
    <n v="4"/>
    <x v="4"/>
    <s v="B1"/>
    <x v="53"/>
    <n v="228"/>
    <n v="191"/>
    <n v="5531"/>
    <n v="4832"/>
    <n v="59659"/>
    <n v="83621"/>
  </r>
  <r>
    <n v="10"/>
    <x v="2"/>
    <s v="Lake1"/>
    <x v="225"/>
    <n v="225"/>
    <n v="135"/>
    <n v="4613"/>
    <n v="4604"/>
    <n v="72615"/>
    <n v="60649"/>
  </r>
  <r>
    <n v="6"/>
    <x v="0"/>
    <s v="Alpha"/>
    <x v="226"/>
    <n v="150"/>
    <n v="80"/>
    <n v="21940"/>
    <n v="21160"/>
    <n v="38440"/>
    <n v="50442"/>
  </r>
  <r>
    <n v="6"/>
    <x v="0"/>
    <s v="Alpha"/>
    <x v="227"/>
    <n v="134"/>
    <n v="253"/>
    <n v="22074"/>
    <n v="21413"/>
    <n v="38306"/>
    <n v="50189"/>
  </r>
  <r>
    <n v="14"/>
    <x v="3"/>
    <s v="Delta"/>
    <x v="56"/>
    <n v="115"/>
    <n v="178"/>
    <n v="5253"/>
    <n v="5064"/>
    <n v="70158"/>
    <n v="71074"/>
  </r>
  <r>
    <n v="5"/>
    <x v="4"/>
    <s v="B2"/>
    <x v="208"/>
    <n v="158"/>
    <n v="109"/>
    <n v="4960"/>
    <n v="4821"/>
    <n v="42463"/>
    <n v="72887"/>
  </r>
  <r>
    <n v="6"/>
    <x v="0"/>
    <s v="Alpha"/>
    <x v="228"/>
    <n v="156"/>
    <n v="109"/>
    <n v="22230"/>
    <n v="21522"/>
    <n v="38150"/>
    <n v="50080"/>
  </r>
  <r>
    <n v="6"/>
    <x v="0"/>
    <s v="Alpha"/>
    <x v="229"/>
    <n v="180"/>
    <n v="294"/>
    <n v="22410"/>
    <n v="21816"/>
    <n v="37970"/>
    <n v="49786"/>
  </r>
  <r>
    <n v="6"/>
    <x v="0"/>
    <s v="Alpha"/>
    <x v="230"/>
    <n v="292"/>
    <n v="119"/>
    <n v="22702"/>
    <n v="21935"/>
    <n v="37678"/>
    <n v="49667"/>
  </r>
  <r>
    <n v="10"/>
    <x v="2"/>
    <s v="Lake1"/>
    <x v="231"/>
    <n v="118"/>
    <n v="116"/>
    <n v="4731"/>
    <n v="4720"/>
    <n v="72497"/>
    <n v="60533"/>
  </r>
  <r>
    <n v="3"/>
    <x v="1"/>
    <s v="A3"/>
    <x v="211"/>
    <n v="174"/>
    <n v="79"/>
    <n v="4548"/>
    <n v="4181"/>
    <n v="47610"/>
    <n v="92257"/>
  </r>
  <r>
    <n v="14"/>
    <x v="3"/>
    <s v="Delta"/>
    <x v="232"/>
    <n v="170"/>
    <n v="270"/>
    <n v="5423"/>
    <n v="5334"/>
    <n v="69988"/>
    <n v="70804"/>
  </r>
  <r>
    <n v="4"/>
    <x v="4"/>
    <s v="B1"/>
    <x v="233"/>
    <n v="210"/>
    <n v="285"/>
    <n v="5741"/>
    <n v="5117"/>
    <n v="59449"/>
    <n v="83336"/>
  </r>
  <r>
    <n v="6"/>
    <x v="0"/>
    <s v="Alpha"/>
    <x v="234"/>
    <n v="300"/>
    <n v="52"/>
    <n v="23002"/>
    <n v="21987"/>
    <n v="37378"/>
    <n v="49615"/>
  </r>
  <r>
    <n v="6"/>
    <x v="0"/>
    <s v="Alpha"/>
    <x v="235"/>
    <n v="190"/>
    <n v="92"/>
    <n v="23192"/>
    <n v="22079"/>
    <n v="37188"/>
    <n v="49523"/>
  </r>
  <r>
    <n v="13"/>
    <x v="3"/>
    <s v="W13"/>
    <x v="48"/>
    <n v="180"/>
    <n v="123"/>
    <n v="5115"/>
    <n v="4734"/>
    <n v="87588"/>
    <n v="74721"/>
  </r>
  <r>
    <n v="6"/>
    <x v="0"/>
    <s v="Alpha"/>
    <x v="236"/>
    <n v="172"/>
    <n v="288"/>
    <n v="23364"/>
    <n v="22367"/>
    <n v="37016"/>
    <n v="49235"/>
  </r>
  <r>
    <n v="1"/>
    <x v="1"/>
    <s v="Alpha"/>
    <x v="233"/>
    <n v="190"/>
    <n v="198"/>
    <n v="5911"/>
    <n v="5484"/>
    <n v="81679"/>
    <n v="67117"/>
  </r>
  <r>
    <n v="6"/>
    <x v="0"/>
    <s v="Alpha"/>
    <x v="237"/>
    <n v="292"/>
    <n v="274"/>
    <n v="23656"/>
    <n v="22641"/>
    <n v="36724"/>
    <n v="48961"/>
  </r>
  <r>
    <n v="11"/>
    <x v="2"/>
    <s v="Lake2"/>
    <x v="46"/>
    <n v="221"/>
    <n v="148"/>
    <n v="5680"/>
    <n v="5132"/>
    <n v="70300"/>
    <n v="91665"/>
  </r>
  <r>
    <n v="6"/>
    <x v="0"/>
    <s v="Alpha"/>
    <x v="238"/>
    <n v="173"/>
    <n v="83"/>
    <n v="23829"/>
    <n v="22724"/>
    <n v="36551"/>
    <n v="48878"/>
  </r>
  <r>
    <n v="2"/>
    <x v="1"/>
    <s v="Delta"/>
    <x v="47"/>
    <n v="176"/>
    <n v="294"/>
    <n v="5298"/>
    <n v="5236"/>
    <n v="59143"/>
    <n v="80973"/>
  </r>
  <r>
    <n v="13"/>
    <x v="3"/>
    <s v="W13"/>
    <x v="239"/>
    <n v="274"/>
    <n v="281"/>
    <n v="5389"/>
    <n v="5015"/>
    <n v="87314"/>
    <n v="74440"/>
  </r>
  <r>
    <n v="6"/>
    <x v="0"/>
    <s v="Alpha"/>
    <x v="240"/>
    <n v="256"/>
    <n v="147"/>
    <n v="24085"/>
    <n v="22871"/>
    <n v="36295"/>
    <n v="48731"/>
  </r>
  <r>
    <n v="6"/>
    <x v="0"/>
    <s v="Alpha"/>
    <x v="241"/>
    <n v="248"/>
    <n v="291"/>
    <n v="24333"/>
    <n v="23162"/>
    <n v="36047"/>
    <n v="48440"/>
  </r>
  <r>
    <n v="3"/>
    <x v="1"/>
    <s v="A3"/>
    <x v="219"/>
    <n v="292"/>
    <n v="264"/>
    <n v="4840"/>
    <n v="4445"/>
    <n v="47318"/>
    <n v="91993"/>
  </r>
  <r>
    <n v="12"/>
    <x v="2"/>
    <s v="Lake3"/>
    <x v="41"/>
    <n v="198"/>
    <n v="96"/>
    <n v="5179"/>
    <n v="4567"/>
    <n v="58208"/>
    <n v="92638"/>
  </r>
  <r>
    <n v="13"/>
    <x v="3"/>
    <s v="W13"/>
    <x v="215"/>
    <n v="250"/>
    <n v="92"/>
    <n v="5639"/>
    <n v="5107"/>
    <n v="87064"/>
    <n v="74348"/>
  </r>
  <r>
    <n v="4"/>
    <x v="4"/>
    <s v="B1"/>
    <x v="242"/>
    <n v="215"/>
    <n v="274"/>
    <n v="5956"/>
    <n v="5391"/>
    <n v="59234"/>
    <n v="83062"/>
  </r>
  <r>
    <n v="2"/>
    <x v="1"/>
    <s v="Delta"/>
    <x v="218"/>
    <n v="208"/>
    <n v="261"/>
    <n v="5506"/>
    <n v="5497"/>
    <n v="58935"/>
    <n v="80712"/>
  </r>
  <r>
    <n v="10"/>
    <x v="2"/>
    <s v="Lake1"/>
    <x v="243"/>
    <n v="192"/>
    <n v="55"/>
    <n v="4923"/>
    <n v="4775"/>
    <n v="72305"/>
    <n v="60478"/>
  </r>
  <r>
    <n v="10"/>
    <x v="2"/>
    <s v="Lake1"/>
    <x v="223"/>
    <n v="207"/>
    <n v="205"/>
    <n v="5130"/>
    <n v="4980"/>
    <n v="72098"/>
    <n v="60273"/>
  </r>
  <r>
    <n v="1"/>
    <x v="1"/>
    <s v="Alpha"/>
    <x v="244"/>
    <n v="161"/>
    <n v="294"/>
    <n v="6072"/>
    <n v="5778"/>
    <n v="81518"/>
    <n v="66823"/>
  </r>
  <r>
    <n v="5"/>
    <x v="4"/>
    <s v="B2"/>
    <x v="221"/>
    <n v="113"/>
    <n v="290"/>
    <n v="5073"/>
    <n v="5111"/>
    <n v="42350"/>
    <n v="72597"/>
  </r>
  <r>
    <n v="3"/>
    <x v="1"/>
    <s v="A3"/>
    <x v="202"/>
    <n v="283"/>
    <n v="156"/>
    <n v="5123"/>
    <n v="4601"/>
    <n v="47035"/>
    <n v="91837"/>
  </r>
  <r>
    <n v="1"/>
    <x v="1"/>
    <s v="Alpha"/>
    <x v="245"/>
    <n v="188"/>
    <n v="292"/>
    <n v="6260"/>
    <n v="6070"/>
    <n v="81330"/>
    <n v="66531"/>
  </r>
  <r>
    <n v="6"/>
    <x v="0"/>
    <s v="Alpha"/>
    <x v="246"/>
    <n v="184"/>
    <n v="95"/>
    <n v="24517"/>
    <n v="23257"/>
    <n v="35863"/>
    <n v="48345"/>
  </r>
  <r>
    <n v="2"/>
    <x v="1"/>
    <s v="Delta"/>
    <x v="243"/>
    <n v="205"/>
    <n v="241"/>
    <n v="5711"/>
    <n v="5738"/>
    <n v="58730"/>
    <n v="80471"/>
  </r>
  <r>
    <n v="6"/>
    <x v="0"/>
    <s v="Alpha"/>
    <x v="247"/>
    <n v="267"/>
    <n v="79"/>
    <n v="24784"/>
    <n v="23336"/>
    <n v="35596"/>
    <n v="48266"/>
  </r>
  <r>
    <n v="6"/>
    <x v="0"/>
    <s v="Alpha"/>
    <x v="248"/>
    <n v="87"/>
    <n v="287"/>
    <n v="24871"/>
    <n v="23623"/>
    <n v="35509"/>
    <n v="47979"/>
  </r>
  <r>
    <n v="5"/>
    <x v="4"/>
    <s v="B2"/>
    <x v="249"/>
    <n v="162"/>
    <n v="68"/>
    <n v="5235"/>
    <n v="5179"/>
    <n v="42188"/>
    <n v="72529"/>
  </r>
  <r>
    <n v="5"/>
    <x v="4"/>
    <s v="B2"/>
    <x v="250"/>
    <n v="90"/>
    <n v="259"/>
    <n v="5325"/>
    <n v="5438"/>
    <n v="42098"/>
    <n v="72270"/>
  </r>
  <r>
    <n v="4"/>
    <x v="4"/>
    <s v="B1"/>
    <x v="59"/>
    <n v="169"/>
    <n v="263"/>
    <n v="6125"/>
    <n v="5654"/>
    <n v="59065"/>
    <n v="82799"/>
  </r>
  <r>
    <n v="12"/>
    <x v="2"/>
    <s v="Lake3"/>
    <x v="193"/>
    <n v="273"/>
    <n v="180"/>
    <n v="5452"/>
    <n v="4747"/>
    <n v="57935"/>
    <n v="92458"/>
  </r>
  <r>
    <n v="6"/>
    <x v="0"/>
    <s v="Alpha"/>
    <x v="251"/>
    <n v="83"/>
    <n v="174"/>
    <n v="24954"/>
    <n v="23797"/>
    <n v="35426"/>
    <n v="47805"/>
  </r>
  <r>
    <n v="5"/>
    <x v="4"/>
    <s v="B2"/>
    <x v="232"/>
    <n v="298"/>
    <n v="270"/>
    <n v="5623"/>
    <n v="5708"/>
    <n v="41800"/>
    <n v="72000"/>
  </r>
  <r>
    <n v="5"/>
    <x v="4"/>
    <s v="B2"/>
    <x v="252"/>
    <n v="148"/>
    <n v="193"/>
    <n v="5771"/>
    <n v="5901"/>
    <n v="41652"/>
    <n v="71807"/>
  </r>
  <r>
    <n v="5"/>
    <x v="4"/>
    <s v="B2"/>
    <x v="253"/>
    <n v="92"/>
    <n v="116"/>
    <n v="5863"/>
    <n v="6017"/>
    <n v="41560"/>
    <n v="71691"/>
  </r>
  <r>
    <n v="4"/>
    <x v="4"/>
    <s v="B1"/>
    <x v="254"/>
    <n v="229"/>
    <n v="229"/>
    <n v="6354"/>
    <n v="5883"/>
    <n v="58836"/>
    <n v="82570"/>
  </r>
  <r>
    <n v="1"/>
    <x v="1"/>
    <s v="Alpha"/>
    <x v="254"/>
    <n v="210"/>
    <n v="287"/>
    <n v="6470"/>
    <n v="6357"/>
    <n v="81120"/>
    <n v="66244"/>
  </r>
  <r>
    <n v="3"/>
    <x v="1"/>
    <s v="A3"/>
    <x v="217"/>
    <n v="98"/>
    <n v="144"/>
    <n v="5221"/>
    <n v="4745"/>
    <n v="46937"/>
    <n v="91693"/>
  </r>
  <r>
    <n v="14"/>
    <x v="3"/>
    <s v="Delta"/>
    <x v="252"/>
    <n v="175"/>
    <n v="249"/>
    <n v="5598"/>
    <n v="5583"/>
    <n v="69813"/>
    <n v="70555"/>
  </r>
  <r>
    <n v="14"/>
    <x v="3"/>
    <s v="Delta"/>
    <x v="255"/>
    <n v="218"/>
    <n v="161"/>
    <n v="5816"/>
    <n v="5744"/>
    <n v="69595"/>
    <n v="70394"/>
  </r>
  <r>
    <n v="12"/>
    <x v="2"/>
    <s v="Lake3"/>
    <x v="45"/>
    <n v="166"/>
    <n v="219"/>
    <n v="5618"/>
    <n v="4966"/>
    <n v="57769"/>
    <n v="92239"/>
  </r>
  <r>
    <n v="2"/>
    <x v="1"/>
    <s v="Delta"/>
    <x v="52"/>
    <n v="288"/>
    <n v="144"/>
    <n v="5999"/>
    <n v="5882"/>
    <n v="58442"/>
    <n v="80327"/>
  </r>
  <r>
    <n v="1"/>
    <x v="1"/>
    <s v="Alpha"/>
    <x v="256"/>
    <n v="154"/>
    <n v="110"/>
    <n v="6624"/>
    <n v="6467"/>
    <n v="80966"/>
    <n v="66134"/>
  </r>
  <r>
    <n v="2"/>
    <x v="1"/>
    <s v="Delta"/>
    <x v="56"/>
    <n v="228"/>
    <n v="208"/>
    <n v="6227"/>
    <n v="6090"/>
    <n v="58214"/>
    <n v="80119"/>
  </r>
  <r>
    <n v="6"/>
    <x v="0"/>
    <s v="Alpha"/>
    <x v="257"/>
    <n v="202"/>
    <n v="282"/>
    <n v="25156"/>
    <n v="24079"/>
    <n v="35224"/>
    <n v="47523"/>
  </r>
  <r>
    <n v="6"/>
    <x v="0"/>
    <s v="Alpha"/>
    <x v="258"/>
    <n v="81"/>
    <n v="227"/>
    <n v="25237"/>
    <n v="24306"/>
    <n v="35143"/>
    <n v="47296"/>
  </r>
  <r>
    <n v="5"/>
    <x v="4"/>
    <s v="B2"/>
    <x v="259"/>
    <n v="159"/>
    <n v="136"/>
    <n v="6022"/>
    <n v="6153"/>
    <n v="41401"/>
    <n v="71555"/>
  </r>
  <r>
    <n v="3"/>
    <x v="1"/>
    <s v="A3"/>
    <x v="209"/>
    <n v="259"/>
    <n v="228"/>
    <n v="5480"/>
    <n v="4973"/>
    <n v="46678"/>
    <n v="91465"/>
  </r>
  <r>
    <n v="14"/>
    <x v="3"/>
    <s v="Delta"/>
    <x v="61"/>
    <n v="261"/>
    <n v="141"/>
    <n v="6077"/>
    <n v="5885"/>
    <n v="69334"/>
    <n v="70253"/>
  </r>
  <r>
    <n v="2"/>
    <x v="1"/>
    <s v="Delta"/>
    <x v="244"/>
    <n v="172"/>
    <n v="128"/>
    <n v="6399"/>
    <n v="6218"/>
    <n v="58042"/>
    <n v="79991"/>
  </r>
  <r>
    <n v="12"/>
    <x v="2"/>
    <s v="Lake3"/>
    <x v="206"/>
    <n v="146"/>
    <n v="99"/>
    <n v="5764"/>
    <n v="5065"/>
    <n v="57623"/>
    <n v="92140"/>
  </r>
  <r>
    <n v="1"/>
    <x v="1"/>
    <s v="Alpha"/>
    <x v="260"/>
    <n v="210"/>
    <n v="263"/>
    <n v="6834"/>
    <n v="6730"/>
    <n v="80756"/>
    <n v="65871"/>
  </r>
  <r>
    <n v="6"/>
    <x v="0"/>
    <s v="Alpha"/>
    <x v="261"/>
    <n v="95"/>
    <n v="58"/>
    <n v="25332"/>
    <n v="24364"/>
    <n v="35048"/>
    <n v="47238"/>
  </r>
  <r>
    <n v="3"/>
    <x v="1"/>
    <s v="A3"/>
    <x v="243"/>
    <n v="167"/>
    <n v="78"/>
    <n v="5647"/>
    <n v="5051"/>
    <n v="46511"/>
    <n v="91387"/>
  </r>
  <r>
    <n v="4"/>
    <x v="4"/>
    <s v="B1"/>
    <x v="262"/>
    <n v="88"/>
    <n v="227"/>
    <n v="6442"/>
    <n v="6110"/>
    <n v="58748"/>
    <n v="82343"/>
  </r>
  <r>
    <n v="2"/>
    <x v="1"/>
    <s v="Delta"/>
    <x v="245"/>
    <n v="104"/>
    <n v="171"/>
    <n v="6503"/>
    <n v="6389"/>
    <n v="57938"/>
    <n v="79820"/>
  </r>
  <r>
    <n v="11"/>
    <x v="2"/>
    <s v="Lake2"/>
    <x v="48"/>
    <n v="141"/>
    <n v="93"/>
    <n v="5821"/>
    <n v="5225"/>
    <n v="70159"/>
    <n v="91572"/>
  </r>
  <r>
    <n v="14"/>
    <x v="3"/>
    <s v="Delta"/>
    <x v="263"/>
    <n v="160"/>
    <n v="164"/>
    <n v="6237"/>
    <n v="6049"/>
    <n v="69174"/>
    <n v="70089"/>
  </r>
  <r>
    <n v="6"/>
    <x v="0"/>
    <s v="Alpha"/>
    <x v="264"/>
    <n v="206"/>
    <n v="151"/>
    <n v="25538"/>
    <n v="24515"/>
    <n v="34842"/>
    <n v="47087"/>
  </r>
  <r>
    <n v="6"/>
    <x v="0"/>
    <s v="Alpha"/>
    <x v="265"/>
    <n v="185"/>
    <n v="51"/>
    <n v="25723"/>
    <n v="24566"/>
    <n v="34657"/>
    <n v="47036"/>
  </r>
  <r>
    <n v="3"/>
    <x v="1"/>
    <s v="A3"/>
    <x v="266"/>
    <n v="271"/>
    <n v="101"/>
    <n v="5918"/>
    <n v="5152"/>
    <n v="46240"/>
    <n v="91286"/>
  </r>
  <r>
    <n v="5"/>
    <x v="4"/>
    <s v="B2"/>
    <x v="267"/>
    <n v="201"/>
    <n v="276"/>
    <n v="6223"/>
    <n v="6429"/>
    <n v="41200"/>
    <n v="71279"/>
  </r>
  <r>
    <n v="10"/>
    <x v="2"/>
    <s v="Lake1"/>
    <x v="53"/>
    <n v="188"/>
    <n v="83"/>
    <n v="5318"/>
    <n v="5063"/>
    <n v="71910"/>
    <n v="60190"/>
  </r>
  <r>
    <n v="3"/>
    <x v="1"/>
    <s v="A3"/>
    <x v="53"/>
    <n v="262"/>
    <n v="87"/>
    <n v="6180"/>
    <n v="5239"/>
    <n v="45978"/>
    <n v="91199"/>
  </r>
  <r>
    <n v="5"/>
    <x v="4"/>
    <s v="B2"/>
    <x v="268"/>
    <n v="269"/>
    <n v="285"/>
    <n v="6492"/>
    <n v="6714"/>
    <n v="40931"/>
    <n v="70994"/>
  </r>
  <r>
    <n v="11"/>
    <x v="2"/>
    <s v="Lake2"/>
    <x v="269"/>
    <n v="136"/>
    <n v="280"/>
    <n v="5957"/>
    <n v="5505"/>
    <n v="70023"/>
    <n v="91292"/>
  </r>
  <r>
    <n v="6"/>
    <x v="0"/>
    <s v="Alpha"/>
    <x v="270"/>
    <n v="133"/>
    <n v="297"/>
    <n v="25856"/>
    <n v="24863"/>
    <n v="34524"/>
    <n v="46739"/>
  </r>
  <r>
    <n v="14"/>
    <x v="3"/>
    <s v="Delta"/>
    <x v="260"/>
    <n v="140"/>
    <n v="106"/>
    <n v="6377"/>
    <n v="6155"/>
    <n v="69034"/>
    <n v="69983"/>
  </r>
  <r>
    <n v="14"/>
    <x v="3"/>
    <s v="Delta"/>
    <x v="267"/>
    <n v="266"/>
    <n v="182"/>
    <n v="6643"/>
    <n v="6337"/>
    <n v="68768"/>
    <n v="69801"/>
  </r>
  <r>
    <n v="4"/>
    <x v="4"/>
    <s v="B1"/>
    <x v="259"/>
    <n v="245"/>
    <n v="80"/>
    <n v="6687"/>
    <n v="6190"/>
    <n v="58503"/>
    <n v="82263"/>
  </r>
  <r>
    <n v="6"/>
    <x v="0"/>
    <s v="Alpha"/>
    <x v="271"/>
    <n v="186"/>
    <n v="268"/>
    <n v="26042"/>
    <n v="25131"/>
    <n v="34338"/>
    <n v="46471"/>
  </r>
  <r>
    <n v="5"/>
    <x v="4"/>
    <s v="B2"/>
    <x v="272"/>
    <n v="152"/>
    <n v="280"/>
    <n v="6644"/>
    <n v="6994"/>
    <n v="40779"/>
    <n v="70714"/>
  </r>
  <r>
    <n v="6"/>
    <x v="0"/>
    <s v="Alpha"/>
    <x v="273"/>
    <n v="87"/>
    <n v="115"/>
    <n v="26129"/>
    <n v="25246"/>
    <n v="34251"/>
    <n v="46356"/>
  </r>
  <r>
    <n v="12"/>
    <x v="2"/>
    <s v="Lake3"/>
    <x v="209"/>
    <n v="108"/>
    <n v="53"/>
    <n v="5872"/>
    <n v="5118"/>
    <n v="57515"/>
    <n v="92087"/>
  </r>
  <r>
    <n v="12"/>
    <x v="2"/>
    <s v="Lake3"/>
    <x v="239"/>
    <n v="193"/>
    <n v="259"/>
    <n v="6065"/>
    <n v="5377"/>
    <n v="57322"/>
    <n v="91828"/>
  </r>
  <r>
    <n v="1"/>
    <x v="1"/>
    <s v="Alpha"/>
    <x v="267"/>
    <n v="257"/>
    <n v="244"/>
    <n v="7091"/>
    <n v="6974"/>
    <n v="80499"/>
    <n v="65627"/>
  </r>
  <r>
    <n v="14"/>
    <x v="3"/>
    <s v="Delta"/>
    <x v="67"/>
    <n v="98"/>
    <n v="209"/>
    <n v="6741"/>
    <n v="6546"/>
    <n v="68670"/>
    <n v="69592"/>
  </r>
  <r>
    <n v="4"/>
    <x v="4"/>
    <s v="B1"/>
    <x v="64"/>
    <n v="102"/>
    <n v="102"/>
    <n v="6789"/>
    <n v="6292"/>
    <n v="58401"/>
    <n v="82161"/>
  </r>
  <r>
    <n v="2"/>
    <x v="1"/>
    <s v="Delta"/>
    <x v="262"/>
    <n v="240"/>
    <n v="160"/>
    <n v="6743"/>
    <n v="6549"/>
    <n v="57698"/>
    <n v="79660"/>
  </r>
  <r>
    <n v="13"/>
    <x v="3"/>
    <s v="W13"/>
    <x v="216"/>
    <n v="95"/>
    <n v="221"/>
    <n v="5734"/>
    <n v="5328"/>
    <n v="86969"/>
    <n v="74127"/>
  </r>
  <r>
    <n v="6"/>
    <x v="0"/>
    <s v="Alpha"/>
    <x v="274"/>
    <n v="244"/>
    <n v="100"/>
    <n v="26373"/>
    <n v="25346"/>
    <n v="34007"/>
    <n v="46256"/>
  </r>
  <r>
    <n v="14"/>
    <x v="3"/>
    <s v="Delta"/>
    <x v="68"/>
    <n v="128"/>
    <n v="142"/>
    <n v="6869"/>
    <n v="6688"/>
    <n v="68542"/>
    <n v="69450"/>
  </r>
  <r>
    <n v="5"/>
    <x v="4"/>
    <s v="B2"/>
    <x v="275"/>
    <n v="227"/>
    <n v="144"/>
    <n v="6871"/>
    <n v="7138"/>
    <n v="40552"/>
    <n v="70570"/>
  </r>
  <r>
    <n v="8"/>
    <x v="0"/>
    <s v="Delta"/>
    <x v="1"/>
    <n v="112"/>
    <n v="151"/>
    <n v="112"/>
    <n v="151"/>
    <n v="83678"/>
    <n v="82958"/>
  </r>
  <r>
    <n v="14"/>
    <x v="3"/>
    <s v="Delta"/>
    <x v="276"/>
    <n v="221"/>
    <n v="220"/>
    <n v="7090"/>
    <n v="6908"/>
    <n v="68321"/>
    <n v="69230"/>
  </r>
  <r>
    <n v="8"/>
    <x v="0"/>
    <s v="Delta"/>
    <x v="26"/>
    <n v="185"/>
    <n v="86"/>
    <n v="297"/>
    <n v="237"/>
    <n v="83493"/>
    <n v="82872"/>
  </r>
  <r>
    <n v="8"/>
    <x v="0"/>
    <s v="Delta"/>
    <x v="7"/>
    <n v="218"/>
    <n v="55"/>
    <n v="515"/>
    <n v="292"/>
    <n v="83275"/>
    <n v="82817"/>
  </r>
  <r>
    <n v="10"/>
    <x v="2"/>
    <s v="Lake1"/>
    <x v="277"/>
    <n v="215"/>
    <n v="233"/>
    <n v="5533"/>
    <n v="5296"/>
    <n v="71695"/>
    <n v="59957"/>
  </r>
  <r>
    <n v="11"/>
    <x v="2"/>
    <s v="Lake2"/>
    <x v="215"/>
    <n v="222"/>
    <n v="57"/>
    <n v="6179"/>
    <n v="5562"/>
    <n v="69801"/>
    <n v="91235"/>
  </r>
  <r>
    <n v="3"/>
    <x v="1"/>
    <s v="A3"/>
    <x v="56"/>
    <n v="284"/>
    <n v="148"/>
    <n v="6464"/>
    <n v="5387"/>
    <n v="45694"/>
    <n v="91051"/>
  </r>
  <r>
    <n v="13"/>
    <x v="3"/>
    <s v="W13"/>
    <x v="250"/>
    <n v="103"/>
    <n v="122"/>
    <n v="5837"/>
    <n v="5450"/>
    <n v="86866"/>
    <n v="74005"/>
  </r>
  <r>
    <n v="8"/>
    <x v="0"/>
    <s v="Delta"/>
    <x v="34"/>
    <n v="293"/>
    <n v="292"/>
    <n v="808"/>
    <n v="584"/>
    <n v="82982"/>
    <n v="82525"/>
  </r>
  <r>
    <n v="1"/>
    <x v="1"/>
    <s v="Alpha"/>
    <x v="278"/>
    <n v="223"/>
    <n v="299"/>
    <n v="7314"/>
    <n v="7273"/>
    <n v="80276"/>
    <n v="65328"/>
  </r>
  <r>
    <n v="2"/>
    <x v="1"/>
    <s v="Delta"/>
    <x v="259"/>
    <n v="164"/>
    <n v="216"/>
    <n v="6907"/>
    <n v="6765"/>
    <n v="57534"/>
    <n v="79444"/>
  </r>
  <r>
    <n v="8"/>
    <x v="0"/>
    <s v="Delta"/>
    <x v="14"/>
    <n v="275"/>
    <n v="235"/>
    <n v="1083"/>
    <n v="819"/>
    <n v="82707"/>
    <n v="82290"/>
  </r>
  <r>
    <n v="8"/>
    <x v="0"/>
    <s v="Delta"/>
    <x v="279"/>
    <n v="134"/>
    <n v="145"/>
    <n v="1217"/>
    <n v="964"/>
    <n v="82573"/>
    <n v="82145"/>
  </r>
  <r>
    <n v="1"/>
    <x v="1"/>
    <s v="Alpha"/>
    <x v="275"/>
    <n v="131"/>
    <n v="70"/>
    <n v="7445"/>
    <n v="7343"/>
    <n v="80145"/>
    <n v="65258"/>
  </r>
  <r>
    <n v="1"/>
    <x v="1"/>
    <s v="Alpha"/>
    <x v="280"/>
    <n v="211"/>
    <n v="259"/>
    <n v="7656"/>
    <n v="7602"/>
    <n v="79934"/>
    <n v="64999"/>
  </r>
  <r>
    <n v="12"/>
    <x v="2"/>
    <s v="Lake3"/>
    <x v="221"/>
    <n v="291"/>
    <n v="268"/>
    <n v="6356"/>
    <n v="5645"/>
    <n v="57031"/>
    <n v="91560"/>
  </r>
  <r>
    <n v="14"/>
    <x v="3"/>
    <s v="Delta"/>
    <x v="281"/>
    <n v="209"/>
    <n v="62"/>
    <n v="7299"/>
    <n v="6970"/>
    <n v="68112"/>
    <n v="69168"/>
  </r>
  <r>
    <n v="5"/>
    <x v="4"/>
    <s v="B2"/>
    <x v="282"/>
    <n v="162"/>
    <n v="51"/>
    <n v="7033"/>
    <n v="7189"/>
    <n v="40390"/>
    <n v="70519"/>
  </r>
  <r>
    <n v="12"/>
    <x v="2"/>
    <s v="Lake3"/>
    <x v="224"/>
    <n v="269"/>
    <n v="260"/>
    <n v="6625"/>
    <n v="5905"/>
    <n v="56762"/>
    <n v="91300"/>
  </r>
  <r>
    <n v="8"/>
    <x v="0"/>
    <s v="Delta"/>
    <x v="17"/>
    <n v="207"/>
    <n v="65"/>
    <n v="1424"/>
    <n v="1029"/>
    <n v="82366"/>
    <n v="82080"/>
  </r>
  <r>
    <n v="4"/>
    <x v="4"/>
    <s v="B1"/>
    <x v="268"/>
    <n v="236"/>
    <n v="169"/>
    <n v="7025"/>
    <n v="6461"/>
    <n v="58165"/>
    <n v="81992"/>
  </r>
  <r>
    <n v="8"/>
    <x v="0"/>
    <s v="Delta"/>
    <x v="79"/>
    <n v="146"/>
    <n v="288"/>
    <n v="1570"/>
    <n v="1317"/>
    <n v="82220"/>
    <n v="81792"/>
  </r>
  <r>
    <n v="2"/>
    <x v="1"/>
    <s v="Delta"/>
    <x v="283"/>
    <n v="244"/>
    <n v="163"/>
    <n v="7151"/>
    <n v="6928"/>
    <n v="57290"/>
    <n v="79281"/>
  </r>
  <r>
    <n v="3"/>
    <x v="1"/>
    <s v="A3"/>
    <x v="284"/>
    <n v="283"/>
    <n v="65"/>
    <n v="6747"/>
    <n v="5452"/>
    <n v="45411"/>
    <n v="90986"/>
  </r>
  <r>
    <n v="10"/>
    <x v="2"/>
    <s v="Lake1"/>
    <x v="285"/>
    <n v="254"/>
    <n v="240"/>
    <n v="5787"/>
    <n v="5536"/>
    <n v="71441"/>
    <n v="59717"/>
  </r>
  <r>
    <n v="14"/>
    <x v="3"/>
    <s v="Delta"/>
    <x v="286"/>
    <n v="213"/>
    <n v="85"/>
    <n v="7512"/>
    <n v="7055"/>
    <n v="67899"/>
    <n v="69083"/>
  </r>
  <r>
    <n v="14"/>
    <x v="3"/>
    <s v="Delta"/>
    <x v="287"/>
    <n v="239"/>
    <n v="70"/>
    <n v="7751"/>
    <n v="7125"/>
    <n v="67660"/>
    <n v="69013"/>
  </r>
  <r>
    <n v="8"/>
    <x v="0"/>
    <s v="Delta"/>
    <x v="23"/>
    <n v="169"/>
    <n v="239"/>
    <n v="1739"/>
    <n v="1556"/>
    <n v="82051"/>
    <n v="81553"/>
  </r>
  <r>
    <n v="2"/>
    <x v="1"/>
    <s v="Delta"/>
    <x v="288"/>
    <n v="272"/>
    <n v="108"/>
    <n v="7423"/>
    <n v="7036"/>
    <n v="57018"/>
    <n v="79173"/>
  </r>
  <r>
    <n v="14"/>
    <x v="3"/>
    <s v="Delta"/>
    <x v="289"/>
    <n v="80"/>
    <n v="236"/>
    <n v="7831"/>
    <n v="7361"/>
    <n v="67580"/>
    <n v="68777"/>
  </r>
  <r>
    <n v="1"/>
    <x v="1"/>
    <s v="Alpha"/>
    <x v="290"/>
    <n v="80"/>
    <n v="262"/>
    <n v="7736"/>
    <n v="7864"/>
    <n v="79854"/>
    <n v="64737"/>
  </r>
  <r>
    <n v="8"/>
    <x v="0"/>
    <s v="Delta"/>
    <x v="99"/>
    <n v="265"/>
    <n v="265"/>
    <n v="2004"/>
    <n v="1821"/>
    <n v="81786"/>
    <n v="81288"/>
  </r>
  <r>
    <n v="14"/>
    <x v="3"/>
    <s v="Delta"/>
    <x v="291"/>
    <n v="246"/>
    <n v="75"/>
    <n v="8077"/>
    <n v="7436"/>
    <n v="67334"/>
    <n v="68702"/>
  </r>
  <r>
    <n v="4"/>
    <x v="4"/>
    <s v="B1"/>
    <x v="292"/>
    <n v="151"/>
    <n v="67"/>
    <n v="7176"/>
    <n v="6528"/>
    <n v="58014"/>
    <n v="81925"/>
  </r>
  <r>
    <n v="12"/>
    <x v="2"/>
    <s v="Lake3"/>
    <x v="57"/>
    <n v="112"/>
    <n v="102"/>
    <n v="6737"/>
    <n v="6007"/>
    <n v="56650"/>
    <n v="91198"/>
  </r>
  <r>
    <n v="11"/>
    <x v="2"/>
    <s v="Lake2"/>
    <x v="216"/>
    <n v="298"/>
    <n v="217"/>
    <n v="6477"/>
    <n v="5779"/>
    <n v="69503"/>
    <n v="91018"/>
  </r>
  <r>
    <n v="8"/>
    <x v="0"/>
    <s v="Delta"/>
    <x v="109"/>
    <n v="298"/>
    <n v="61"/>
    <n v="2302"/>
    <n v="1882"/>
    <n v="81488"/>
    <n v="81227"/>
  </r>
  <r>
    <n v="8"/>
    <x v="0"/>
    <s v="Delta"/>
    <x v="27"/>
    <n v="241"/>
    <n v="102"/>
    <n v="2543"/>
    <n v="1984"/>
    <n v="81247"/>
    <n v="81125"/>
  </r>
  <r>
    <n v="11"/>
    <x v="2"/>
    <s v="Lake2"/>
    <x v="250"/>
    <n v="129"/>
    <n v="150"/>
    <n v="6606"/>
    <n v="5929"/>
    <n v="69374"/>
    <n v="90868"/>
  </r>
  <r>
    <n v="12"/>
    <x v="2"/>
    <s v="Lake3"/>
    <x v="58"/>
    <n v="225"/>
    <n v="214"/>
    <n v="6962"/>
    <n v="6221"/>
    <n v="56425"/>
    <n v="90984"/>
  </r>
  <r>
    <n v="4"/>
    <x v="4"/>
    <s v="B1"/>
    <x v="68"/>
    <n v="260"/>
    <n v="76"/>
    <n v="7436"/>
    <n v="6604"/>
    <n v="57754"/>
    <n v="81849"/>
  </r>
  <r>
    <n v="2"/>
    <x v="1"/>
    <s v="Delta"/>
    <x v="275"/>
    <n v="168"/>
    <n v="267"/>
    <n v="7591"/>
    <n v="7303"/>
    <n v="56850"/>
    <n v="78906"/>
  </r>
  <r>
    <n v="8"/>
    <x v="0"/>
    <s v="Delta"/>
    <x v="161"/>
    <n v="258"/>
    <n v="255"/>
    <n v="2801"/>
    <n v="2239"/>
    <n v="80989"/>
    <n v="80870"/>
  </r>
  <r>
    <n v="2"/>
    <x v="1"/>
    <s v="Delta"/>
    <x v="293"/>
    <n v="244"/>
    <n v="79"/>
    <n v="7835"/>
    <n v="7382"/>
    <n v="56606"/>
    <n v="78827"/>
  </r>
  <r>
    <n v="8"/>
    <x v="0"/>
    <s v="Delta"/>
    <x v="119"/>
    <n v="280"/>
    <n v="91"/>
    <n v="3081"/>
    <n v="2330"/>
    <n v="80709"/>
    <n v="80779"/>
  </r>
  <r>
    <n v="2"/>
    <x v="1"/>
    <s v="Delta"/>
    <x v="294"/>
    <n v="203"/>
    <n v="135"/>
    <n v="8038"/>
    <n v="7517"/>
    <n v="56403"/>
    <n v="78692"/>
  </r>
  <r>
    <n v="13"/>
    <x v="3"/>
    <s v="W13"/>
    <x v="232"/>
    <n v="226"/>
    <n v="230"/>
    <n v="6063"/>
    <n v="5680"/>
    <n v="86640"/>
    <n v="73775"/>
  </r>
  <r>
    <n v="11"/>
    <x v="2"/>
    <s v="Lake2"/>
    <x v="57"/>
    <n v="150"/>
    <n v="171"/>
    <n v="6756"/>
    <n v="6100"/>
    <n v="69224"/>
    <n v="90697"/>
  </r>
  <r>
    <n v="8"/>
    <x v="0"/>
    <s v="Delta"/>
    <x v="175"/>
    <n v="220"/>
    <n v="194"/>
    <n v="3301"/>
    <n v="2524"/>
    <n v="80489"/>
    <n v="80585"/>
  </r>
  <r>
    <n v="2"/>
    <x v="1"/>
    <s v="Delta"/>
    <x v="71"/>
    <n v="113"/>
    <n v="174"/>
    <n v="8151"/>
    <n v="7691"/>
    <n v="56290"/>
    <n v="78518"/>
  </r>
  <r>
    <n v="8"/>
    <x v="0"/>
    <s v="Delta"/>
    <x v="125"/>
    <n v="230"/>
    <n v="281"/>
    <n v="3531"/>
    <n v="2805"/>
    <n v="80259"/>
    <n v="80304"/>
  </r>
  <r>
    <n v="10"/>
    <x v="2"/>
    <s v="Lake1"/>
    <x v="295"/>
    <n v="139"/>
    <n v="282"/>
    <n v="5926"/>
    <n v="5818"/>
    <n v="71302"/>
    <n v="59435"/>
  </r>
  <r>
    <n v="1"/>
    <x v="1"/>
    <s v="Alpha"/>
    <x v="296"/>
    <n v="288"/>
    <n v="289"/>
    <n v="8024"/>
    <n v="8153"/>
    <n v="79566"/>
    <n v="64448"/>
  </r>
  <r>
    <n v="8"/>
    <x v="0"/>
    <s v="Delta"/>
    <x v="141"/>
    <n v="132"/>
    <n v="161"/>
    <n v="3663"/>
    <n v="2966"/>
    <n v="80127"/>
    <n v="80143"/>
  </r>
  <r>
    <n v="10"/>
    <x v="2"/>
    <s v="Lake1"/>
    <x v="297"/>
    <n v="206"/>
    <n v="169"/>
    <n v="6132"/>
    <n v="5987"/>
    <n v="71096"/>
    <n v="59266"/>
  </r>
  <r>
    <n v="8"/>
    <x v="0"/>
    <s v="Delta"/>
    <x v="298"/>
    <n v="134"/>
    <n v="68"/>
    <n v="3797"/>
    <n v="3034"/>
    <n v="79993"/>
    <n v="80075"/>
  </r>
  <r>
    <n v="14"/>
    <x v="3"/>
    <s v="Delta"/>
    <x v="299"/>
    <n v="294"/>
    <n v="180"/>
    <n v="8371"/>
    <n v="7616"/>
    <n v="67040"/>
    <n v="68522"/>
  </r>
  <r>
    <n v="14"/>
    <x v="3"/>
    <s v="Delta"/>
    <x v="300"/>
    <n v="223"/>
    <n v="203"/>
    <n v="8594"/>
    <n v="7819"/>
    <n v="66817"/>
    <n v="68319"/>
  </r>
  <r>
    <n v="2"/>
    <x v="1"/>
    <s v="Delta"/>
    <x v="301"/>
    <n v="185"/>
    <n v="295"/>
    <n v="8336"/>
    <n v="7986"/>
    <n v="56105"/>
    <n v="78223"/>
  </r>
  <r>
    <n v="8"/>
    <x v="0"/>
    <s v="Delta"/>
    <x v="148"/>
    <n v="229"/>
    <n v="259"/>
    <n v="4026"/>
    <n v="3293"/>
    <n v="79764"/>
    <n v="79816"/>
  </r>
  <r>
    <n v="8"/>
    <x v="0"/>
    <s v="Delta"/>
    <x v="39"/>
    <n v="198"/>
    <n v="62"/>
    <n v="4224"/>
    <n v="3355"/>
    <n v="79566"/>
    <n v="79754"/>
  </r>
  <r>
    <n v="13"/>
    <x v="3"/>
    <s v="W13"/>
    <x v="245"/>
    <n v="113"/>
    <n v="149"/>
    <n v="6176"/>
    <n v="5829"/>
    <n v="86527"/>
    <n v="73626"/>
  </r>
  <r>
    <n v="14"/>
    <x v="3"/>
    <s v="Delta"/>
    <x v="302"/>
    <n v="235"/>
    <n v="58"/>
    <n v="8829"/>
    <n v="7877"/>
    <n v="66582"/>
    <n v="68261"/>
  </r>
  <r>
    <n v="3"/>
    <x v="1"/>
    <s v="A3"/>
    <x v="252"/>
    <n v="118"/>
    <n v="89"/>
    <n v="6865"/>
    <n v="5541"/>
    <n v="45293"/>
    <n v="90897"/>
  </r>
  <r>
    <n v="5"/>
    <x v="4"/>
    <s v="B2"/>
    <x v="293"/>
    <n v="87"/>
    <n v="237"/>
    <n v="7120"/>
    <n v="7426"/>
    <n v="40303"/>
    <n v="70282"/>
  </r>
  <r>
    <n v="3"/>
    <x v="1"/>
    <s v="A3"/>
    <x v="295"/>
    <n v="113"/>
    <n v="174"/>
    <n v="6978"/>
    <n v="5715"/>
    <n v="45180"/>
    <n v="90723"/>
  </r>
  <r>
    <n v="14"/>
    <x v="3"/>
    <s v="Delta"/>
    <x v="303"/>
    <n v="158"/>
    <n v="286"/>
    <n v="8987"/>
    <n v="8163"/>
    <n v="66424"/>
    <n v="67975"/>
  </r>
  <r>
    <n v="11"/>
    <x v="2"/>
    <s v="Lake2"/>
    <x v="252"/>
    <n v="82"/>
    <n v="175"/>
    <n v="6838"/>
    <n v="6275"/>
    <n v="69142"/>
    <n v="90522"/>
  </r>
  <r>
    <n v="8"/>
    <x v="0"/>
    <s v="Delta"/>
    <x v="152"/>
    <n v="279"/>
    <n v="77"/>
    <n v="4503"/>
    <n v="3432"/>
    <n v="79287"/>
    <n v="79677"/>
  </r>
  <r>
    <n v="1"/>
    <x v="1"/>
    <s v="Alpha"/>
    <x v="304"/>
    <n v="251"/>
    <n v="253"/>
    <n v="8275"/>
    <n v="8406"/>
    <n v="79315"/>
    <n v="64195"/>
  </r>
  <r>
    <n v="5"/>
    <x v="4"/>
    <s v="B2"/>
    <x v="290"/>
    <n v="241"/>
    <n v="100"/>
    <n v="7361"/>
    <n v="7526"/>
    <n v="40062"/>
    <n v="70182"/>
  </r>
  <r>
    <n v="8"/>
    <x v="0"/>
    <s v="Delta"/>
    <x v="182"/>
    <n v="141"/>
    <n v="208"/>
    <n v="4644"/>
    <n v="3640"/>
    <n v="79146"/>
    <n v="79469"/>
  </r>
  <r>
    <n v="14"/>
    <x v="3"/>
    <s v="Delta"/>
    <x v="305"/>
    <n v="155"/>
    <n v="53"/>
    <n v="9142"/>
    <n v="8216"/>
    <n v="66269"/>
    <n v="67922"/>
  </r>
  <r>
    <n v="2"/>
    <x v="1"/>
    <s v="Delta"/>
    <x v="306"/>
    <n v="163"/>
    <n v="256"/>
    <n v="8499"/>
    <n v="8242"/>
    <n v="55942"/>
    <n v="77967"/>
  </r>
  <r>
    <n v="3"/>
    <x v="1"/>
    <s v="A3"/>
    <x v="262"/>
    <n v="196"/>
    <n v="85"/>
    <n v="7174"/>
    <n v="5800"/>
    <n v="44984"/>
    <n v="90638"/>
  </r>
  <r>
    <n v="11"/>
    <x v="2"/>
    <s v="Lake2"/>
    <x v="254"/>
    <n v="123"/>
    <n v="118"/>
    <n v="6961"/>
    <n v="6393"/>
    <n v="69019"/>
    <n v="90404"/>
  </r>
  <r>
    <n v="8"/>
    <x v="0"/>
    <s v="Delta"/>
    <x v="193"/>
    <n v="297"/>
    <n v="285"/>
    <n v="4941"/>
    <n v="3925"/>
    <n v="78849"/>
    <n v="79184"/>
  </r>
  <r>
    <n v="13"/>
    <x v="3"/>
    <s v="W13"/>
    <x v="297"/>
    <n v="149"/>
    <n v="92"/>
    <n v="6325"/>
    <n v="5921"/>
    <n v="86378"/>
    <n v="73534"/>
  </r>
  <r>
    <n v="8"/>
    <x v="0"/>
    <s v="Delta"/>
    <x v="211"/>
    <n v="195"/>
    <n v="190"/>
    <n v="5136"/>
    <n v="4115"/>
    <n v="78654"/>
    <n v="78994"/>
  </r>
  <r>
    <n v="3"/>
    <x v="1"/>
    <s v="A3"/>
    <x v="307"/>
    <n v="277"/>
    <n v="113"/>
    <n v="7451"/>
    <n v="5913"/>
    <n v="44707"/>
    <n v="90525"/>
  </r>
  <r>
    <n v="8"/>
    <x v="0"/>
    <s v="Delta"/>
    <x v="214"/>
    <n v="210"/>
    <n v="88"/>
    <n v="5346"/>
    <n v="4203"/>
    <n v="78444"/>
    <n v="78906"/>
  </r>
  <r>
    <n v="8"/>
    <x v="0"/>
    <s v="Delta"/>
    <x v="48"/>
    <n v="92"/>
    <n v="124"/>
    <n v="5438"/>
    <n v="4327"/>
    <n v="78352"/>
    <n v="78782"/>
  </r>
  <r>
    <n v="8"/>
    <x v="0"/>
    <s v="Delta"/>
    <x v="269"/>
    <n v="285"/>
    <n v="80"/>
    <n v="5723"/>
    <n v="4407"/>
    <n v="78067"/>
    <n v="78702"/>
  </r>
  <r>
    <n v="2"/>
    <x v="1"/>
    <s v="Delta"/>
    <x v="308"/>
    <n v="273"/>
    <n v="188"/>
    <n v="8772"/>
    <n v="8430"/>
    <n v="55669"/>
    <n v="77779"/>
  </r>
  <r>
    <n v="5"/>
    <x v="4"/>
    <s v="B2"/>
    <x v="296"/>
    <n v="241"/>
    <n v="164"/>
    <n v="7602"/>
    <n v="7690"/>
    <n v="39821"/>
    <n v="70018"/>
  </r>
  <r>
    <n v="11"/>
    <x v="2"/>
    <s v="Lake2"/>
    <x v="262"/>
    <n v="203"/>
    <n v="200"/>
    <n v="7164"/>
    <n v="6593"/>
    <n v="68816"/>
    <n v="90204"/>
  </r>
  <r>
    <n v="1"/>
    <x v="1"/>
    <s v="Alpha"/>
    <x v="309"/>
    <n v="258"/>
    <n v="156"/>
    <n v="8533"/>
    <n v="8562"/>
    <n v="79057"/>
    <n v="64039"/>
  </r>
  <r>
    <n v="8"/>
    <x v="0"/>
    <s v="Delta"/>
    <x v="266"/>
    <n v="236"/>
    <n v="286"/>
    <n v="5959"/>
    <n v="4693"/>
    <n v="77831"/>
    <n v="78416"/>
  </r>
  <r>
    <n v="11"/>
    <x v="2"/>
    <s v="Lake2"/>
    <x v="310"/>
    <n v="247"/>
    <n v="56"/>
    <n v="7411"/>
    <n v="6649"/>
    <n v="68569"/>
    <n v="90148"/>
  </r>
  <r>
    <n v="13"/>
    <x v="3"/>
    <s v="W13"/>
    <x v="307"/>
    <n v="290"/>
    <n v="170"/>
    <n v="6615"/>
    <n v="6091"/>
    <n v="86088"/>
    <n v="73364"/>
  </r>
  <r>
    <n v="3"/>
    <x v="1"/>
    <s v="A3"/>
    <x v="283"/>
    <n v="191"/>
    <n v="128"/>
    <n v="7642"/>
    <n v="6041"/>
    <n v="44516"/>
    <n v="90397"/>
  </r>
  <r>
    <n v="3"/>
    <x v="1"/>
    <s v="A3"/>
    <x v="311"/>
    <n v="100"/>
    <n v="233"/>
    <n v="7742"/>
    <n v="6274"/>
    <n v="44416"/>
    <n v="90164"/>
  </r>
  <r>
    <n v="1"/>
    <x v="1"/>
    <s v="Alpha"/>
    <x v="312"/>
    <n v="180"/>
    <n v="207"/>
    <n v="8713"/>
    <n v="8769"/>
    <n v="78877"/>
    <n v="63832"/>
  </r>
  <r>
    <n v="8"/>
    <x v="0"/>
    <s v="Delta"/>
    <x v="216"/>
    <n v="105"/>
    <n v="214"/>
    <n v="6064"/>
    <n v="4907"/>
    <n v="77726"/>
    <n v="78202"/>
  </r>
  <r>
    <n v="13"/>
    <x v="3"/>
    <s v="W13"/>
    <x v="64"/>
    <n v="216"/>
    <n v="230"/>
    <n v="6831"/>
    <n v="6321"/>
    <n v="85872"/>
    <n v="73134"/>
  </r>
  <r>
    <n v="5"/>
    <x v="4"/>
    <s v="B2"/>
    <x v="287"/>
    <n v="213"/>
    <n v="182"/>
    <n v="7815"/>
    <n v="7872"/>
    <n v="39608"/>
    <n v="69836"/>
  </r>
  <r>
    <n v="13"/>
    <x v="3"/>
    <s v="W13"/>
    <x v="65"/>
    <n v="267"/>
    <n v="86"/>
    <n v="7098"/>
    <n v="6407"/>
    <n v="85605"/>
    <n v="73048"/>
  </r>
  <r>
    <n v="13"/>
    <x v="3"/>
    <s v="W13"/>
    <x v="278"/>
    <n v="271"/>
    <n v="297"/>
    <n v="7369"/>
    <n v="6704"/>
    <n v="85334"/>
    <n v="72751"/>
  </r>
  <r>
    <n v="14"/>
    <x v="3"/>
    <s v="Delta"/>
    <x v="313"/>
    <n v="141"/>
    <n v="161"/>
    <n v="9283"/>
    <n v="8377"/>
    <n v="66128"/>
    <n v="67761"/>
  </r>
  <r>
    <n v="14"/>
    <x v="3"/>
    <s v="Delta"/>
    <x v="314"/>
    <n v="249"/>
    <n v="250"/>
    <n v="9532"/>
    <n v="8627"/>
    <n v="65879"/>
    <n v="67511"/>
  </r>
  <r>
    <n v="8"/>
    <x v="0"/>
    <s v="Delta"/>
    <x v="315"/>
    <n v="82"/>
    <n v="127"/>
    <n v="6146"/>
    <n v="5034"/>
    <n v="77644"/>
    <n v="78075"/>
  </r>
  <r>
    <n v="10"/>
    <x v="2"/>
    <s v="Lake1"/>
    <x v="256"/>
    <n v="259"/>
    <n v="132"/>
    <n v="6391"/>
    <n v="6119"/>
    <n v="70837"/>
    <n v="59134"/>
  </r>
  <r>
    <n v="12"/>
    <x v="2"/>
    <s v="Lake3"/>
    <x v="61"/>
    <n v="265"/>
    <n v="118"/>
    <n v="7227"/>
    <n v="6339"/>
    <n v="56160"/>
    <n v="90866"/>
  </r>
  <r>
    <n v="13"/>
    <x v="3"/>
    <s v="W13"/>
    <x v="276"/>
    <n v="94"/>
    <n v="85"/>
    <n v="7463"/>
    <n v="6789"/>
    <n v="85240"/>
    <n v="72666"/>
  </r>
  <r>
    <n v="1"/>
    <x v="1"/>
    <s v="Alpha"/>
    <x v="308"/>
    <n v="94"/>
    <n v="261"/>
    <n v="8807"/>
    <n v="9030"/>
    <n v="78783"/>
    <n v="63571"/>
  </r>
  <r>
    <n v="3"/>
    <x v="1"/>
    <s v="A3"/>
    <x v="272"/>
    <n v="172"/>
    <n v="181"/>
    <n v="7914"/>
    <n v="6455"/>
    <n v="44244"/>
    <n v="89983"/>
  </r>
  <r>
    <n v="13"/>
    <x v="3"/>
    <s v="W13"/>
    <x v="316"/>
    <n v="85"/>
    <n v="250"/>
    <n v="7548"/>
    <n v="7039"/>
    <n v="85155"/>
    <n v="72416"/>
  </r>
  <r>
    <n v="8"/>
    <x v="0"/>
    <s v="Delta"/>
    <x v="284"/>
    <n v="245"/>
    <n v="223"/>
    <n v="6391"/>
    <n v="5257"/>
    <n v="77399"/>
    <n v="77852"/>
  </r>
  <r>
    <n v="2"/>
    <x v="1"/>
    <s v="Delta"/>
    <x v="299"/>
    <n v="237"/>
    <n v="122"/>
    <n v="9009"/>
    <n v="8552"/>
    <n v="55432"/>
    <n v="77657"/>
  </r>
  <r>
    <n v="8"/>
    <x v="0"/>
    <s v="Delta"/>
    <x v="252"/>
    <n v="269"/>
    <n v="228"/>
    <n v="6660"/>
    <n v="5485"/>
    <n v="77130"/>
    <n v="77624"/>
  </r>
  <r>
    <n v="1"/>
    <x v="1"/>
    <s v="Alpha"/>
    <x v="317"/>
    <n v="92"/>
    <n v="247"/>
    <n v="8899"/>
    <n v="9277"/>
    <n v="78691"/>
    <n v="63324"/>
  </r>
  <r>
    <n v="11"/>
    <x v="2"/>
    <s v="Lake2"/>
    <x v="318"/>
    <n v="299"/>
    <n v="155"/>
    <n v="7710"/>
    <n v="6804"/>
    <n v="68270"/>
    <n v="89993"/>
  </r>
  <r>
    <n v="8"/>
    <x v="0"/>
    <s v="Delta"/>
    <x v="255"/>
    <n v="101"/>
    <n v="172"/>
    <n v="6761"/>
    <n v="5657"/>
    <n v="77029"/>
    <n v="77452"/>
  </r>
  <r>
    <n v="12"/>
    <x v="2"/>
    <s v="Lake3"/>
    <x v="62"/>
    <n v="247"/>
    <n v="115"/>
    <n v="7474"/>
    <n v="6454"/>
    <n v="55913"/>
    <n v="90751"/>
  </r>
  <r>
    <n v="5"/>
    <x v="4"/>
    <s v="B2"/>
    <x v="319"/>
    <n v="145"/>
    <n v="61"/>
    <n v="7960"/>
    <n v="7933"/>
    <n v="39463"/>
    <n v="69775"/>
  </r>
  <r>
    <n v="2"/>
    <x v="1"/>
    <s v="Delta"/>
    <x v="77"/>
    <n v="175"/>
    <n v="258"/>
    <n v="9184"/>
    <n v="8810"/>
    <n v="55257"/>
    <n v="77399"/>
  </r>
  <r>
    <n v="8"/>
    <x v="0"/>
    <s v="Delta"/>
    <x v="263"/>
    <n v="83"/>
    <n v="246"/>
    <n v="6844"/>
    <n v="5903"/>
    <n v="76946"/>
    <n v="77206"/>
  </r>
  <r>
    <n v="1"/>
    <x v="1"/>
    <s v="Alpha"/>
    <x v="320"/>
    <n v="280"/>
    <n v="70"/>
    <n v="9179"/>
    <n v="9347"/>
    <n v="78411"/>
    <n v="63254"/>
  </r>
  <r>
    <n v="5"/>
    <x v="4"/>
    <s v="B2"/>
    <x v="321"/>
    <n v="264"/>
    <n v="288"/>
    <n v="8224"/>
    <n v="8221"/>
    <n v="39199"/>
    <n v="69487"/>
  </r>
  <r>
    <n v="12"/>
    <x v="2"/>
    <s v="Lake3"/>
    <x v="310"/>
    <n v="175"/>
    <n v="250"/>
    <n v="7649"/>
    <n v="6704"/>
    <n v="55738"/>
    <n v="90501"/>
  </r>
  <r>
    <n v="8"/>
    <x v="0"/>
    <s v="Delta"/>
    <x v="307"/>
    <n v="298"/>
    <n v="191"/>
    <n v="7142"/>
    <n v="6094"/>
    <n v="76648"/>
    <n v="77015"/>
  </r>
  <r>
    <n v="1"/>
    <x v="1"/>
    <s v="Alpha"/>
    <x v="77"/>
    <n v="194"/>
    <n v="235"/>
    <n v="9373"/>
    <n v="9582"/>
    <n v="78217"/>
    <n v="63019"/>
  </r>
  <r>
    <n v="14"/>
    <x v="3"/>
    <s v="Delta"/>
    <x v="322"/>
    <n v="253"/>
    <n v="144"/>
    <n v="9785"/>
    <n v="8771"/>
    <n v="65626"/>
    <n v="67367"/>
  </r>
  <r>
    <n v="8"/>
    <x v="0"/>
    <s v="Delta"/>
    <x v="323"/>
    <n v="117"/>
    <n v="293"/>
    <n v="7259"/>
    <n v="6387"/>
    <n v="76531"/>
    <n v="76722"/>
  </r>
  <r>
    <n v="12"/>
    <x v="2"/>
    <s v="Lake3"/>
    <x v="267"/>
    <n v="275"/>
    <n v="277"/>
    <n v="7924"/>
    <n v="6981"/>
    <n v="55463"/>
    <n v="90224"/>
  </r>
  <r>
    <n v="14"/>
    <x v="3"/>
    <s v="Delta"/>
    <x v="324"/>
    <n v="99"/>
    <n v="175"/>
    <n v="9884"/>
    <n v="8946"/>
    <n v="65527"/>
    <n v="67192"/>
  </r>
  <r>
    <n v="8"/>
    <x v="0"/>
    <s v="Delta"/>
    <x v="288"/>
    <n v="206"/>
    <n v="193"/>
    <n v="7465"/>
    <n v="6580"/>
    <n v="76325"/>
    <n v="76529"/>
  </r>
  <r>
    <n v="8"/>
    <x v="0"/>
    <s v="Delta"/>
    <x v="325"/>
    <n v="170"/>
    <n v="200"/>
    <n v="7635"/>
    <n v="6780"/>
    <n v="76155"/>
    <n v="76329"/>
  </r>
  <r>
    <n v="11"/>
    <x v="2"/>
    <s v="Lake2"/>
    <x v="323"/>
    <n v="83"/>
    <n v="132"/>
    <n v="7793"/>
    <n v="6936"/>
    <n v="68187"/>
    <n v="89861"/>
  </r>
  <r>
    <n v="12"/>
    <x v="2"/>
    <s v="Lake3"/>
    <x v="288"/>
    <n v="199"/>
    <n v="270"/>
    <n v="8123"/>
    <n v="7251"/>
    <n v="55264"/>
    <n v="89954"/>
  </r>
  <r>
    <n v="1"/>
    <x v="1"/>
    <s v="Alpha"/>
    <x v="326"/>
    <n v="278"/>
    <n v="87"/>
    <n v="9651"/>
    <n v="9669"/>
    <n v="77939"/>
    <n v="62932"/>
  </r>
  <r>
    <n v="8"/>
    <x v="0"/>
    <s v="Delta"/>
    <x v="327"/>
    <n v="278"/>
    <n v="245"/>
    <n v="7913"/>
    <n v="7025"/>
    <n v="75877"/>
    <n v="76084"/>
  </r>
  <r>
    <n v="12"/>
    <x v="2"/>
    <s v="Lake3"/>
    <x v="328"/>
    <n v="225"/>
    <n v="163"/>
    <n v="8348"/>
    <n v="7414"/>
    <n v="55039"/>
    <n v="89791"/>
  </r>
  <r>
    <n v="10"/>
    <x v="2"/>
    <s v="Lake1"/>
    <x v="259"/>
    <n v="283"/>
    <n v="79"/>
    <n v="6674"/>
    <n v="6198"/>
    <n v="70554"/>
    <n v="59055"/>
  </r>
  <r>
    <n v="4"/>
    <x v="4"/>
    <s v="B1"/>
    <x v="282"/>
    <n v="167"/>
    <n v="193"/>
    <n v="7603"/>
    <n v="6797"/>
    <n v="57587"/>
    <n v="81656"/>
  </r>
  <r>
    <n v="8"/>
    <x v="0"/>
    <s v="Delta"/>
    <x v="290"/>
    <n v="241"/>
    <n v="206"/>
    <n v="8154"/>
    <n v="7231"/>
    <n v="75636"/>
    <n v="75878"/>
  </r>
  <r>
    <n v="13"/>
    <x v="3"/>
    <s v="W13"/>
    <x v="290"/>
    <n v="166"/>
    <n v="128"/>
    <n v="7714"/>
    <n v="7167"/>
    <n v="84989"/>
    <n v="72288"/>
  </r>
  <r>
    <n v="12"/>
    <x v="2"/>
    <s v="Lake3"/>
    <x v="276"/>
    <n v="291"/>
    <n v="217"/>
    <n v="8639"/>
    <n v="7631"/>
    <n v="54748"/>
    <n v="89574"/>
  </r>
  <r>
    <n v="12"/>
    <x v="2"/>
    <s v="Lake3"/>
    <x v="293"/>
    <n v="286"/>
    <n v="272"/>
    <n v="8925"/>
    <n v="7903"/>
    <n v="54462"/>
    <n v="89302"/>
  </r>
  <r>
    <n v="3"/>
    <x v="1"/>
    <s v="A3"/>
    <x v="275"/>
    <n v="116"/>
    <n v="91"/>
    <n v="8030"/>
    <n v="6546"/>
    <n v="44128"/>
    <n v="89892"/>
  </r>
  <r>
    <n v="5"/>
    <x v="4"/>
    <s v="B2"/>
    <x v="329"/>
    <n v="87"/>
    <n v="83"/>
    <n v="8311"/>
    <n v="8304"/>
    <n v="39112"/>
    <n v="69404"/>
  </r>
  <r>
    <n v="8"/>
    <x v="0"/>
    <s v="Delta"/>
    <x v="304"/>
    <n v="290"/>
    <n v="141"/>
    <n v="8444"/>
    <n v="7372"/>
    <n v="75346"/>
    <n v="75737"/>
  </r>
  <r>
    <n v="14"/>
    <x v="3"/>
    <s v="Delta"/>
    <x v="330"/>
    <n v="200"/>
    <n v="233"/>
    <n v="10084"/>
    <n v="9179"/>
    <n v="65327"/>
    <n v="66959"/>
  </r>
  <r>
    <n v="12"/>
    <x v="2"/>
    <s v="Lake3"/>
    <x v="70"/>
    <n v="148"/>
    <n v="96"/>
    <n v="9073"/>
    <n v="7999"/>
    <n v="54314"/>
    <n v="89206"/>
  </r>
  <r>
    <n v="11"/>
    <x v="2"/>
    <s v="Lake2"/>
    <x v="278"/>
    <n v="220"/>
    <n v="283"/>
    <n v="8013"/>
    <n v="7219"/>
    <n v="67967"/>
    <n v="89578"/>
  </r>
  <r>
    <n v="3"/>
    <x v="1"/>
    <s v="A3"/>
    <x v="69"/>
    <n v="108"/>
    <n v="89"/>
    <n v="8138"/>
    <n v="6635"/>
    <n v="44020"/>
    <n v="89803"/>
  </r>
  <r>
    <n v="11"/>
    <x v="2"/>
    <s v="Lake2"/>
    <x v="325"/>
    <n v="151"/>
    <n v="240"/>
    <n v="8164"/>
    <n v="7459"/>
    <n v="67816"/>
    <n v="89338"/>
  </r>
  <r>
    <n v="13"/>
    <x v="3"/>
    <s v="W13"/>
    <x v="331"/>
    <n v="158"/>
    <n v="182"/>
    <n v="7872"/>
    <n v="7349"/>
    <n v="84831"/>
    <n v="72106"/>
  </r>
  <r>
    <n v="1"/>
    <x v="1"/>
    <s v="Alpha"/>
    <x v="332"/>
    <n v="281"/>
    <n v="65"/>
    <n v="9932"/>
    <n v="9734"/>
    <n v="77658"/>
    <n v="62867"/>
  </r>
  <r>
    <n v="8"/>
    <x v="0"/>
    <s v="Delta"/>
    <x v="333"/>
    <n v="99"/>
    <n v="107"/>
    <n v="8543"/>
    <n v="7479"/>
    <n v="75247"/>
    <n v="75630"/>
  </r>
  <r>
    <n v="3"/>
    <x v="1"/>
    <s v="A3"/>
    <x v="281"/>
    <n v="120"/>
    <n v="62"/>
    <n v="8258"/>
    <n v="6697"/>
    <n v="43900"/>
    <n v="89741"/>
  </r>
  <r>
    <n v="3"/>
    <x v="1"/>
    <s v="A3"/>
    <x v="294"/>
    <n v="114"/>
    <n v="94"/>
    <n v="8372"/>
    <n v="6791"/>
    <n v="43786"/>
    <n v="89647"/>
  </r>
  <r>
    <n v="3"/>
    <x v="1"/>
    <s v="A3"/>
    <x v="304"/>
    <n v="224"/>
    <n v="190"/>
    <n v="8596"/>
    <n v="6981"/>
    <n v="43562"/>
    <n v="89457"/>
  </r>
  <r>
    <n v="14"/>
    <x v="3"/>
    <s v="Delta"/>
    <x v="334"/>
    <n v="280"/>
    <n v="285"/>
    <n v="10364"/>
    <n v="9464"/>
    <n v="65047"/>
    <n v="66674"/>
  </r>
  <r>
    <n v="4"/>
    <x v="4"/>
    <s v="B1"/>
    <x v="70"/>
    <n v="129"/>
    <n v="259"/>
    <n v="7732"/>
    <n v="7056"/>
    <n v="57458"/>
    <n v="81397"/>
  </r>
  <r>
    <n v="1"/>
    <x v="1"/>
    <s v="Alpha"/>
    <x v="80"/>
    <n v="204"/>
    <n v="169"/>
    <n v="10136"/>
    <n v="9903"/>
    <n v="77454"/>
    <n v="62698"/>
  </r>
  <r>
    <n v="13"/>
    <x v="3"/>
    <s v="W13"/>
    <x v="304"/>
    <n v="267"/>
    <n v="237"/>
    <n v="8139"/>
    <n v="7586"/>
    <n v="84564"/>
    <n v="71869"/>
  </r>
  <r>
    <n v="11"/>
    <x v="2"/>
    <s v="Lake2"/>
    <x v="69"/>
    <n v="237"/>
    <n v="269"/>
    <n v="8401"/>
    <n v="7728"/>
    <n v="67579"/>
    <n v="89069"/>
  </r>
  <r>
    <n v="8"/>
    <x v="0"/>
    <s v="Delta"/>
    <x v="75"/>
    <n v="117"/>
    <n v="189"/>
    <n v="8660"/>
    <n v="7668"/>
    <n v="75130"/>
    <n v="75441"/>
  </r>
  <r>
    <n v="10"/>
    <x v="2"/>
    <s v="Lake1"/>
    <x v="323"/>
    <n v="195"/>
    <n v="73"/>
    <n v="6869"/>
    <n v="6271"/>
    <n v="70359"/>
    <n v="58982"/>
  </r>
  <r>
    <n v="2"/>
    <x v="1"/>
    <s v="Delta"/>
    <x v="78"/>
    <n v="299"/>
    <n v="175"/>
    <n v="9483"/>
    <n v="8985"/>
    <n v="54958"/>
    <n v="77224"/>
  </r>
  <r>
    <n v="8"/>
    <x v="0"/>
    <s v="Delta"/>
    <x v="335"/>
    <n v="255"/>
    <n v="134"/>
    <n v="8915"/>
    <n v="7802"/>
    <n v="74875"/>
    <n v="75307"/>
  </r>
  <r>
    <n v="3"/>
    <x v="1"/>
    <s v="A3"/>
    <x v="287"/>
    <n v="292"/>
    <n v="75"/>
    <n v="8888"/>
    <n v="7056"/>
    <n v="43270"/>
    <n v="89382"/>
  </r>
  <r>
    <n v="4"/>
    <x v="4"/>
    <s v="B1"/>
    <x v="286"/>
    <n v="266"/>
    <n v="183"/>
    <n v="7998"/>
    <n v="7239"/>
    <n v="57192"/>
    <n v="81214"/>
  </r>
  <r>
    <n v="8"/>
    <x v="0"/>
    <s v="Delta"/>
    <x v="336"/>
    <n v="256"/>
    <n v="286"/>
    <n v="9171"/>
    <n v="8088"/>
    <n v="74619"/>
    <n v="75021"/>
  </r>
  <r>
    <n v="3"/>
    <x v="1"/>
    <s v="A3"/>
    <x v="312"/>
    <n v="130"/>
    <n v="283"/>
    <n v="9018"/>
    <n v="7339"/>
    <n v="43140"/>
    <n v="89099"/>
  </r>
  <r>
    <n v="8"/>
    <x v="0"/>
    <s v="Delta"/>
    <x v="77"/>
    <n v="261"/>
    <n v="126"/>
    <n v="9432"/>
    <n v="8214"/>
    <n v="74358"/>
    <n v="74895"/>
  </r>
  <r>
    <n v="11"/>
    <x v="2"/>
    <s v="Lake2"/>
    <x v="70"/>
    <n v="293"/>
    <n v="116"/>
    <n v="8694"/>
    <n v="7844"/>
    <n v="67286"/>
    <n v="88953"/>
  </r>
  <r>
    <n v="3"/>
    <x v="1"/>
    <s v="A3"/>
    <x v="291"/>
    <n v="257"/>
    <n v="213"/>
    <n v="9275"/>
    <n v="7552"/>
    <n v="42883"/>
    <n v="88886"/>
  </r>
  <r>
    <n v="1"/>
    <x v="1"/>
    <s v="Alpha"/>
    <x v="337"/>
    <n v="282"/>
    <n v="269"/>
    <n v="10418"/>
    <n v="10172"/>
    <n v="77172"/>
    <n v="62429"/>
  </r>
  <r>
    <n v="11"/>
    <x v="2"/>
    <s v="Lake2"/>
    <x v="296"/>
    <n v="95"/>
    <n v="241"/>
    <n v="8789"/>
    <n v="8085"/>
    <n v="67191"/>
    <n v="88712"/>
  </r>
  <r>
    <n v="12"/>
    <x v="2"/>
    <s v="Lake3"/>
    <x v="71"/>
    <n v="222"/>
    <n v="231"/>
    <n v="9295"/>
    <n v="8230"/>
    <n v="54092"/>
    <n v="88975"/>
  </r>
  <r>
    <n v="8"/>
    <x v="0"/>
    <s v="Delta"/>
    <x v="338"/>
    <n v="266"/>
    <n v="138"/>
    <n v="9698"/>
    <n v="8352"/>
    <n v="74092"/>
    <n v="74757"/>
  </r>
  <r>
    <n v="8"/>
    <x v="0"/>
    <s v="Delta"/>
    <x v="303"/>
    <n v="135"/>
    <n v="141"/>
    <n v="9833"/>
    <n v="8493"/>
    <n v="73957"/>
    <n v="74616"/>
  </r>
  <r>
    <n v="5"/>
    <x v="4"/>
    <s v="B2"/>
    <x v="336"/>
    <n v="275"/>
    <n v="131"/>
    <n v="8586"/>
    <n v="8435"/>
    <n v="38837"/>
    <n v="69273"/>
  </r>
  <r>
    <n v="12"/>
    <x v="2"/>
    <s v="Lake3"/>
    <x v="309"/>
    <n v="231"/>
    <n v="140"/>
    <n v="9526"/>
    <n v="8370"/>
    <n v="53861"/>
    <n v="88835"/>
  </r>
  <r>
    <n v="5"/>
    <x v="4"/>
    <s v="B2"/>
    <x v="338"/>
    <n v="249"/>
    <n v="232"/>
    <n v="8835"/>
    <n v="8667"/>
    <n v="38588"/>
    <n v="69041"/>
  </r>
  <r>
    <n v="8"/>
    <x v="0"/>
    <s v="Delta"/>
    <x v="85"/>
    <n v="281"/>
    <n v="102"/>
    <n v="10114"/>
    <n v="8595"/>
    <n v="73676"/>
    <n v="74514"/>
  </r>
  <r>
    <n v="8"/>
    <x v="0"/>
    <s v="Delta"/>
    <x v="339"/>
    <n v="85"/>
    <n v="128"/>
    <n v="10199"/>
    <n v="8723"/>
    <n v="73591"/>
    <n v="74386"/>
  </r>
  <r>
    <n v="8"/>
    <x v="0"/>
    <s v="Delta"/>
    <x v="340"/>
    <n v="273"/>
    <n v="229"/>
    <n v="10472"/>
    <n v="8952"/>
    <n v="73318"/>
    <n v="74157"/>
  </r>
  <r>
    <n v="8"/>
    <x v="0"/>
    <s v="Delta"/>
    <x v="314"/>
    <n v="183"/>
    <n v="279"/>
    <n v="10655"/>
    <n v="9231"/>
    <n v="73135"/>
    <n v="73878"/>
  </r>
  <r>
    <n v="8"/>
    <x v="0"/>
    <s v="Delta"/>
    <x v="341"/>
    <n v="128"/>
    <n v="120"/>
    <n v="10783"/>
    <n v="9351"/>
    <n v="73007"/>
    <n v="73758"/>
  </r>
  <r>
    <n v="13"/>
    <x v="3"/>
    <s v="W13"/>
    <x v="319"/>
    <n v="104"/>
    <n v="261"/>
    <n v="8243"/>
    <n v="7847"/>
    <n v="84460"/>
    <n v="71608"/>
  </r>
  <r>
    <n v="12"/>
    <x v="2"/>
    <s v="Lake3"/>
    <x v="312"/>
    <n v="150"/>
    <n v="101"/>
    <n v="9676"/>
    <n v="8471"/>
    <n v="53711"/>
    <n v="88734"/>
  </r>
  <r>
    <n v="8"/>
    <x v="0"/>
    <s v="Delta"/>
    <x v="342"/>
    <n v="286"/>
    <n v="186"/>
    <n v="11069"/>
    <n v="9537"/>
    <n v="72721"/>
    <n v="73572"/>
  </r>
  <r>
    <n v="1"/>
    <x v="1"/>
    <s v="Alpha"/>
    <x v="339"/>
    <n v="208"/>
    <n v="58"/>
    <n v="10626"/>
    <n v="10230"/>
    <n v="76964"/>
    <n v="62371"/>
  </r>
  <r>
    <n v="12"/>
    <x v="2"/>
    <s v="Lake3"/>
    <x v="343"/>
    <n v="233"/>
    <n v="256"/>
    <n v="9909"/>
    <n v="8727"/>
    <n v="53478"/>
    <n v="88478"/>
  </r>
  <r>
    <n v="4"/>
    <x v="4"/>
    <s v="B1"/>
    <x v="344"/>
    <n v="148"/>
    <n v="148"/>
    <n v="8146"/>
    <n v="7387"/>
    <n v="57044"/>
    <n v="81066"/>
  </r>
  <r>
    <n v="14"/>
    <x v="3"/>
    <s v="Delta"/>
    <x v="345"/>
    <n v="103"/>
    <n v="85"/>
    <n v="10467"/>
    <n v="9549"/>
    <n v="64944"/>
    <n v="66589"/>
  </r>
  <r>
    <n v="11"/>
    <x v="2"/>
    <s v="Lake2"/>
    <x v="309"/>
    <n v="225"/>
    <n v="130"/>
    <n v="9014"/>
    <n v="8215"/>
    <n v="66966"/>
    <n v="88582"/>
  </r>
  <r>
    <n v="8"/>
    <x v="0"/>
    <s v="Delta"/>
    <x v="324"/>
    <n v="243"/>
    <n v="130"/>
    <n v="11312"/>
    <n v="9667"/>
    <n v="72478"/>
    <n v="73442"/>
  </r>
  <r>
    <n v="13"/>
    <x v="3"/>
    <s v="W13"/>
    <x v="321"/>
    <n v="238"/>
    <n v="207"/>
    <n v="8481"/>
    <n v="8054"/>
    <n v="84222"/>
    <n v="71401"/>
  </r>
  <r>
    <n v="8"/>
    <x v="0"/>
    <s v="Delta"/>
    <x v="97"/>
    <n v="142"/>
    <n v="70"/>
    <n v="11454"/>
    <n v="9737"/>
    <n v="72336"/>
    <n v="73372"/>
  </r>
  <r>
    <n v="1"/>
    <x v="1"/>
    <s v="Alpha"/>
    <x v="346"/>
    <n v="184"/>
    <n v="118"/>
    <n v="10810"/>
    <n v="10348"/>
    <n v="76780"/>
    <n v="62253"/>
  </r>
  <r>
    <n v="8"/>
    <x v="0"/>
    <s v="Delta"/>
    <x v="98"/>
    <n v="84"/>
    <n v="225"/>
    <n v="11538"/>
    <n v="9962"/>
    <n v="72252"/>
    <n v="73147"/>
  </r>
  <r>
    <n v="12"/>
    <x v="2"/>
    <s v="Lake3"/>
    <x v="347"/>
    <n v="142"/>
    <n v="157"/>
    <n v="10051"/>
    <n v="8884"/>
    <n v="53336"/>
    <n v="88321"/>
  </r>
  <r>
    <n v="13"/>
    <x v="3"/>
    <s v="W13"/>
    <x v="291"/>
    <n v="138"/>
    <n v="85"/>
    <n v="8619"/>
    <n v="8139"/>
    <n v="84084"/>
    <n v="71316"/>
  </r>
  <r>
    <n v="2"/>
    <x v="1"/>
    <s v="Delta"/>
    <x v="303"/>
    <n v="257"/>
    <n v="179"/>
    <n v="9740"/>
    <n v="9164"/>
    <n v="54701"/>
    <n v="77045"/>
  </r>
  <r>
    <n v="10"/>
    <x v="2"/>
    <s v="Lake1"/>
    <x v="278"/>
    <n v="209"/>
    <n v="297"/>
    <n v="7078"/>
    <n v="6568"/>
    <n v="70150"/>
    <n v="58685"/>
  </r>
  <r>
    <n v="13"/>
    <x v="3"/>
    <s v="W13"/>
    <x v="317"/>
    <n v="105"/>
    <n v="122"/>
    <n v="8724"/>
    <n v="8261"/>
    <n v="83979"/>
    <n v="71194"/>
  </r>
  <r>
    <n v="8"/>
    <x v="0"/>
    <s v="Delta"/>
    <x v="348"/>
    <n v="269"/>
    <n v="257"/>
    <n v="11807"/>
    <n v="10219"/>
    <n v="71983"/>
    <n v="72890"/>
  </r>
  <r>
    <n v="4"/>
    <x v="4"/>
    <s v="B1"/>
    <x v="349"/>
    <n v="190"/>
    <n v="266"/>
    <n v="8336"/>
    <n v="7653"/>
    <n v="56854"/>
    <n v="80800"/>
  </r>
  <r>
    <n v="3"/>
    <x v="1"/>
    <s v="A3"/>
    <x v="76"/>
    <n v="211"/>
    <n v="253"/>
    <n v="9486"/>
    <n v="7805"/>
    <n v="42672"/>
    <n v="88633"/>
  </r>
  <r>
    <n v="13"/>
    <x v="3"/>
    <s v="W13"/>
    <x v="336"/>
    <n v="87"/>
    <n v="279"/>
    <n v="8811"/>
    <n v="8540"/>
    <n v="83892"/>
    <n v="70915"/>
  </r>
  <r>
    <n v="8"/>
    <x v="0"/>
    <s v="Delta"/>
    <x v="350"/>
    <n v="101"/>
    <n v="99"/>
    <n v="11908"/>
    <n v="10318"/>
    <n v="71882"/>
    <n v="72791"/>
  </r>
  <r>
    <n v="10"/>
    <x v="2"/>
    <s v="Lake1"/>
    <x v="328"/>
    <n v="239"/>
    <n v="250"/>
    <n v="7317"/>
    <n v="6818"/>
    <n v="69911"/>
    <n v="58435"/>
  </r>
  <r>
    <n v="5"/>
    <x v="4"/>
    <s v="B2"/>
    <x v="303"/>
    <n v="127"/>
    <n v="75"/>
    <n v="8962"/>
    <n v="8742"/>
    <n v="38461"/>
    <n v="68966"/>
  </r>
  <r>
    <n v="8"/>
    <x v="0"/>
    <s v="Delta"/>
    <x v="345"/>
    <n v="129"/>
    <n v="101"/>
    <n v="12037"/>
    <n v="10419"/>
    <n v="71753"/>
    <n v="72690"/>
  </r>
  <r>
    <n v="8"/>
    <x v="0"/>
    <s v="Delta"/>
    <x v="351"/>
    <n v="99"/>
    <n v="213"/>
    <n v="12136"/>
    <n v="10632"/>
    <n v="71654"/>
    <n v="72477"/>
  </r>
  <r>
    <n v="12"/>
    <x v="2"/>
    <s v="Lake3"/>
    <x v="77"/>
    <n v="185"/>
    <n v="276"/>
    <n v="10236"/>
    <n v="9160"/>
    <n v="53151"/>
    <n v="88045"/>
  </r>
  <r>
    <n v="8"/>
    <x v="0"/>
    <s v="Delta"/>
    <x v="352"/>
    <n v="253"/>
    <n v="225"/>
    <n v="12389"/>
    <n v="10857"/>
    <n v="71401"/>
    <n v="72252"/>
  </r>
  <r>
    <n v="8"/>
    <x v="0"/>
    <s v="Delta"/>
    <x v="353"/>
    <n v="295"/>
    <n v="264"/>
    <n v="12684"/>
    <n v="11121"/>
    <n v="71106"/>
    <n v="71988"/>
  </r>
  <r>
    <n v="10"/>
    <x v="2"/>
    <s v="Lake1"/>
    <x v="327"/>
    <n v="265"/>
    <n v="230"/>
    <n v="7582"/>
    <n v="7048"/>
    <n v="69646"/>
    <n v="58205"/>
  </r>
  <r>
    <n v="12"/>
    <x v="2"/>
    <s v="Lake3"/>
    <x v="332"/>
    <n v="244"/>
    <n v="122"/>
    <n v="10480"/>
    <n v="9282"/>
    <n v="52907"/>
    <n v="87923"/>
  </r>
  <r>
    <n v="12"/>
    <x v="2"/>
    <s v="Lake3"/>
    <x v="80"/>
    <n v="95"/>
    <n v="154"/>
    <n v="10575"/>
    <n v="9436"/>
    <n v="52812"/>
    <n v="87769"/>
  </r>
  <r>
    <n v="8"/>
    <x v="0"/>
    <s v="Delta"/>
    <x v="108"/>
    <n v="280"/>
    <n v="76"/>
    <n v="12964"/>
    <n v="11197"/>
    <n v="70826"/>
    <n v="71912"/>
  </r>
  <r>
    <n v="10"/>
    <x v="2"/>
    <s v="Lake1"/>
    <x v="280"/>
    <n v="140"/>
    <n v="258"/>
    <n v="7722"/>
    <n v="7306"/>
    <n v="69506"/>
    <n v="57947"/>
  </r>
  <r>
    <n v="8"/>
    <x v="0"/>
    <s v="Delta"/>
    <x v="354"/>
    <n v="136"/>
    <n v="221"/>
    <n v="13100"/>
    <n v="11418"/>
    <n v="70690"/>
    <n v="71691"/>
  </r>
  <r>
    <n v="13"/>
    <x v="3"/>
    <s v="W13"/>
    <x v="78"/>
    <n v="195"/>
    <n v="95"/>
    <n v="9006"/>
    <n v="8635"/>
    <n v="83697"/>
    <n v="70820"/>
  </r>
  <r>
    <n v="12"/>
    <x v="2"/>
    <s v="Lake3"/>
    <x v="355"/>
    <n v="143"/>
    <n v="288"/>
    <n v="10718"/>
    <n v="9724"/>
    <n v="52669"/>
    <n v="87481"/>
  </r>
  <r>
    <n v="2"/>
    <x v="1"/>
    <s v="Delta"/>
    <x v="355"/>
    <n v="235"/>
    <n v="175"/>
    <n v="9975"/>
    <n v="9339"/>
    <n v="54466"/>
    <n v="76870"/>
  </r>
  <r>
    <n v="2"/>
    <x v="1"/>
    <s v="Delta"/>
    <x v="337"/>
    <n v="103"/>
    <n v="234"/>
    <n v="10078"/>
    <n v="9573"/>
    <n v="54363"/>
    <n v="76636"/>
  </r>
  <r>
    <n v="11"/>
    <x v="2"/>
    <s v="Lake2"/>
    <x v="312"/>
    <n v="127"/>
    <n v="51"/>
    <n v="9141"/>
    <n v="8266"/>
    <n v="66839"/>
    <n v="88531"/>
  </r>
  <r>
    <n v="5"/>
    <x v="4"/>
    <s v="B2"/>
    <x v="356"/>
    <n v="121"/>
    <n v="67"/>
    <n v="9083"/>
    <n v="8809"/>
    <n v="38340"/>
    <n v="68899"/>
  </r>
  <r>
    <n v="8"/>
    <x v="0"/>
    <s v="Delta"/>
    <x v="357"/>
    <n v="282"/>
    <n v="167"/>
    <n v="13382"/>
    <n v="11585"/>
    <n v="70408"/>
    <n v="71524"/>
  </r>
  <r>
    <n v="2"/>
    <x v="1"/>
    <s v="Delta"/>
    <x v="358"/>
    <n v="85"/>
    <n v="189"/>
    <n v="10163"/>
    <n v="9762"/>
    <n v="54278"/>
    <n v="76447"/>
  </r>
  <r>
    <n v="8"/>
    <x v="0"/>
    <s v="Delta"/>
    <x v="359"/>
    <n v="183"/>
    <n v="132"/>
    <n v="13565"/>
    <n v="11717"/>
    <n v="70225"/>
    <n v="71392"/>
  </r>
  <r>
    <n v="2"/>
    <x v="1"/>
    <s v="Delta"/>
    <x v="91"/>
    <n v="92"/>
    <n v="190"/>
    <n v="10255"/>
    <n v="9952"/>
    <n v="54186"/>
    <n v="76257"/>
  </r>
  <r>
    <n v="3"/>
    <x v="1"/>
    <s v="A3"/>
    <x v="360"/>
    <n v="83"/>
    <n v="244"/>
    <n v="9569"/>
    <n v="8049"/>
    <n v="42589"/>
    <n v="88389"/>
  </r>
  <r>
    <n v="8"/>
    <x v="0"/>
    <s v="Delta"/>
    <x v="361"/>
    <n v="268"/>
    <n v="105"/>
    <n v="13833"/>
    <n v="11822"/>
    <n v="69957"/>
    <n v="71287"/>
  </r>
  <r>
    <n v="2"/>
    <x v="1"/>
    <s v="Delta"/>
    <x v="341"/>
    <n v="198"/>
    <n v="172"/>
    <n v="10453"/>
    <n v="10124"/>
    <n v="53988"/>
    <n v="76085"/>
  </r>
  <r>
    <n v="13"/>
    <x v="3"/>
    <s v="W13"/>
    <x v="362"/>
    <n v="183"/>
    <n v="179"/>
    <n v="9189"/>
    <n v="8814"/>
    <n v="83514"/>
    <n v="70641"/>
  </r>
  <r>
    <n v="1"/>
    <x v="1"/>
    <s v="Alpha"/>
    <x v="363"/>
    <n v="140"/>
    <n v="180"/>
    <n v="10950"/>
    <n v="10528"/>
    <n v="76640"/>
    <n v="62073"/>
  </r>
  <r>
    <n v="13"/>
    <x v="3"/>
    <s v="W13"/>
    <x v="364"/>
    <n v="96"/>
    <n v="251"/>
    <n v="9285"/>
    <n v="9065"/>
    <n v="83418"/>
    <n v="70390"/>
  </r>
  <r>
    <n v="8"/>
    <x v="0"/>
    <s v="Delta"/>
    <x v="117"/>
    <n v="251"/>
    <n v="90"/>
    <n v="14084"/>
    <n v="11912"/>
    <n v="69706"/>
    <n v="71197"/>
  </r>
  <r>
    <n v="12"/>
    <x v="2"/>
    <s v="Lake3"/>
    <x v="358"/>
    <n v="259"/>
    <n v="283"/>
    <n v="10977"/>
    <n v="10007"/>
    <n v="52410"/>
    <n v="87198"/>
  </r>
  <r>
    <n v="1"/>
    <x v="1"/>
    <s v="Alpha"/>
    <x v="92"/>
    <n v="131"/>
    <n v="178"/>
    <n v="11081"/>
    <n v="10706"/>
    <n v="76509"/>
    <n v="61895"/>
  </r>
  <r>
    <n v="13"/>
    <x v="3"/>
    <s v="W13"/>
    <x v="337"/>
    <n v="218"/>
    <n v="97"/>
    <n v="9503"/>
    <n v="9162"/>
    <n v="83200"/>
    <n v="70293"/>
  </r>
  <r>
    <n v="4"/>
    <x v="4"/>
    <s v="B1"/>
    <x v="333"/>
    <n v="86"/>
    <n v="295"/>
    <n v="8422"/>
    <n v="7948"/>
    <n v="56768"/>
    <n v="80505"/>
  </r>
  <r>
    <n v="13"/>
    <x v="3"/>
    <s v="W13"/>
    <x v="89"/>
    <n v="94"/>
    <n v="115"/>
    <n v="9597"/>
    <n v="9277"/>
    <n v="83106"/>
    <n v="70178"/>
  </r>
  <r>
    <n v="5"/>
    <x v="4"/>
    <s v="B2"/>
    <x v="365"/>
    <n v="150"/>
    <n v="252"/>
    <n v="9233"/>
    <n v="9061"/>
    <n v="38190"/>
    <n v="68647"/>
  </r>
  <r>
    <n v="4"/>
    <x v="4"/>
    <s v="B1"/>
    <x v="366"/>
    <n v="133"/>
    <n v="182"/>
    <n v="8555"/>
    <n v="8130"/>
    <n v="56635"/>
    <n v="80323"/>
  </r>
  <r>
    <n v="8"/>
    <x v="0"/>
    <s v="Delta"/>
    <x v="367"/>
    <n v="253"/>
    <n v="275"/>
    <n v="14337"/>
    <n v="12187"/>
    <n v="69453"/>
    <n v="70922"/>
  </r>
  <r>
    <n v="8"/>
    <x v="0"/>
    <s v="Delta"/>
    <x v="368"/>
    <n v="261"/>
    <n v="256"/>
    <n v="14598"/>
    <n v="12443"/>
    <n v="69192"/>
    <n v="70666"/>
  </r>
  <r>
    <n v="8"/>
    <x v="0"/>
    <s v="Delta"/>
    <x v="122"/>
    <n v="261"/>
    <n v="274"/>
    <n v="14859"/>
    <n v="12717"/>
    <n v="68931"/>
    <n v="70392"/>
  </r>
  <r>
    <n v="13"/>
    <x v="3"/>
    <s v="W13"/>
    <x v="363"/>
    <n v="200"/>
    <n v="199"/>
    <n v="9797"/>
    <n v="9476"/>
    <n v="82906"/>
    <n v="69979"/>
  </r>
  <r>
    <n v="10"/>
    <x v="2"/>
    <s v="Lake1"/>
    <x v="290"/>
    <n v="124"/>
    <n v="240"/>
    <n v="7846"/>
    <n v="7546"/>
    <n v="69382"/>
    <n v="57707"/>
  </r>
  <r>
    <n v="2"/>
    <x v="1"/>
    <s v="Delta"/>
    <x v="369"/>
    <n v="222"/>
    <n v="144"/>
    <n v="10675"/>
    <n v="10268"/>
    <n v="53766"/>
    <n v="75941"/>
  </r>
  <r>
    <n v="2"/>
    <x v="1"/>
    <s v="Delta"/>
    <x v="370"/>
    <n v="102"/>
    <n v="271"/>
    <n v="10777"/>
    <n v="10539"/>
    <n v="53664"/>
    <n v="75670"/>
  </r>
  <r>
    <n v="14"/>
    <x v="3"/>
    <s v="Delta"/>
    <x v="101"/>
    <n v="90"/>
    <n v="215"/>
    <n v="10557"/>
    <n v="9764"/>
    <n v="64854"/>
    <n v="66374"/>
  </r>
  <r>
    <n v="14"/>
    <x v="3"/>
    <s v="Delta"/>
    <x v="371"/>
    <n v="260"/>
    <n v="137"/>
    <n v="10817"/>
    <n v="9901"/>
    <n v="64594"/>
    <n v="66237"/>
  </r>
  <r>
    <n v="13"/>
    <x v="3"/>
    <s v="W13"/>
    <x v="372"/>
    <n v="128"/>
    <n v="174"/>
    <n v="9925"/>
    <n v="9650"/>
    <n v="82778"/>
    <n v="69805"/>
  </r>
  <r>
    <n v="8"/>
    <x v="0"/>
    <s v="Delta"/>
    <x v="373"/>
    <n v="190"/>
    <n v="118"/>
    <n v="15049"/>
    <n v="12835"/>
    <n v="68741"/>
    <n v="70274"/>
  </r>
  <r>
    <n v="4"/>
    <x v="4"/>
    <s v="B1"/>
    <x v="329"/>
    <n v="116"/>
    <n v="114"/>
    <n v="8671"/>
    <n v="8244"/>
    <n v="56519"/>
    <n v="80209"/>
  </r>
  <r>
    <n v="14"/>
    <x v="3"/>
    <s v="Delta"/>
    <x v="374"/>
    <n v="118"/>
    <n v="267"/>
    <n v="10935"/>
    <n v="10168"/>
    <n v="64476"/>
    <n v="65970"/>
  </r>
  <r>
    <n v="3"/>
    <x v="1"/>
    <s v="A3"/>
    <x v="375"/>
    <n v="188"/>
    <n v="55"/>
    <n v="9757"/>
    <n v="8104"/>
    <n v="42401"/>
    <n v="88334"/>
  </r>
  <r>
    <n v="8"/>
    <x v="0"/>
    <s v="Delta"/>
    <x v="376"/>
    <n v="255"/>
    <n v="275"/>
    <n v="15304"/>
    <n v="13110"/>
    <n v="68486"/>
    <n v="69999"/>
  </r>
  <r>
    <n v="14"/>
    <x v="3"/>
    <s v="Delta"/>
    <x v="377"/>
    <n v="201"/>
    <n v="100"/>
    <n v="11136"/>
    <n v="10268"/>
    <n v="64275"/>
    <n v="65870"/>
  </r>
  <r>
    <n v="4"/>
    <x v="4"/>
    <s v="B1"/>
    <x v="320"/>
    <n v="174"/>
    <n v="199"/>
    <n v="8845"/>
    <n v="8443"/>
    <n v="56345"/>
    <n v="80010"/>
  </r>
  <r>
    <n v="8"/>
    <x v="0"/>
    <s v="Delta"/>
    <x v="378"/>
    <n v="243"/>
    <n v="273"/>
    <n v="15547"/>
    <n v="13383"/>
    <n v="68243"/>
    <n v="69726"/>
  </r>
  <r>
    <n v="10"/>
    <x v="2"/>
    <s v="Lake1"/>
    <x v="286"/>
    <n v="171"/>
    <n v="108"/>
    <n v="8017"/>
    <n v="7654"/>
    <n v="69211"/>
    <n v="57599"/>
  </r>
  <r>
    <n v="1"/>
    <x v="1"/>
    <s v="Alpha"/>
    <x v="379"/>
    <n v="271"/>
    <n v="140"/>
    <n v="11352"/>
    <n v="10846"/>
    <n v="76238"/>
    <n v="61755"/>
  </r>
  <r>
    <n v="5"/>
    <x v="4"/>
    <s v="B2"/>
    <x v="380"/>
    <n v="238"/>
    <n v="117"/>
    <n v="9471"/>
    <n v="9178"/>
    <n v="37952"/>
    <n v="68530"/>
  </r>
  <r>
    <n v="11"/>
    <x v="2"/>
    <s v="Lake2"/>
    <x v="366"/>
    <n v="130"/>
    <n v="125"/>
    <n v="9271"/>
    <n v="8391"/>
    <n v="66709"/>
    <n v="88406"/>
  </r>
  <r>
    <n v="12"/>
    <x v="2"/>
    <s v="Lake3"/>
    <x v="380"/>
    <n v="193"/>
    <n v="289"/>
    <n v="11170"/>
    <n v="10296"/>
    <n v="52217"/>
    <n v="86909"/>
  </r>
  <r>
    <n v="2"/>
    <x v="1"/>
    <s v="Delta"/>
    <x v="381"/>
    <n v="114"/>
    <n v="197"/>
    <n v="10891"/>
    <n v="10736"/>
    <n v="53550"/>
    <n v="75473"/>
  </r>
  <r>
    <n v="4"/>
    <x v="4"/>
    <s v="B1"/>
    <x v="77"/>
    <n v="205"/>
    <n v="241"/>
    <n v="9050"/>
    <n v="8684"/>
    <n v="56140"/>
    <n v="79769"/>
  </r>
  <r>
    <n v="4"/>
    <x v="4"/>
    <s v="B1"/>
    <x v="78"/>
    <n v="203"/>
    <n v="298"/>
    <n v="9253"/>
    <n v="8982"/>
    <n v="55937"/>
    <n v="79471"/>
  </r>
  <r>
    <n v="14"/>
    <x v="3"/>
    <s v="Delta"/>
    <x v="108"/>
    <n v="297"/>
    <n v="139"/>
    <n v="11433"/>
    <n v="10407"/>
    <n v="63978"/>
    <n v="65731"/>
  </r>
  <r>
    <n v="14"/>
    <x v="3"/>
    <s v="Delta"/>
    <x v="111"/>
    <n v="295"/>
    <n v="141"/>
    <n v="11728"/>
    <n v="10548"/>
    <n v="63683"/>
    <n v="65590"/>
  </r>
  <r>
    <n v="3"/>
    <x v="1"/>
    <s v="A3"/>
    <x v="382"/>
    <n v="98"/>
    <n v="82"/>
    <n v="9855"/>
    <n v="8186"/>
    <n v="42303"/>
    <n v="88252"/>
  </r>
  <r>
    <n v="8"/>
    <x v="0"/>
    <s v="Delta"/>
    <x v="135"/>
    <n v="231"/>
    <n v="161"/>
    <n v="15778"/>
    <n v="13544"/>
    <n v="68012"/>
    <n v="69565"/>
  </r>
  <r>
    <n v="8"/>
    <x v="0"/>
    <s v="Delta"/>
    <x v="383"/>
    <n v="175"/>
    <n v="280"/>
    <n v="15953"/>
    <n v="13824"/>
    <n v="67837"/>
    <n v="69285"/>
  </r>
  <r>
    <n v="8"/>
    <x v="0"/>
    <s v="Delta"/>
    <x v="384"/>
    <n v="111"/>
    <n v="224"/>
    <n v="16064"/>
    <n v="14048"/>
    <n v="67726"/>
    <n v="69061"/>
  </r>
  <r>
    <n v="5"/>
    <x v="4"/>
    <s v="B2"/>
    <x v="372"/>
    <n v="224"/>
    <n v="243"/>
    <n v="9695"/>
    <n v="9421"/>
    <n v="37728"/>
    <n v="68287"/>
  </r>
  <r>
    <n v="4"/>
    <x v="4"/>
    <s v="B1"/>
    <x v="332"/>
    <n v="182"/>
    <n v="291"/>
    <n v="9435"/>
    <n v="9273"/>
    <n v="55755"/>
    <n v="79180"/>
  </r>
  <r>
    <n v="8"/>
    <x v="0"/>
    <s v="Delta"/>
    <x v="138"/>
    <n v="97"/>
    <n v="174"/>
    <n v="16161"/>
    <n v="14222"/>
    <n v="67629"/>
    <n v="68887"/>
  </r>
  <r>
    <n v="1"/>
    <x v="1"/>
    <s v="Alpha"/>
    <x v="385"/>
    <n v="188"/>
    <n v="187"/>
    <n v="11540"/>
    <n v="11033"/>
    <n v="76050"/>
    <n v="61568"/>
  </r>
  <r>
    <n v="8"/>
    <x v="0"/>
    <s v="Delta"/>
    <x v="386"/>
    <n v="249"/>
    <n v="174"/>
    <n v="16410"/>
    <n v="14396"/>
    <n v="67380"/>
    <n v="68713"/>
  </r>
  <r>
    <n v="8"/>
    <x v="0"/>
    <s v="Delta"/>
    <x v="387"/>
    <n v="166"/>
    <n v="187"/>
    <n v="16576"/>
    <n v="14583"/>
    <n v="67214"/>
    <n v="68526"/>
  </r>
  <r>
    <n v="8"/>
    <x v="0"/>
    <s v="Delta"/>
    <x v="388"/>
    <n v="283"/>
    <n v="252"/>
    <n v="16859"/>
    <n v="14835"/>
    <n v="66931"/>
    <n v="68274"/>
  </r>
  <r>
    <n v="14"/>
    <x v="3"/>
    <s v="Delta"/>
    <x v="389"/>
    <n v="164"/>
    <n v="50"/>
    <n v="11892"/>
    <n v="10598"/>
    <n v="63519"/>
    <n v="65540"/>
  </r>
  <r>
    <n v="8"/>
    <x v="0"/>
    <s v="Delta"/>
    <x v="147"/>
    <n v="229"/>
    <n v="222"/>
    <n v="17088"/>
    <n v="15057"/>
    <n v="66702"/>
    <n v="68052"/>
  </r>
  <r>
    <n v="12"/>
    <x v="2"/>
    <s v="Lake3"/>
    <x v="92"/>
    <n v="163"/>
    <n v="285"/>
    <n v="11333"/>
    <n v="10581"/>
    <n v="52054"/>
    <n v="86624"/>
  </r>
  <r>
    <n v="1"/>
    <x v="1"/>
    <s v="Alpha"/>
    <x v="334"/>
    <n v="273"/>
    <n v="146"/>
    <n v="11813"/>
    <n v="11179"/>
    <n v="75777"/>
    <n v="61422"/>
  </r>
  <r>
    <n v="2"/>
    <x v="1"/>
    <s v="Delta"/>
    <x v="390"/>
    <n v="202"/>
    <n v="135"/>
    <n v="11093"/>
    <n v="10871"/>
    <n v="53348"/>
    <n v="75338"/>
  </r>
  <r>
    <n v="4"/>
    <x v="4"/>
    <s v="B1"/>
    <x v="362"/>
    <n v="293"/>
    <n v="186"/>
    <n v="9728"/>
    <n v="9459"/>
    <n v="55462"/>
    <n v="78994"/>
  </r>
  <r>
    <n v="8"/>
    <x v="0"/>
    <s v="Delta"/>
    <x v="149"/>
    <n v="234"/>
    <n v="126"/>
    <n v="17322"/>
    <n v="15183"/>
    <n v="66468"/>
    <n v="67926"/>
  </r>
  <r>
    <n v="8"/>
    <x v="0"/>
    <s v="Delta"/>
    <x v="391"/>
    <n v="293"/>
    <n v="145"/>
    <n v="17615"/>
    <n v="15328"/>
    <n v="66175"/>
    <n v="67781"/>
  </r>
  <r>
    <n v="3"/>
    <x v="1"/>
    <s v="A3"/>
    <x v="392"/>
    <n v="90"/>
    <n v="223"/>
    <n v="9945"/>
    <n v="8409"/>
    <n v="42213"/>
    <n v="88029"/>
  </r>
  <r>
    <n v="12"/>
    <x v="2"/>
    <s v="Lake3"/>
    <x v="379"/>
    <n v="299"/>
    <n v="135"/>
    <n v="11632"/>
    <n v="10716"/>
    <n v="51755"/>
    <n v="86489"/>
  </r>
  <r>
    <n v="8"/>
    <x v="0"/>
    <s v="Delta"/>
    <x v="393"/>
    <n v="278"/>
    <n v="191"/>
    <n v="17893"/>
    <n v="15519"/>
    <n v="65897"/>
    <n v="67590"/>
  </r>
  <r>
    <n v="3"/>
    <x v="1"/>
    <s v="A3"/>
    <x v="358"/>
    <n v="247"/>
    <n v="212"/>
    <n v="10192"/>
    <n v="8621"/>
    <n v="41966"/>
    <n v="87817"/>
  </r>
  <r>
    <n v="8"/>
    <x v="0"/>
    <s v="Delta"/>
    <x v="394"/>
    <n v="253"/>
    <n v="249"/>
    <n v="18146"/>
    <n v="15768"/>
    <n v="65644"/>
    <n v="67341"/>
  </r>
  <r>
    <n v="11"/>
    <x v="2"/>
    <s v="Lake2"/>
    <x v="343"/>
    <n v="116"/>
    <n v="66"/>
    <n v="9387"/>
    <n v="8457"/>
    <n v="66593"/>
    <n v="88340"/>
  </r>
  <r>
    <n v="3"/>
    <x v="1"/>
    <s v="A3"/>
    <x v="395"/>
    <n v="185"/>
    <n v="62"/>
    <n v="10377"/>
    <n v="8683"/>
    <n v="41781"/>
    <n v="87755"/>
  </r>
  <r>
    <n v="3"/>
    <x v="1"/>
    <s v="A3"/>
    <x v="363"/>
    <n v="177"/>
    <n v="73"/>
    <n v="10554"/>
    <n v="8756"/>
    <n v="41604"/>
    <n v="87682"/>
  </r>
  <r>
    <n v="8"/>
    <x v="0"/>
    <s v="Delta"/>
    <x v="396"/>
    <n v="218"/>
    <n v="159"/>
    <n v="18364"/>
    <n v="15927"/>
    <n v="65426"/>
    <n v="67182"/>
  </r>
  <r>
    <n v="13"/>
    <x v="3"/>
    <s v="W13"/>
    <x v="397"/>
    <n v="205"/>
    <n v="105"/>
    <n v="10130"/>
    <n v="9755"/>
    <n v="82573"/>
    <n v="69700"/>
  </r>
  <r>
    <n v="5"/>
    <x v="4"/>
    <s v="B2"/>
    <x v="398"/>
    <n v="177"/>
    <n v="234"/>
    <n v="9872"/>
    <n v="9655"/>
    <n v="37551"/>
    <n v="68053"/>
  </r>
  <r>
    <n v="14"/>
    <x v="3"/>
    <s v="Delta"/>
    <x v="399"/>
    <n v="190"/>
    <n v="72"/>
    <n v="12082"/>
    <n v="10670"/>
    <n v="63329"/>
    <n v="65468"/>
  </r>
  <r>
    <n v="8"/>
    <x v="0"/>
    <s v="Delta"/>
    <x v="400"/>
    <n v="222"/>
    <n v="216"/>
    <n v="18586"/>
    <n v="16143"/>
    <n v="65204"/>
    <n v="66966"/>
  </r>
  <r>
    <n v="2"/>
    <x v="1"/>
    <s v="Delta"/>
    <x v="401"/>
    <n v="203"/>
    <n v="90"/>
    <n v="11296"/>
    <n v="10961"/>
    <n v="53145"/>
    <n v="75248"/>
  </r>
  <r>
    <n v="14"/>
    <x v="3"/>
    <s v="Delta"/>
    <x v="402"/>
    <n v="251"/>
    <n v="176"/>
    <n v="12333"/>
    <n v="10846"/>
    <n v="63078"/>
    <n v="65292"/>
  </r>
  <r>
    <n v="8"/>
    <x v="0"/>
    <s v="Delta"/>
    <x v="403"/>
    <n v="280"/>
    <n v="131"/>
    <n v="18866"/>
    <n v="16274"/>
    <n v="64924"/>
    <n v="66835"/>
  </r>
  <r>
    <n v="8"/>
    <x v="0"/>
    <s v="Delta"/>
    <x v="160"/>
    <n v="258"/>
    <n v="257"/>
    <n v="19124"/>
    <n v="16531"/>
    <n v="64666"/>
    <n v="66578"/>
  </r>
  <r>
    <n v="12"/>
    <x v="2"/>
    <s v="Lake3"/>
    <x v="385"/>
    <n v="102"/>
    <n v="165"/>
    <n v="11734"/>
    <n v="10881"/>
    <n v="51653"/>
    <n v="86324"/>
  </r>
  <r>
    <n v="8"/>
    <x v="0"/>
    <s v="Delta"/>
    <x v="404"/>
    <n v="197"/>
    <n v="68"/>
    <n v="19321"/>
    <n v="16599"/>
    <n v="64469"/>
    <n v="66510"/>
  </r>
  <r>
    <n v="8"/>
    <x v="0"/>
    <s v="Delta"/>
    <x v="405"/>
    <n v="254"/>
    <n v="145"/>
    <n v="19575"/>
    <n v="16744"/>
    <n v="64215"/>
    <n v="66365"/>
  </r>
  <r>
    <n v="8"/>
    <x v="0"/>
    <s v="Delta"/>
    <x v="164"/>
    <n v="177"/>
    <n v="133"/>
    <n v="19752"/>
    <n v="16877"/>
    <n v="64038"/>
    <n v="66232"/>
  </r>
  <r>
    <n v="12"/>
    <x v="2"/>
    <s v="Lake3"/>
    <x v="406"/>
    <n v="182"/>
    <n v="93"/>
    <n v="11916"/>
    <n v="10974"/>
    <n v="51471"/>
    <n v="86231"/>
  </r>
  <r>
    <n v="2"/>
    <x v="1"/>
    <s v="Delta"/>
    <x v="350"/>
    <n v="98"/>
    <n v="106"/>
    <n v="11394"/>
    <n v="11067"/>
    <n v="53047"/>
    <n v="75142"/>
  </r>
  <r>
    <n v="8"/>
    <x v="0"/>
    <s v="Delta"/>
    <x v="167"/>
    <n v="270"/>
    <n v="105"/>
    <n v="20022"/>
    <n v="16982"/>
    <n v="63768"/>
    <n v="66127"/>
  </r>
  <r>
    <n v="8"/>
    <x v="0"/>
    <s v="Delta"/>
    <x v="407"/>
    <n v="278"/>
    <n v="270"/>
    <n v="20300"/>
    <n v="17252"/>
    <n v="63490"/>
    <n v="65857"/>
  </r>
  <r>
    <n v="11"/>
    <x v="2"/>
    <s v="Lake2"/>
    <x v="299"/>
    <n v="250"/>
    <n v="76"/>
    <n v="9637"/>
    <n v="8533"/>
    <n v="66343"/>
    <n v="88264"/>
  </r>
  <r>
    <n v="8"/>
    <x v="0"/>
    <s v="Delta"/>
    <x v="408"/>
    <n v="158"/>
    <n v="229"/>
    <n v="20458"/>
    <n v="17481"/>
    <n v="63332"/>
    <n v="65628"/>
  </r>
  <r>
    <n v="8"/>
    <x v="0"/>
    <s v="Delta"/>
    <x v="409"/>
    <n v="172"/>
    <n v="276"/>
    <n v="20630"/>
    <n v="17757"/>
    <n v="63160"/>
    <n v="65352"/>
  </r>
  <r>
    <n v="12"/>
    <x v="2"/>
    <s v="Lake3"/>
    <x v="350"/>
    <n v="225"/>
    <n v="279"/>
    <n v="12141"/>
    <n v="11253"/>
    <n v="51246"/>
    <n v="85952"/>
  </r>
  <r>
    <n v="8"/>
    <x v="0"/>
    <s v="Delta"/>
    <x v="410"/>
    <n v="282"/>
    <n v="213"/>
    <n v="20912"/>
    <n v="17970"/>
    <n v="62878"/>
    <n v="65139"/>
  </r>
  <r>
    <n v="12"/>
    <x v="2"/>
    <s v="Lake3"/>
    <x v="345"/>
    <n v="182"/>
    <n v="134"/>
    <n v="12323"/>
    <n v="11387"/>
    <n v="51064"/>
    <n v="85818"/>
  </r>
  <r>
    <n v="8"/>
    <x v="0"/>
    <s v="Delta"/>
    <x v="411"/>
    <n v="200"/>
    <n v="275"/>
    <n v="21112"/>
    <n v="18245"/>
    <n v="62678"/>
    <n v="64864"/>
  </r>
  <r>
    <n v="5"/>
    <x v="4"/>
    <s v="B2"/>
    <x v="95"/>
    <n v="109"/>
    <n v="196"/>
    <n v="9981"/>
    <n v="9851"/>
    <n v="37442"/>
    <n v="67857"/>
  </r>
  <r>
    <n v="5"/>
    <x v="4"/>
    <s v="B2"/>
    <x v="98"/>
    <n v="151"/>
    <n v="88"/>
    <n v="10132"/>
    <n v="9939"/>
    <n v="37291"/>
    <n v="67769"/>
  </r>
  <r>
    <n v="8"/>
    <x v="0"/>
    <s v="Delta"/>
    <x v="176"/>
    <n v="116"/>
    <n v="57"/>
    <n v="21228"/>
    <n v="18302"/>
    <n v="62562"/>
    <n v="64807"/>
  </r>
  <r>
    <n v="8"/>
    <x v="0"/>
    <s v="Delta"/>
    <x v="412"/>
    <n v="291"/>
    <n v="233"/>
    <n v="21519"/>
    <n v="18535"/>
    <n v="62271"/>
    <n v="64574"/>
  </r>
  <r>
    <n v="4"/>
    <x v="4"/>
    <s v="B1"/>
    <x v="364"/>
    <n v="287"/>
    <n v="77"/>
    <n v="10015"/>
    <n v="9536"/>
    <n v="55175"/>
    <n v="78917"/>
  </r>
  <r>
    <n v="14"/>
    <x v="3"/>
    <s v="Delta"/>
    <x v="367"/>
    <n v="271"/>
    <n v="168"/>
    <n v="12604"/>
    <n v="11014"/>
    <n v="62807"/>
    <n v="65124"/>
  </r>
  <r>
    <n v="14"/>
    <x v="3"/>
    <s v="Delta"/>
    <x v="413"/>
    <n v="286"/>
    <n v="189"/>
    <n v="12890"/>
    <n v="11203"/>
    <n v="62521"/>
    <n v="64935"/>
  </r>
  <r>
    <n v="4"/>
    <x v="4"/>
    <s v="B1"/>
    <x v="337"/>
    <n v="197"/>
    <n v="287"/>
    <n v="10212"/>
    <n v="9823"/>
    <n v="54978"/>
    <n v="78630"/>
  </r>
  <r>
    <n v="11"/>
    <x v="2"/>
    <s v="Lake2"/>
    <x v="347"/>
    <n v="189"/>
    <n v="293"/>
    <n v="9826"/>
    <n v="8826"/>
    <n v="66154"/>
    <n v="87971"/>
  </r>
  <r>
    <n v="1"/>
    <x v="1"/>
    <s v="Alpha"/>
    <x v="414"/>
    <n v="184"/>
    <n v="145"/>
    <n v="11997"/>
    <n v="11324"/>
    <n v="75593"/>
    <n v="61277"/>
  </r>
  <r>
    <n v="11"/>
    <x v="2"/>
    <s v="Lake2"/>
    <x v="302"/>
    <n v="110"/>
    <n v="295"/>
    <n v="9936"/>
    <n v="9121"/>
    <n v="66044"/>
    <n v="87676"/>
  </r>
  <r>
    <n v="1"/>
    <x v="1"/>
    <s v="Alpha"/>
    <x v="351"/>
    <n v="207"/>
    <n v="104"/>
    <n v="12204"/>
    <n v="11428"/>
    <n v="75386"/>
    <n v="61173"/>
  </r>
  <r>
    <n v="11"/>
    <x v="2"/>
    <s v="Lake2"/>
    <x v="332"/>
    <n v="258"/>
    <n v="223"/>
    <n v="10194"/>
    <n v="9344"/>
    <n v="65786"/>
    <n v="87453"/>
  </r>
  <r>
    <n v="1"/>
    <x v="1"/>
    <s v="Alpha"/>
    <x v="415"/>
    <n v="126"/>
    <n v="283"/>
    <n v="12330"/>
    <n v="11711"/>
    <n v="75260"/>
    <n v="60890"/>
  </r>
  <r>
    <n v="4"/>
    <x v="4"/>
    <s v="B1"/>
    <x v="89"/>
    <n v="165"/>
    <n v="251"/>
    <n v="10377"/>
    <n v="10074"/>
    <n v="54813"/>
    <n v="78379"/>
  </r>
  <r>
    <n v="8"/>
    <x v="0"/>
    <s v="Delta"/>
    <x v="416"/>
    <n v="142"/>
    <n v="103"/>
    <n v="21661"/>
    <n v="18638"/>
    <n v="62129"/>
    <n v="64471"/>
  </r>
  <r>
    <n v="1"/>
    <x v="1"/>
    <s v="Alpha"/>
    <x v="105"/>
    <n v="125"/>
    <n v="271"/>
    <n v="12455"/>
    <n v="11982"/>
    <n v="75135"/>
    <n v="60619"/>
  </r>
  <r>
    <n v="5"/>
    <x v="4"/>
    <s v="B2"/>
    <x v="406"/>
    <n v="248"/>
    <n v="80"/>
    <n v="10380"/>
    <n v="10019"/>
    <n v="37043"/>
    <n v="67689"/>
  </r>
  <r>
    <n v="14"/>
    <x v="3"/>
    <s v="Delta"/>
    <x v="417"/>
    <n v="192"/>
    <n v="265"/>
    <n v="13082"/>
    <n v="11468"/>
    <n v="62329"/>
    <n v="64670"/>
  </r>
  <r>
    <n v="14"/>
    <x v="3"/>
    <s v="Delta"/>
    <x v="378"/>
    <n v="207"/>
    <n v="162"/>
    <n v="13289"/>
    <n v="11630"/>
    <n v="62122"/>
    <n v="64508"/>
  </r>
  <r>
    <n v="2"/>
    <x v="1"/>
    <s v="Delta"/>
    <x v="418"/>
    <n v="86"/>
    <n v="288"/>
    <n v="11480"/>
    <n v="11355"/>
    <n v="52961"/>
    <n v="74854"/>
  </r>
  <r>
    <n v="2"/>
    <x v="1"/>
    <s v="Delta"/>
    <x v="104"/>
    <n v="154"/>
    <n v="228"/>
    <n v="11634"/>
    <n v="11583"/>
    <n v="52807"/>
    <n v="74626"/>
  </r>
  <r>
    <n v="1"/>
    <x v="1"/>
    <s v="Alpha"/>
    <x v="419"/>
    <n v="177"/>
    <n v="191"/>
    <n v="12632"/>
    <n v="12173"/>
    <n v="74958"/>
    <n v="60428"/>
  </r>
  <r>
    <n v="11"/>
    <x v="2"/>
    <s v="Lake2"/>
    <x v="362"/>
    <n v="179"/>
    <n v="192"/>
    <n v="10373"/>
    <n v="9536"/>
    <n v="65607"/>
    <n v="87261"/>
  </r>
  <r>
    <n v="8"/>
    <x v="0"/>
    <s v="Delta"/>
    <x v="420"/>
    <n v="85"/>
    <n v="193"/>
    <n v="21746"/>
    <n v="18831"/>
    <n v="62044"/>
    <n v="64278"/>
  </r>
  <r>
    <n v="2"/>
    <x v="1"/>
    <s v="Delta"/>
    <x v="421"/>
    <n v="203"/>
    <n v="91"/>
    <n v="11837"/>
    <n v="11674"/>
    <n v="52604"/>
    <n v="74535"/>
  </r>
  <r>
    <n v="8"/>
    <x v="0"/>
    <s v="Delta"/>
    <x v="422"/>
    <n v="214"/>
    <n v="277"/>
    <n v="21960"/>
    <n v="19108"/>
    <n v="61830"/>
    <n v="64001"/>
  </r>
  <r>
    <n v="14"/>
    <x v="3"/>
    <s v="Delta"/>
    <x v="423"/>
    <n v="159"/>
    <n v="219"/>
    <n v="13448"/>
    <n v="11849"/>
    <n v="61963"/>
    <n v="64289"/>
  </r>
  <r>
    <n v="14"/>
    <x v="3"/>
    <s v="Delta"/>
    <x v="384"/>
    <n v="201"/>
    <n v="53"/>
    <n v="13649"/>
    <n v="11902"/>
    <n v="61762"/>
    <n v="64236"/>
  </r>
  <r>
    <n v="1"/>
    <x v="1"/>
    <s v="Alpha"/>
    <x v="424"/>
    <n v="242"/>
    <n v="171"/>
    <n v="12874"/>
    <n v="12344"/>
    <n v="74716"/>
    <n v="60257"/>
  </r>
  <r>
    <n v="8"/>
    <x v="0"/>
    <s v="Delta"/>
    <x v="425"/>
    <n v="293"/>
    <n v="165"/>
    <n v="22253"/>
    <n v="19273"/>
    <n v="61537"/>
    <n v="63836"/>
  </r>
  <r>
    <n v="1"/>
    <x v="1"/>
    <s v="Alpha"/>
    <x v="426"/>
    <n v="295"/>
    <n v="297"/>
    <n v="13169"/>
    <n v="12641"/>
    <n v="74421"/>
    <n v="59960"/>
  </r>
  <r>
    <n v="11"/>
    <x v="2"/>
    <s v="Lake2"/>
    <x v="355"/>
    <n v="253"/>
    <n v="156"/>
    <n v="10626"/>
    <n v="9692"/>
    <n v="65354"/>
    <n v="87105"/>
  </r>
  <r>
    <n v="10"/>
    <x v="2"/>
    <s v="Lake1"/>
    <x v="287"/>
    <n v="242"/>
    <n v="238"/>
    <n v="8259"/>
    <n v="7892"/>
    <n v="68969"/>
    <n v="57361"/>
  </r>
  <r>
    <n v="8"/>
    <x v="0"/>
    <s v="Delta"/>
    <x v="427"/>
    <n v="145"/>
    <n v="252"/>
    <n v="22398"/>
    <n v="19525"/>
    <n v="61392"/>
    <n v="63584"/>
  </r>
  <r>
    <n v="4"/>
    <x v="4"/>
    <s v="B1"/>
    <x v="363"/>
    <n v="224"/>
    <n v="96"/>
    <n v="10601"/>
    <n v="10170"/>
    <n v="54589"/>
    <n v="78283"/>
  </r>
  <r>
    <n v="2"/>
    <x v="1"/>
    <s v="Delta"/>
    <x v="428"/>
    <n v="198"/>
    <n v="205"/>
    <n v="12035"/>
    <n v="11879"/>
    <n v="52406"/>
    <n v="74330"/>
  </r>
  <r>
    <n v="3"/>
    <x v="1"/>
    <s v="A3"/>
    <x v="369"/>
    <n v="132"/>
    <n v="108"/>
    <n v="10686"/>
    <n v="8864"/>
    <n v="41472"/>
    <n v="87574"/>
  </r>
  <r>
    <n v="8"/>
    <x v="0"/>
    <s v="Delta"/>
    <x v="429"/>
    <n v="144"/>
    <n v="62"/>
    <n v="22542"/>
    <n v="19587"/>
    <n v="61248"/>
    <n v="63522"/>
  </r>
  <r>
    <n v="8"/>
    <x v="0"/>
    <s v="Delta"/>
    <x v="430"/>
    <n v="227"/>
    <n v="290"/>
    <n v="22769"/>
    <n v="19877"/>
    <n v="61021"/>
    <n v="63232"/>
  </r>
  <r>
    <n v="8"/>
    <x v="0"/>
    <s v="Delta"/>
    <x v="431"/>
    <n v="282"/>
    <n v="237"/>
    <n v="23051"/>
    <n v="20114"/>
    <n v="60739"/>
    <n v="62995"/>
  </r>
  <r>
    <n v="5"/>
    <x v="4"/>
    <s v="B2"/>
    <x v="414"/>
    <n v="141"/>
    <n v="78"/>
    <n v="10521"/>
    <n v="10097"/>
    <n v="36902"/>
    <n v="67611"/>
  </r>
  <r>
    <n v="10"/>
    <x v="2"/>
    <s v="Lake1"/>
    <x v="73"/>
    <n v="269"/>
    <n v="52"/>
    <n v="8528"/>
    <n v="7944"/>
    <n v="68700"/>
    <n v="57309"/>
  </r>
  <r>
    <n v="13"/>
    <x v="3"/>
    <s v="W13"/>
    <x v="324"/>
    <n v="198"/>
    <n v="186"/>
    <n v="10328"/>
    <n v="9941"/>
    <n v="82375"/>
    <n v="69514"/>
  </r>
  <r>
    <n v="2"/>
    <x v="1"/>
    <s v="Delta"/>
    <x v="424"/>
    <n v="119"/>
    <n v="177"/>
    <n v="12154"/>
    <n v="12056"/>
    <n v="52287"/>
    <n v="74153"/>
  </r>
  <r>
    <n v="5"/>
    <x v="4"/>
    <s v="B2"/>
    <x v="351"/>
    <n v="127"/>
    <n v="167"/>
    <n v="10648"/>
    <n v="10264"/>
    <n v="36775"/>
    <n v="67444"/>
  </r>
  <r>
    <n v="10"/>
    <x v="2"/>
    <s v="Lake1"/>
    <x v="291"/>
    <n v="86"/>
    <n v="108"/>
    <n v="8614"/>
    <n v="8052"/>
    <n v="68614"/>
    <n v="57201"/>
  </r>
  <r>
    <n v="12"/>
    <x v="2"/>
    <s v="Lake3"/>
    <x v="104"/>
    <n v="91"/>
    <n v="90"/>
    <n v="12414"/>
    <n v="11477"/>
    <n v="50973"/>
    <n v="85728"/>
  </r>
  <r>
    <n v="4"/>
    <x v="4"/>
    <s v="B1"/>
    <x v="369"/>
    <n v="251"/>
    <n v="89"/>
    <n v="10852"/>
    <n v="10259"/>
    <n v="54338"/>
    <n v="78194"/>
  </r>
  <r>
    <n v="1"/>
    <x v="1"/>
    <s v="Alpha"/>
    <x v="389"/>
    <n v="211"/>
    <n v="206"/>
    <n v="13380"/>
    <n v="12847"/>
    <n v="74210"/>
    <n v="59754"/>
  </r>
  <r>
    <n v="10"/>
    <x v="2"/>
    <s v="Lake1"/>
    <x v="299"/>
    <n v="263"/>
    <n v="283"/>
    <n v="8877"/>
    <n v="8335"/>
    <n v="68351"/>
    <n v="56918"/>
  </r>
  <r>
    <n v="5"/>
    <x v="4"/>
    <s v="B2"/>
    <x v="432"/>
    <n v="290"/>
    <n v="175"/>
    <n v="10938"/>
    <n v="10439"/>
    <n v="36485"/>
    <n v="67269"/>
  </r>
  <r>
    <n v="5"/>
    <x v="4"/>
    <s v="B2"/>
    <x v="353"/>
    <n v="167"/>
    <n v="126"/>
    <n v="11105"/>
    <n v="10565"/>
    <n v="36318"/>
    <n v="67143"/>
  </r>
  <r>
    <n v="5"/>
    <x v="4"/>
    <s v="B2"/>
    <x v="433"/>
    <n v="112"/>
    <n v="118"/>
    <n v="11217"/>
    <n v="10683"/>
    <n v="36206"/>
    <n v="67025"/>
  </r>
  <r>
    <n v="3"/>
    <x v="1"/>
    <s v="A3"/>
    <x v="398"/>
    <n v="120"/>
    <n v="208"/>
    <n v="10806"/>
    <n v="9072"/>
    <n v="41352"/>
    <n v="87366"/>
  </r>
  <r>
    <n v="13"/>
    <x v="3"/>
    <s v="W13"/>
    <x v="330"/>
    <n v="130"/>
    <n v="73"/>
    <n v="10458"/>
    <n v="10014"/>
    <n v="82245"/>
    <n v="69441"/>
  </r>
  <r>
    <n v="11"/>
    <x v="2"/>
    <s v="Lake2"/>
    <x v="365"/>
    <n v="144"/>
    <n v="173"/>
    <n v="10770"/>
    <n v="9865"/>
    <n v="65210"/>
    <n v="86932"/>
  </r>
  <r>
    <n v="5"/>
    <x v="4"/>
    <s v="B2"/>
    <x v="424"/>
    <n v="283"/>
    <n v="200"/>
    <n v="11500"/>
    <n v="10883"/>
    <n v="35923"/>
    <n v="66825"/>
  </r>
  <r>
    <n v="11"/>
    <x v="2"/>
    <s v="Lake2"/>
    <x v="340"/>
    <n v="268"/>
    <n v="252"/>
    <n v="11038"/>
    <n v="10117"/>
    <n v="64942"/>
    <n v="86680"/>
  </r>
  <r>
    <n v="8"/>
    <x v="0"/>
    <s v="Delta"/>
    <x v="434"/>
    <n v="260"/>
    <n v="201"/>
    <n v="23311"/>
    <n v="20315"/>
    <n v="60479"/>
    <n v="62794"/>
  </r>
  <r>
    <n v="1"/>
    <x v="1"/>
    <s v="Alpha"/>
    <x v="357"/>
    <n v="193"/>
    <n v="57"/>
    <n v="13573"/>
    <n v="12904"/>
    <n v="74017"/>
    <n v="59697"/>
  </r>
  <r>
    <n v="5"/>
    <x v="4"/>
    <s v="B2"/>
    <x v="426"/>
    <n v="254"/>
    <n v="255"/>
    <n v="11754"/>
    <n v="11138"/>
    <n v="35669"/>
    <n v="66570"/>
  </r>
  <r>
    <n v="8"/>
    <x v="0"/>
    <s v="Delta"/>
    <x v="435"/>
    <n v="108"/>
    <n v="250"/>
    <n v="23419"/>
    <n v="20565"/>
    <n v="60371"/>
    <n v="62544"/>
  </r>
  <r>
    <n v="8"/>
    <x v="0"/>
    <s v="Delta"/>
    <x v="436"/>
    <n v="163"/>
    <n v="205"/>
    <n v="23582"/>
    <n v="20770"/>
    <n v="60208"/>
    <n v="62339"/>
  </r>
  <r>
    <n v="5"/>
    <x v="4"/>
    <s v="B2"/>
    <x v="437"/>
    <n v="106"/>
    <n v="212"/>
    <n v="11860"/>
    <n v="11350"/>
    <n v="35563"/>
    <n v="66358"/>
  </r>
  <r>
    <n v="1"/>
    <x v="1"/>
    <s v="Alpha"/>
    <x v="361"/>
    <n v="226"/>
    <n v="158"/>
    <n v="13799"/>
    <n v="13062"/>
    <n v="73791"/>
    <n v="59539"/>
  </r>
  <r>
    <n v="8"/>
    <x v="0"/>
    <s v="Delta"/>
    <x v="438"/>
    <n v="86"/>
    <n v="94"/>
    <n v="23668"/>
    <n v="20864"/>
    <n v="60122"/>
    <n v="62245"/>
  </r>
  <r>
    <n v="8"/>
    <x v="0"/>
    <s v="Delta"/>
    <x v="439"/>
    <n v="141"/>
    <n v="287"/>
    <n v="23809"/>
    <n v="21151"/>
    <n v="59981"/>
    <n v="61958"/>
  </r>
  <r>
    <n v="3"/>
    <x v="1"/>
    <s v="A3"/>
    <x v="330"/>
    <n v="171"/>
    <n v="124"/>
    <n v="10977"/>
    <n v="9196"/>
    <n v="41181"/>
    <n v="87242"/>
  </r>
  <r>
    <n v="5"/>
    <x v="4"/>
    <s v="B2"/>
    <x v="399"/>
    <n v="240"/>
    <n v="90"/>
    <n v="12100"/>
    <n v="11440"/>
    <n v="35323"/>
    <n v="66268"/>
  </r>
  <r>
    <n v="8"/>
    <x v="0"/>
    <s v="Delta"/>
    <x v="440"/>
    <n v="222"/>
    <n v="56"/>
    <n v="24031"/>
    <n v="21207"/>
    <n v="59759"/>
    <n v="61902"/>
  </r>
  <r>
    <n v="10"/>
    <x v="2"/>
    <s v="Lake1"/>
    <x v="77"/>
    <n v="162"/>
    <n v="118"/>
    <n v="9039"/>
    <n v="8453"/>
    <n v="68189"/>
    <n v="56800"/>
  </r>
  <r>
    <n v="14"/>
    <x v="3"/>
    <s v="Delta"/>
    <x v="139"/>
    <n v="102"/>
    <n v="176"/>
    <n v="13751"/>
    <n v="12078"/>
    <n v="61660"/>
    <n v="64060"/>
  </r>
  <r>
    <n v="12"/>
    <x v="2"/>
    <s v="Lake3"/>
    <x v="353"/>
    <n v="190"/>
    <n v="73"/>
    <n v="12604"/>
    <n v="11550"/>
    <n v="50783"/>
    <n v="85655"/>
  </r>
  <r>
    <n v="8"/>
    <x v="0"/>
    <s v="Delta"/>
    <x v="441"/>
    <n v="124"/>
    <n v="248"/>
    <n v="24155"/>
    <n v="21455"/>
    <n v="59635"/>
    <n v="61654"/>
  </r>
  <r>
    <n v="1"/>
    <x v="1"/>
    <s v="Alpha"/>
    <x v="442"/>
    <n v="83"/>
    <n v="181"/>
    <n v="13882"/>
    <n v="13243"/>
    <n v="73708"/>
    <n v="59358"/>
  </r>
  <r>
    <n v="8"/>
    <x v="0"/>
    <s v="Delta"/>
    <x v="443"/>
    <n v="271"/>
    <n v="208"/>
    <n v="24426"/>
    <n v="21663"/>
    <n v="59364"/>
    <n v="61446"/>
  </r>
  <r>
    <n v="14"/>
    <x v="3"/>
    <s v="Delta"/>
    <x v="444"/>
    <n v="198"/>
    <n v="63"/>
    <n v="13949"/>
    <n v="12141"/>
    <n v="61462"/>
    <n v="63997"/>
  </r>
  <r>
    <n v="11"/>
    <x v="2"/>
    <s v="Lake2"/>
    <x v="314"/>
    <n v="140"/>
    <n v="283"/>
    <n v="11178"/>
    <n v="10400"/>
    <n v="64802"/>
    <n v="86397"/>
  </r>
  <r>
    <n v="3"/>
    <x v="1"/>
    <s v="A3"/>
    <x v="348"/>
    <n v="150"/>
    <n v="59"/>
    <n v="11127"/>
    <n v="9255"/>
    <n v="41031"/>
    <n v="87183"/>
  </r>
  <r>
    <n v="12"/>
    <x v="2"/>
    <s v="Lake3"/>
    <x v="108"/>
    <n v="187"/>
    <n v="111"/>
    <n v="12791"/>
    <n v="11661"/>
    <n v="50596"/>
    <n v="85544"/>
  </r>
  <r>
    <n v="2"/>
    <x v="1"/>
    <s v="Delta"/>
    <x v="445"/>
    <n v="273"/>
    <n v="170"/>
    <n v="12427"/>
    <n v="12226"/>
    <n v="52014"/>
    <n v="73983"/>
  </r>
  <r>
    <n v="4"/>
    <x v="4"/>
    <s v="B1"/>
    <x v="381"/>
    <n v="109"/>
    <n v="201"/>
    <n v="10961"/>
    <n v="10460"/>
    <n v="54229"/>
    <n v="77993"/>
  </r>
  <r>
    <n v="8"/>
    <x v="0"/>
    <s v="Delta"/>
    <x v="446"/>
    <n v="255"/>
    <n v="89"/>
    <n v="24681"/>
    <n v="21752"/>
    <n v="59109"/>
    <n v="61357"/>
  </r>
  <r>
    <n v="8"/>
    <x v="0"/>
    <s v="Delta"/>
    <x v="447"/>
    <n v="92"/>
    <n v="254"/>
    <n v="24773"/>
    <n v="22006"/>
    <n v="59017"/>
    <n v="61103"/>
  </r>
  <r>
    <n v="14"/>
    <x v="3"/>
    <s v="Delta"/>
    <x v="448"/>
    <n v="213"/>
    <n v="138"/>
    <n v="14162"/>
    <n v="12279"/>
    <n v="61249"/>
    <n v="63859"/>
  </r>
  <r>
    <n v="14"/>
    <x v="3"/>
    <s v="Delta"/>
    <x v="149"/>
    <n v="228"/>
    <n v="210"/>
    <n v="14390"/>
    <n v="12489"/>
    <n v="61021"/>
    <n v="63649"/>
  </r>
  <r>
    <n v="8"/>
    <x v="0"/>
    <s v="Delta"/>
    <x v="449"/>
    <n v="233"/>
    <n v="191"/>
    <n v="25006"/>
    <n v="22197"/>
    <n v="58784"/>
    <n v="60912"/>
  </r>
  <r>
    <n v="13"/>
    <x v="3"/>
    <s v="W13"/>
    <x v="348"/>
    <n v="232"/>
    <n v="241"/>
    <n v="10690"/>
    <n v="10255"/>
    <n v="82013"/>
    <n v="69200"/>
  </r>
  <r>
    <n v="11"/>
    <x v="2"/>
    <s v="Lake2"/>
    <x v="322"/>
    <n v="153"/>
    <n v="123"/>
    <n v="11331"/>
    <n v="10523"/>
    <n v="64649"/>
    <n v="86274"/>
  </r>
  <r>
    <n v="13"/>
    <x v="3"/>
    <s v="W13"/>
    <x v="450"/>
    <n v="103"/>
    <n v="275"/>
    <n v="10793"/>
    <n v="10530"/>
    <n v="81910"/>
    <n v="68925"/>
  </r>
  <r>
    <n v="8"/>
    <x v="0"/>
    <s v="Delta"/>
    <x v="451"/>
    <n v="217"/>
    <n v="210"/>
    <n v="25223"/>
    <n v="22407"/>
    <n v="58567"/>
    <n v="60702"/>
  </r>
  <r>
    <n v="5"/>
    <x v="4"/>
    <s v="B2"/>
    <x v="361"/>
    <n v="112"/>
    <n v="270"/>
    <n v="12212"/>
    <n v="11710"/>
    <n v="35211"/>
    <n v="65998"/>
  </r>
  <r>
    <n v="10"/>
    <x v="2"/>
    <s v="Lake1"/>
    <x v="78"/>
    <n v="266"/>
    <n v="104"/>
    <n v="9305"/>
    <n v="8557"/>
    <n v="67923"/>
    <n v="56696"/>
  </r>
  <r>
    <n v="4"/>
    <x v="4"/>
    <s v="B1"/>
    <x v="401"/>
    <n v="171"/>
    <n v="89"/>
    <n v="11132"/>
    <n v="10549"/>
    <n v="54058"/>
    <n v="77904"/>
  </r>
  <r>
    <n v="5"/>
    <x v="4"/>
    <s v="B2"/>
    <x v="452"/>
    <n v="284"/>
    <n v="285"/>
    <n v="12496"/>
    <n v="11995"/>
    <n v="34927"/>
    <n v="65713"/>
  </r>
  <r>
    <n v="8"/>
    <x v="0"/>
    <s v="Delta"/>
    <x v="453"/>
    <n v="166"/>
    <n v="162"/>
    <n v="25389"/>
    <n v="22569"/>
    <n v="58401"/>
    <n v="60540"/>
  </r>
  <r>
    <n v="10"/>
    <x v="2"/>
    <s v="Lake1"/>
    <x v="362"/>
    <n v="214"/>
    <n v="156"/>
    <n v="9519"/>
    <n v="8713"/>
    <n v="67709"/>
    <n v="56540"/>
  </r>
  <r>
    <n v="1"/>
    <x v="1"/>
    <s v="Alpha"/>
    <x v="122"/>
    <n v="249"/>
    <n v="250"/>
    <n v="14131"/>
    <n v="13493"/>
    <n v="73459"/>
    <n v="59108"/>
  </r>
  <r>
    <n v="8"/>
    <x v="0"/>
    <s v="Delta"/>
    <x v="454"/>
    <n v="267"/>
    <n v="103"/>
    <n v="25656"/>
    <n v="22672"/>
    <n v="58134"/>
    <n v="60437"/>
  </r>
  <r>
    <n v="8"/>
    <x v="0"/>
    <s v="Delta"/>
    <x v="455"/>
    <n v="82"/>
    <n v="295"/>
    <n v="25738"/>
    <n v="22967"/>
    <n v="58052"/>
    <n v="60142"/>
  </r>
  <r>
    <n v="1"/>
    <x v="1"/>
    <s v="Alpha"/>
    <x v="417"/>
    <n v="97"/>
    <n v="145"/>
    <n v="14228"/>
    <n v="13638"/>
    <n v="73362"/>
    <n v="58963"/>
  </r>
  <r>
    <n v="12"/>
    <x v="2"/>
    <s v="Lake3"/>
    <x v="111"/>
    <n v="278"/>
    <n v="181"/>
    <n v="13069"/>
    <n v="11842"/>
    <n v="50318"/>
    <n v="85363"/>
  </r>
  <r>
    <n v="1"/>
    <x v="1"/>
    <s v="Alpha"/>
    <x v="456"/>
    <n v="107"/>
    <n v="288"/>
    <n v="14335"/>
    <n v="13926"/>
    <n v="73255"/>
    <n v="58675"/>
  </r>
  <r>
    <n v="8"/>
    <x v="0"/>
    <s v="Delta"/>
    <x v="457"/>
    <n v="159"/>
    <n v="144"/>
    <n v="25897"/>
    <n v="23111"/>
    <n v="57893"/>
    <n v="59998"/>
  </r>
  <r>
    <n v="8"/>
    <x v="0"/>
    <s v="Delta"/>
    <x v="458"/>
    <n v="114"/>
    <n v="83"/>
    <n v="26011"/>
    <n v="23194"/>
    <n v="57779"/>
    <n v="59915"/>
  </r>
  <r>
    <n v="10"/>
    <x v="2"/>
    <s v="Lake1"/>
    <x v="392"/>
    <n v="233"/>
    <n v="172"/>
    <n v="9752"/>
    <n v="8885"/>
    <n v="67476"/>
    <n v="56368"/>
  </r>
  <r>
    <n v="8"/>
    <x v="0"/>
    <s v="Delta"/>
    <x v="459"/>
    <n v="126"/>
    <n v="260"/>
    <n v="26137"/>
    <n v="23454"/>
    <n v="57653"/>
    <n v="59655"/>
  </r>
  <r>
    <n v="8"/>
    <x v="0"/>
    <s v="Delta"/>
    <x v="460"/>
    <n v="268"/>
    <n v="203"/>
    <n v="26405"/>
    <n v="23657"/>
    <n v="57385"/>
    <n v="59452"/>
  </r>
  <r>
    <n v="4"/>
    <x v="4"/>
    <s v="B1"/>
    <x v="348"/>
    <n v="176"/>
    <n v="268"/>
    <n v="11308"/>
    <n v="10817"/>
    <n v="53882"/>
    <n v="77636"/>
  </r>
  <r>
    <n v="8"/>
    <x v="0"/>
    <s v="Delta"/>
    <x v="461"/>
    <n v="165"/>
    <n v="254"/>
    <n v="26570"/>
    <n v="23911"/>
    <n v="57220"/>
    <n v="59198"/>
  </r>
  <r>
    <n v="5"/>
    <x v="4"/>
    <s v="B2"/>
    <x v="367"/>
    <n v="125"/>
    <n v="168"/>
    <n v="12621"/>
    <n v="12163"/>
    <n v="34802"/>
    <n v="65545"/>
  </r>
  <r>
    <n v="14"/>
    <x v="3"/>
    <s v="Delta"/>
    <x v="391"/>
    <n v="165"/>
    <n v="63"/>
    <n v="14555"/>
    <n v="12552"/>
    <n v="60856"/>
    <n v="63586"/>
  </r>
  <r>
    <n v="10"/>
    <x v="2"/>
    <s v="Lake1"/>
    <x v="89"/>
    <n v="110"/>
    <n v="295"/>
    <n v="9862"/>
    <n v="9180"/>
    <n v="67366"/>
    <n v="56073"/>
  </r>
  <r>
    <n v="4"/>
    <x v="4"/>
    <s v="B1"/>
    <x v="345"/>
    <n v="203"/>
    <n v="227"/>
    <n v="11511"/>
    <n v="11044"/>
    <n v="53679"/>
    <n v="77409"/>
  </r>
  <r>
    <n v="5"/>
    <x v="4"/>
    <s v="B2"/>
    <x v="368"/>
    <n v="113"/>
    <n v="165"/>
    <n v="12734"/>
    <n v="12328"/>
    <n v="34689"/>
    <n v="65380"/>
  </r>
  <r>
    <n v="5"/>
    <x v="4"/>
    <s v="B2"/>
    <x v="373"/>
    <n v="204"/>
    <n v="130"/>
    <n v="12938"/>
    <n v="12458"/>
    <n v="34485"/>
    <n v="65250"/>
  </r>
  <r>
    <n v="5"/>
    <x v="4"/>
    <s v="B2"/>
    <x v="462"/>
    <n v="241"/>
    <n v="103"/>
    <n v="13179"/>
    <n v="12561"/>
    <n v="34244"/>
    <n v="65147"/>
  </r>
  <r>
    <n v="11"/>
    <x v="2"/>
    <s v="Lake2"/>
    <x v="370"/>
    <n v="228"/>
    <n v="107"/>
    <n v="11559"/>
    <n v="10630"/>
    <n v="64421"/>
    <n v="86167"/>
  </r>
  <r>
    <n v="8"/>
    <x v="0"/>
    <s v="Delta"/>
    <x v="463"/>
    <n v="282"/>
    <n v="224"/>
    <n v="26852"/>
    <n v="24135"/>
    <n v="56938"/>
    <n v="58974"/>
  </r>
  <r>
    <n v="4"/>
    <x v="4"/>
    <s v="B1"/>
    <x v="371"/>
    <n v="233"/>
    <n v="278"/>
    <n v="11744"/>
    <n v="11322"/>
    <n v="53446"/>
    <n v="77131"/>
  </r>
  <r>
    <n v="1"/>
    <x v="1"/>
    <s v="Alpha"/>
    <x v="378"/>
    <n v="102"/>
    <n v="229"/>
    <n v="14437"/>
    <n v="14155"/>
    <n v="73153"/>
    <n v="58446"/>
  </r>
  <r>
    <n v="3"/>
    <x v="1"/>
    <s v="A3"/>
    <x v="450"/>
    <n v="194"/>
    <n v="218"/>
    <n v="11321"/>
    <n v="9473"/>
    <n v="40837"/>
    <n v="86965"/>
  </r>
  <r>
    <n v="11"/>
    <x v="2"/>
    <s v="Lake2"/>
    <x v="381"/>
    <n v="98"/>
    <n v="298"/>
    <n v="11657"/>
    <n v="10928"/>
    <n v="64323"/>
    <n v="85869"/>
  </r>
  <r>
    <n v="8"/>
    <x v="0"/>
    <s v="Delta"/>
    <x v="464"/>
    <n v="218"/>
    <n v="163"/>
    <n v="27070"/>
    <n v="24298"/>
    <n v="56720"/>
    <n v="58811"/>
  </r>
  <r>
    <n v="3"/>
    <x v="1"/>
    <s v="A3"/>
    <x v="104"/>
    <n v="196"/>
    <n v="177"/>
    <n v="11517"/>
    <n v="9650"/>
    <n v="40641"/>
    <n v="86788"/>
  </r>
  <r>
    <n v="8"/>
    <x v="0"/>
    <s v="Delta"/>
    <x v="465"/>
    <n v="214"/>
    <n v="68"/>
    <n v="27284"/>
    <n v="24366"/>
    <n v="56506"/>
    <n v="58743"/>
  </r>
  <r>
    <n v="1"/>
    <x v="1"/>
    <s v="Alpha"/>
    <x v="466"/>
    <n v="272"/>
    <n v="240"/>
    <n v="14709"/>
    <n v="14395"/>
    <n v="72881"/>
    <n v="58206"/>
  </r>
  <r>
    <n v="2"/>
    <x v="1"/>
    <s v="Delta"/>
    <x v="437"/>
    <n v="140"/>
    <n v="54"/>
    <n v="12567"/>
    <n v="12280"/>
    <n v="51874"/>
    <n v="73929"/>
  </r>
  <r>
    <n v="8"/>
    <x v="0"/>
    <s v="Delta"/>
    <x v="467"/>
    <n v="212"/>
    <n v="291"/>
    <n v="27496"/>
    <n v="24657"/>
    <n v="56294"/>
    <n v="58452"/>
  </r>
  <r>
    <n v="13"/>
    <x v="3"/>
    <s v="W13"/>
    <x v="351"/>
    <n v="297"/>
    <n v="99"/>
    <n v="11090"/>
    <n v="10629"/>
    <n v="81613"/>
    <n v="68826"/>
  </r>
  <r>
    <n v="8"/>
    <x v="0"/>
    <s v="Delta"/>
    <x v="240"/>
    <n v="98"/>
    <n v="82"/>
    <n v="27594"/>
    <n v="24739"/>
    <n v="56196"/>
    <n v="58370"/>
  </r>
  <r>
    <n v="8"/>
    <x v="0"/>
    <s v="Delta"/>
    <x v="468"/>
    <n v="163"/>
    <n v="274"/>
    <n v="27757"/>
    <n v="25013"/>
    <n v="56033"/>
    <n v="58096"/>
  </r>
  <r>
    <n v="8"/>
    <x v="0"/>
    <s v="Delta"/>
    <x v="469"/>
    <n v="185"/>
    <n v="111"/>
    <n v="27942"/>
    <n v="25124"/>
    <n v="55848"/>
    <n v="57985"/>
  </r>
  <r>
    <n v="8"/>
    <x v="0"/>
    <s v="Delta"/>
    <x v="470"/>
    <n v="127"/>
    <n v="93"/>
    <n v="28069"/>
    <n v="25217"/>
    <n v="55721"/>
    <n v="57892"/>
  </r>
  <r>
    <n v="12"/>
    <x v="2"/>
    <s v="Lake3"/>
    <x v="471"/>
    <n v="250"/>
    <n v="117"/>
    <n v="13319"/>
    <n v="11959"/>
    <n v="50068"/>
    <n v="85246"/>
  </r>
  <r>
    <n v="4"/>
    <x v="4"/>
    <s v="B1"/>
    <x v="415"/>
    <n v="88"/>
    <n v="155"/>
    <n v="11832"/>
    <n v="11477"/>
    <n v="53358"/>
    <n v="76976"/>
  </r>
  <r>
    <n v="10"/>
    <x v="2"/>
    <s v="Lake1"/>
    <x v="363"/>
    <n v="203"/>
    <n v="66"/>
    <n v="10065"/>
    <n v="9246"/>
    <n v="67163"/>
    <n v="56007"/>
  </r>
  <r>
    <n v="14"/>
    <x v="3"/>
    <s v="Delta"/>
    <x v="472"/>
    <n v="227"/>
    <n v="242"/>
    <n v="14782"/>
    <n v="12794"/>
    <n v="60629"/>
    <n v="63344"/>
  </r>
  <r>
    <n v="11"/>
    <x v="2"/>
    <s v="Lake2"/>
    <x v="401"/>
    <n v="259"/>
    <n v="225"/>
    <n v="11916"/>
    <n v="11153"/>
    <n v="64064"/>
    <n v="85644"/>
  </r>
  <r>
    <n v="8"/>
    <x v="0"/>
    <s v="Delta"/>
    <x v="473"/>
    <n v="210"/>
    <n v="53"/>
    <n v="28279"/>
    <n v="25270"/>
    <n v="55511"/>
    <n v="57839"/>
  </r>
  <r>
    <n v="1"/>
    <x v="1"/>
    <s v="Alpha"/>
    <x v="423"/>
    <n v="269"/>
    <n v="271"/>
    <n v="14978"/>
    <n v="14666"/>
    <n v="72612"/>
    <n v="57935"/>
  </r>
  <r>
    <n v="13"/>
    <x v="3"/>
    <s v="W13"/>
    <x v="432"/>
    <n v="249"/>
    <n v="155"/>
    <n v="11339"/>
    <n v="10784"/>
    <n v="81364"/>
    <n v="68671"/>
  </r>
  <r>
    <n v="14"/>
    <x v="3"/>
    <s v="Delta"/>
    <x v="474"/>
    <n v="156"/>
    <n v="263"/>
    <n v="14938"/>
    <n v="13057"/>
    <n v="60473"/>
    <n v="63081"/>
  </r>
  <r>
    <n v="10"/>
    <x v="2"/>
    <s v="Lake1"/>
    <x v="397"/>
    <n v="239"/>
    <n v="220"/>
    <n v="10304"/>
    <n v="9466"/>
    <n v="66924"/>
    <n v="55787"/>
  </r>
  <r>
    <n v="2"/>
    <x v="1"/>
    <s v="Delta"/>
    <x v="116"/>
    <n v="164"/>
    <n v="207"/>
    <n v="12731"/>
    <n v="12487"/>
    <n v="51710"/>
    <n v="73722"/>
  </r>
  <r>
    <n v="12"/>
    <x v="2"/>
    <s v="Lake3"/>
    <x v="357"/>
    <n v="212"/>
    <n v="125"/>
    <n v="13531"/>
    <n v="12084"/>
    <n v="49856"/>
    <n v="85121"/>
  </r>
  <r>
    <n v="8"/>
    <x v="0"/>
    <s v="Delta"/>
    <x v="475"/>
    <n v="204"/>
    <n v="230"/>
    <n v="28483"/>
    <n v="25500"/>
    <n v="55307"/>
    <n v="57609"/>
  </r>
  <r>
    <n v="4"/>
    <x v="4"/>
    <s v="B1"/>
    <x v="377"/>
    <n v="222"/>
    <n v="176"/>
    <n v="12054"/>
    <n v="11653"/>
    <n v="53136"/>
    <n v="76800"/>
  </r>
  <r>
    <n v="5"/>
    <x v="4"/>
    <s v="B2"/>
    <x v="456"/>
    <n v="147"/>
    <n v="105"/>
    <n v="13326"/>
    <n v="12666"/>
    <n v="34097"/>
    <n v="65042"/>
  </r>
  <r>
    <n v="2"/>
    <x v="1"/>
    <s v="Delta"/>
    <x v="361"/>
    <n v="294"/>
    <n v="140"/>
    <n v="13025"/>
    <n v="12627"/>
    <n v="51416"/>
    <n v="73582"/>
  </r>
  <r>
    <n v="8"/>
    <x v="0"/>
    <s v="Delta"/>
    <x v="476"/>
    <n v="138"/>
    <n v="83"/>
    <n v="28621"/>
    <n v="25583"/>
    <n v="55169"/>
    <n v="57526"/>
  </r>
  <r>
    <n v="13"/>
    <x v="3"/>
    <s v="W13"/>
    <x v="105"/>
    <n v="141"/>
    <n v="207"/>
    <n v="11480"/>
    <n v="10991"/>
    <n v="81223"/>
    <n v="68464"/>
  </r>
  <r>
    <n v="10"/>
    <x v="2"/>
    <s v="Lake1"/>
    <x v="95"/>
    <n v="288"/>
    <n v="280"/>
    <n v="10592"/>
    <n v="9746"/>
    <n v="66636"/>
    <n v="55507"/>
  </r>
  <r>
    <n v="12"/>
    <x v="2"/>
    <s v="Lake3"/>
    <x v="359"/>
    <n v="239"/>
    <n v="68"/>
    <n v="13770"/>
    <n v="12152"/>
    <n v="49617"/>
    <n v="85053"/>
  </r>
  <r>
    <n v="4"/>
    <x v="4"/>
    <s v="B1"/>
    <x v="424"/>
    <n v="256"/>
    <n v="104"/>
    <n v="12310"/>
    <n v="11757"/>
    <n v="52880"/>
    <n v="76696"/>
  </r>
  <r>
    <n v="13"/>
    <x v="3"/>
    <s v="W13"/>
    <x v="477"/>
    <n v="159"/>
    <n v="80"/>
    <n v="11639"/>
    <n v="11071"/>
    <n v="81064"/>
    <n v="68384"/>
  </r>
  <r>
    <n v="8"/>
    <x v="0"/>
    <s v="Delta"/>
    <x v="478"/>
    <n v="145"/>
    <n v="198"/>
    <n v="28766"/>
    <n v="25781"/>
    <n v="55024"/>
    <n v="57328"/>
  </r>
  <r>
    <n v="13"/>
    <x v="3"/>
    <s v="W13"/>
    <x v="479"/>
    <n v="256"/>
    <n v="52"/>
    <n v="11895"/>
    <n v="11123"/>
    <n v="80808"/>
    <n v="68332"/>
  </r>
  <r>
    <n v="8"/>
    <x v="0"/>
    <s v="Delta"/>
    <x v="258"/>
    <n v="130"/>
    <n v="247"/>
    <n v="28896"/>
    <n v="26028"/>
    <n v="54894"/>
    <n v="57081"/>
  </r>
  <r>
    <n v="1"/>
    <x v="1"/>
    <s v="Alpha"/>
    <x v="480"/>
    <n v="176"/>
    <n v="76"/>
    <n v="15154"/>
    <n v="14742"/>
    <n v="72436"/>
    <n v="57859"/>
  </r>
  <r>
    <n v="11"/>
    <x v="2"/>
    <s v="Lake2"/>
    <x v="406"/>
    <n v="146"/>
    <n v="79"/>
    <n v="12062"/>
    <n v="11232"/>
    <n v="63918"/>
    <n v="85565"/>
  </r>
  <r>
    <n v="10"/>
    <x v="2"/>
    <s v="Lake1"/>
    <x v="401"/>
    <n v="274"/>
    <n v="120"/>
    <n v="10866"/>
    <n v="9866"/>
    <n v="66362"/>
    <n v="55387"/>
  </r>
  <r>
    <n v="2"/>
    <x v="1"/>
    <s v="Delta"/>
    <x v="481"/>
    <n v="191"/>
    <n v="156"/>
    <n v="13216"/>
    <n v="12783"/>
    <n v="51225"/>
    <n v="73426"/>
  </r>
  <r>
    <n v="1"/>
    <x v="1"/>
    <s v="Alpha"/>
    <x v="386"/>
    <n v="295"/>
    <n v="275"/>
    <n v="15449"/>
    <n v="15017"/>
    <n v="72141"/>
    <n v="57584"/>
  </r>
  <r>
    <n v="5"/>
    <x v="4"/>
    <s v="B2"/>
    <x v="378"/>
    <n v="148"/>
    <n v="90"/>
    <n v="13474"/>
    <n v="12756"/>
    <n v="33949"/>
    <n v="64952"/>
  </r>
  <r>
    <n v="12"/>
    <x v="2"/>
    <s v="Lake3"/>
    <x v="452"/>
    <n v="247"/>
    <n v="52"/>
    <n v="14017"/>
    <n v="12204"/>
    <n v="49370"/>
    <n v="85001"/>
  </r>
  <r>
    <n v="8"/>
    <x v="0"/>
    <s v="Delta"/>
    <x v="482"/>
    <n v="106"/>
    <n v="237"/>
    <n v="29002"/>
    <n v="26265"/>
    <n v="54788"/>
    <n v="56844"/>
  </r>
  <r>
    <n v="8"/>
    <x v="0"/>
    <s v="Delta"/>
    <x v="483"/>
    <n v="172"/>
    <n v="160"/>
    <n v="29174"/>
    <n v="26425"/>
    <n v="54616"/>
    <n v="56684"/>
  </r>
  <r>
    <n v="3"/>
    <x v="1"/>
    <s v="A3"/>
    <x v="432"/>
    <n v="203"/>
    <n v="237"/>
    <n v="11720"/>
    <n v="9887"/>
    <n v="40438"/>
    <n v="86551"/>
  </r>
  <r>
    <n v="1"/>
    <x v="1"/>
    <s v="Alpha"/>
    <x v="484"/>
    <n v="170"/>
    <n v="114"/>
    <n v="15619"/>
    <n v="15131"/>
    <n v="71971"/>
    <n v="57470"/>
  </r>
  <r>
    <n v="13"/>
    <x v="3"/>
    <s v="W13"/>
    <x v="426"/>
    <n v="172"/>
    <n v="69"/>
    <n v="12067"/>
    <n v="11192"/>
    <n v="80636"/>
    <n v="68263"/>
  </r>
  <r>
    <n v="12"/>
    <x v="2"/>
    <s v="Lake3"/>
    <x v="485"/>
    <n v="158"/>
    <n v="190"/>
    <n v="14175"/>
    <n v="12394"/>
    <n v="49212"/>
    <n v="84811"/>
  </r>
  <r>
    <n v="5"/>
    <x v="4"/>
    <s v="B2"/>
    <x v="486"/>
    <n v="299"/>
    <n v="50"/>
    <n v="13773"/>
    <n v="12806"/>
    <n v="33650"/>
    <n v="64902"/>
  </r>
  <r>
    <n v="2"/>
    <x v="1"/>
    <s v="Delta"/>
    <x v="442"/>
    <n v="137"/>
    <n v="76"/>
    <n v="13353"/>
    <n v="12859"/>
    <n v="51088"/>
    <n v="73350"/>
  </r>
  <r>
    <n v="4"/>
    <x v="4"/>
    <s v="B1"/>
    <x v="354"/>
    <n v="237"/>
    <n v="115"/>
    <n v="12547"/>
    <n v="11872"/>
    <n v="52643"/>
    <n v="76581"/>
  </r>
  <r>
    <n v="8"/>
    <x v="0"/>
    <s v="Delta"/>
    <x v="487"/>
    <n v="92"/>
    <n v="181"/>
    <n v="29266"/>
    <n v="26606"/>
    <n v="54524"/>
    <n v="56503"/>
  </r>
  <r>
    <n v="14"/>
    <x v="3"/>
    <s v="Delta"/>
    <x v="488"/>
    <n v="228"/>
    <n v="159"/>
    <n v="15166"/>
    <n v="13216"/>
    <n v="60245"/>
    <n v="62922"/>
  </r>
  <r>
    <n v="8"/>
    <x v="0"/>
    <s v="Delta"/>
    <x v="489"/>
    <n v="237"/>
    <n v="175"/>
    <n v="29503"/>
    <n v="26781"/>
    <n v="54287"/>
    <n v="56328"/>
  </r>
  <r>
    <n v="8"/>
    <x v="0"/>
    <s v="Delta"/>
    <x v="490"/>
    <n v="224"/>
    <n v="298"/>
    <n v="29727"/>
    <n v="27079"/>
    <n v="54063"/>
    <n v="56030"/>
  </r>
  <r>
    <n v="8"/>
    <x v="0"/>
    <s v="Delta"/>
    <x v="271"/>
    <n v="187"/>
    <n v="128"/>
    <n v="29914"/>
    <n v="27207"/>
    <n v="53876"/>
    <n v="55902"/>
  </r>
  <r>
    <n v="8"/>
    <x v="0"/>
    <s v="Delta"/>
    <x v="491"/>
    <n v="257"/>
    <n v="162"/>
    <n v="30171"/>
    <n v="27369"/>
    <n v="53619"/>
    <n v="55740"/>
  </r>
  <r>
    <n v="13"/>
    <x v="3"/>
    <s v="W13"/>
    <x v="437"/>
    <n v="216"/>
    <n v="104"/>
    <n v="12283"/>
    <n v="11296"/>
    <n v="80420"/>
    <n v="68159"/>
  </r>
  <r>
    <n v="14"/>
    <x v="3"/>
    <s v="Delta"/>
    <x v="492"/>
    <n v="155"/>
    <n v="102"/>
    <n v="15321"/>
    <n v="13318"/>
    <n v="60090"/>
    <n v="62820"/>
  </r>
  <r>
    <n v="8"/>
    <x v="0"/>
    <s v="Delta"/>
    <x v="493"/>
    <n v="257"/>
    <n v="71"/>
    <n v="30428"/>
    <n v="27440"/>
    <n v="53362"/>
    <n v="55669"/>
  </r>
  <r>
    <n v="1"/>
    <x v="1"/>
    <s v="Alpha"/>
    <x v="444"/>
    <n v="111"/>
    <n v="120"/>
    <n v="15730"/>
    <n v="15251"/>
    <n v="71860"/>
    <n v="57350"/>
  </r>
  <r>
    <n v="2"/>
    <x v="1"/>
    <s v="Delta"/>
    <x v="368"/>
    <n v="89"/>
    <n v="55"/>
    <n v="13442"/>
    <n v="12914"/>
    <n v="50999"/>
    <n v="73295"/>
  </r>
  <r>
    <n v="5"/>
    <x v="4"/>
    <s v="B2"/>
    <x v="136"/>
    <n v="127"/>
    <n v="230"/>
    <n v="13900"/>
    <n v="13036"/>
    <n v="33523"/>
    <n v="64672"/>
  </r>
  <r>
    <n v="7"/>
    <x v="0"/>
    <s v="H1"/>
    <x v="4"/>
    <n v="227"/>
    <n v="110"/>
    <n v="227"/>
    <n v="110"/>
    <n v="76139"/>
    <n v="51267"/>
  </r>
  <r>
    <n v="5"/>
    <x v="4"/>
    <s v="B2"/>
    <x v="384"/>
    <n v="187"/>
    <n v="166"/>
    <n v="14087"/>
    <n v="13202"/>
    <n v="33336"/>
    <n v="64506"/>
  </r>
  <r>
    <n v="4"/>
    <x v="4"/>
    <s v="B1"/>
    <x v="399"/>
    <n v="160"/>
    <n v="282"/>
    <n v="12707"/>
    <n v="12154"/>
    <n v="52483"/>
    <n v="76299"/>
  </r>
  <r>
    <n v="13"/>
    <x v="3"/>
    <s v="W13"/>
    <x v="359"/>
    <n v="142"/>
    <n v="204"/>
    <n v="12425"/>
    <n v="11500"/>
    <n v="80278"/>
    <n v="67955"/>
  </r>
  <r>
    <n v="5"/>
    <x v="4"/>
    <s v="B2"/>
    <x v="494"/>
    <n v="215"/>
    <n v="141"/>
    <n v="14302"/>
    <n v="13343"/>
    <n v="33121"/>
    <n v="64365"/>
  </r>
  <r>
    <n v="2"/>
    <x v="1"/>
    <s v="Delta"/>
    <x v="495"/>
    <n v="278"/>
    <n v="240"/>
    <n v="13720"/>
    <n v="13154"/>
    <n v="50721"/>
    <n v="73055"/>
  </r>
  <r>
    <n v="7"/>
    <x v="0"/>
    <s v="H1"/>
    <x v="38"/>
    <n v="229"/>
    <n v="224"/>
    <n v="456"/>
    <n v="334"/>
    <n v="75910"/>
    <n v="51043"/>
  </r>
  <r>
    <n v="2"/>
    <x v="1"/>
    <s v="Delta"/>
    <x v="456"/>
    <n v="105"/>
    <n v="238"/>
    <n v="13825"/>
    <n v="13392"/>
    <n v="50616"/>
    <n v="72817"/>
  </r>
  <r>
    <n v="7"/>
    <x v="0"/>
    <s v="H1"/>
    <x v="496"/>
    <n v="220"/>
    <n v="187"/>
    <n v="676"/>
    <n v="521"/>
    <n v="75690"/>
    <n v="50856"/>
  </r>
  <r>
    <n v="14"/>
    <x v="3"/>
    <s v="Delta"/>
    <x v="497"/>
    <n v="247"/>
    <n v="277"/>
    <n v="15568"/>
    <n v="13595"/>
    <n v="59843"/>
    <n v="62543"/>
  </r>
  <r>
    <n v="4"/>
    <x v="4"/>
    <s v="B1"/>
    <x v="402"/>
    <n v="267"/>
    <n v="148"/>
    <n v="12974"/>
    <n v="12302"/>
    <n v="52216"/>
    <n v="76151"/>
  </r>
  <r>
    <n v="7"/>
    <x v="0"/>
    <s v="H1"/>
    <x v="21"/>
    <n v="185"/>
    <n v="201"/>
    <n v="861"/>
    <n v="722"/>
    <n v="75505"/>
    <n v="50655"/>
  </r>
  <r>
    <n v="10"/>
    <x v="2"/>
    <s v="Lake1"/>
    <x v="334"/>
    <n v="252"/>
    <n v="170"/>
    <n v="11118"/>
    <n v="10036"/>
    <n v="66110"/>
    <n v="55217"/>
  </r>
  <r>
    <n v="1"/>
    <x v="1"/>
    <s v="Alpha"/>
    <x v="448"/>
    <n v="111"/>
    <n v="202"/>
    <n v="15841"/>
    <n v="15453"/>
    <n v="71749"/>
    <n v="57148"/>
  </r>
  <r>
    <n v="7"/>
    <x v="0"/>
    <s v="H1"/>
    <x v="49"/>
    <n v="120"/>
    <n v="120"/>
    <n v="981"/>
    <n v="842"/>
    <n v="75385"/>
    <n v="50535"/>
  </r>
  <r>
    <n v="7"/>
    <x v="0"/>
    <s v="H1"/>
    <x v="110"/>
    <n v="151"/>
    <n v="122"/>
    <n v="1132"/>
    <n v="964"/>
    <n v="75234"/>
    <n v="50413"/>
  </r>
  <r>
    <n v="14"/>
    <x v="3"/>
    <s v="Delta"/>
    <x v="498"/>
    <n v="88"/>
    <n v="92"/>
    <n v="15656"/>
    <n v="13687"/>
    <n v="59755"/>
    <n v="62451"/>
  </r>
  <r>
    <n v="7"/>
    <x v="0"/>
    <s v="H1"/>
    <x v="118"/>
    <n v="280"/>
    <n v="225"/>
    <n v="1412"/>
    <n v="1189"/>
    <n v="74954"/>
    <n v="50188"/>
  </r>
  <r>
    <n v="7"/>
    <x v="0"/>
    <s v="H1"/>
    <x v="88"/>
    <n v="251"/>
    <n v="250"/>
    <n v="1663"/>
    <n v="1439"/>
    <n v="74703"/>
    <n v="49938"/>
  </r>
  <r>
    <n v="13"/>
    <x v="3"/>
    <s v="W13"/>
    <x v="402"/>
    <n v="250"/>
    <n v="165"/>
    <n v="12675"/>
    <n v="11665"/>
    <n v="80028"/>
    <n v="67790"/>
  </r>
  <r>
    <n v="12"/>
    <x v="2"/>
    <s v="Lake3"/>
    <x v="499"/>
    <n v="257"/>
    <n v="241"/>
    <n v="14432"/>
    <n v="12635"/>
    <n v="48955"/>
    <n v="84570"/>
  </r>
  <r>
    <n v="7"/>
    <x v="0"/>
    <s v="H1"/>
    <x v="19"/>
    <n v="256"/>
    <n v="122"/>
    <n v="1919"/>
    <n v="1561"/>
    <n v="74447"/>
    <n v="49816"/>
  </r>
  <r>
    <n v="3"/>
    <x v="1"/>
    <s v="A3"/>
    <x v="419"/>
    <n v="210"/>
    <n v="101"/>
    <n v="11930"/>
    <n v="9988"/>
    <n v="40228"/>
    <n v="86450"/>
  </r>
  <r>
    <n v="2"/>
    <x v="1"/>
    <s v="Delta"/>
    <x v="135"/>
    <n v="241"/>
    <n v="259"/>
    <n v="14066"/>
    <n v="13651"/>
    <n v="50375"/>
    <n v="72558"/>
  </r>
  <r>
    <n v="10"/>
    <x v="2"/>
    <s v="Lake1"/>
    <x v="500"/>
    <n v="141"/>
    <n v="174"/>
    <n v="11259"/>
    <n v="10210"/>
    <n v="65969"/>
    <n v="55043"/>
  </r>
  <r>
    <n v="10"/>
    <x v="2"/>
    <s v="Lake1"/>
    <x v="415"/>
    <n v="234"/>
    <n v="215"/>
    <n v="11493"/>
    <n v="10425"/>
    <n v="65735"/>
    <n v="54828"/>
  </r>
  <r>
    <n v="5"/>
    <x v="4"/>
    <s v="B2"/>
    <x v="484"/>
    <n v="166"/>
    <n v="120"/>
    <n v="14468"/>
    <n v="13463"/>
    <n v="32955"/>
    <n v="64245"/>
  </r>
  <r>
    <n v="2"/>
    <x v="1"/>
    <s v="Delta"/>
    <x v="136"/>
    <n v="111"/>
    <n v="63"/>
    <n v="14177"/>
    <n v="13714"/>
    <n v="50264"/>
    <n v="72495"/>
  </r>
  <r>
    <n v="2"/>
    <x v="1"/>
    <s v="Delta"/>
    <x v="384"/>
    <n v="235"/>
    <n v="108"/>
    <n v="14412"/>
    <n v="13822"/>
    <n v="50029"/>
    <n v="72387"/>
  </r>
  <r>
    <n v="7"/>
    <x v="0"/>
    <s v="H1"/>
    <x v="501"/>
    <n v="158"/>
    <n v="209"/>
    <n v="2077"/>
    <n v="1770"/>
    <n v="74289"/>
    <n v="49607"/>
  </r>
  <r>
    <n v="4"/>
    <x v="4"/>
    <s v="B1"/>
    <x v="502"/>
    <n v="207"/>
    <n v="142"/>
    <n v="13181"/>
    <n v="12444"/>
    <n v="52009"/>
    <n v="76009"/>
  </r>
  <r>
    <n v="7"/>
    <x v="0"/>
    <s v="H1"/>
    <x v="128"/>
    <n v="200"/>
    <n v="118"/>
    <n v="2277"/>
    <n v="1888"/>
    <n v="74089"/>
    <n v="49489"/>
  </r>
  <r>
    <n v="7"/>
    <x v="0"/>
    <s v="H1"/>
    <x v="27"/>
    <n v="224"/>
    <n v="145"/>
    <n v="2501"/>
    <n v="2033"/>
    <n v="73865"/>
    <n v="49344"/>
  </r>
  <r>
    <n v="1"/>
    <x v="1"/>
    <s v="Alpha"/>
    <x v="503"/>
    <n v="253"/>
    <n v="70"/>
    <n v="16094"/>
    <n v="15523"/>
    <n v="71496"/>
    <n v="57078"/>
  </r>
  <r>
    <n v="12"/>
    <x v="2"/>
    <s v="Lake3"/>
    <x v="373"/>
    <n v="80"/>
    <n v="109"/>
    <n v="14512"/>
    <n v="12744"/>
    <n v="48875"/>
    <n v="84461"/>
  </r>
  <r>
    <n v="5"/>
    <x v="4"/>
    <s v="B2"/>
    <x v="504"/>
    <n v="187"/>
    <n v="264"/>
    <n v="14655"/>
    <n v="13727"/>
    <n v="32768"/>
    <n v="63981"/>
  </r>
  <r>
    <n v="5"/>
    <x v="4"/>
    <s v="B2"/>
    <x v="448"/>
    <n v="280"/>
    <n v="106"/>
    <n v="14935"/>
    <n v="13833"/>
    <n v="32488"/>
    <n v="63875"/>
  </r>
  <r>
    <n v="2"/>
    <x v="1"/>
    <s v="Delta"/>
    <x v="494"/>
    <n v="125"/>
    <n v="86"/>
    <n v="14537"/>
    <n v="13908"/>
    <n v="49904"/>
    <n v="72301"/>
  </r>
  <r>
    <n v="10"/>
    <x v="2"/>
    <s v="Lake1"/>
    <x v="106"/>
    <n v="258"/>
    <n v="291"/>
    <n v="11751"/>
    <n v="10716"/>
    <n v="65477"/>
    <n v="54537"/>
  </r>
  <r>
    <n v="7"/>
    <x v="0"/>
    <s v="H1"/>
    <x v="103"/>
    <n v="87"/>
    <n v="272"/>
    <n v="2588"/>
    <n v="2305"/>
    <n v="73778"/>
    <n v="49072"/>
  </r>
  <r>
    <n v="5"/>
    <x v="4"/>
    <s v="B2"/>
    <x v="505"/>
    <n v="282"/>
    <n v="162"/>
    <n v="15217"/>
    <n v="13995"/>
    <n v="32206"/>
    <n v="63713"/>
  </r>
  <r>
    <n v="7"/>
    <x v="0"/>
    <s v="H1"/>
    <x v="506"/>
    <n v="142"/>
    <n v="243"/>
    <n v="2730"/>
    <n v="2548"/>
    <n v="73636"/>
    <n v="48829"/>
  </r>
  <r>
    <n v="2"/>
    <x v="1"/>
    <s v="Delta"/>
    <x v="484"/>
    <n v="258"/>
    <n v="189"/>
    <n v="14795"/>
    <n v="14097"/>
    <n v="49646"/>
    <n v="72112"/>
  </r>
  <r>
    <n v="7"/>
    <x v="0"/>
    <s v="H1"/>
    <x v="174"/>
    <n v="259"/>
    <n v="185"/>
    <n v="2989"/>
    <n v="2733"/>
    <n v="73377"/>
    <n v="48644"/>
  </r>
  <r>
    <n v="10"/>
    <x v="2"/>
    <s v="Lake1"/>
    <x v="424"/>
    <n v="157"/>
    <n v="192"/>
    <n v="11908"/>
    <n v="10908"/>
    <n v="65320"/>
    <n v="54345"/>
  </r>
  <r>
    <n v="4"/>
    <x v="4"/>
    <s v="B1"/>
    <x v="507"/>
    <n v="239"/>
    <n v="215"/>
    <n v="13420"/>
    <n v="12659"/>
    <n v="51770"/>
    <n v="75794"/>
  </r>
  <r>
    <n v="11"/>
    <x v="2"/>
    <s v="Lake2"/>
    <x v="345"/>
    <n v="131"/>
    <n v="258"/>
    <n v="12193"/>
    <n v="11490"/>
    <n v="63787"/>
    <n v="85307"/>
  </r>
  <r>
    <n v="10"/>
    <x v="2"/>
    <s v="Lake1"/>
    <x v="445"/>
    <n v="192"/>
    <n v="179"/>
    <n v="12100"/>
    <n v="11087"/>
    <n v="65128"/>
    <n v="54166"/>
  </r>
  <r>
    <n v="11"/>
    <x v="2"/>
    <s v="Lake2"/>
    <x v="351"/>
    <n v="237"/>
    <n v="237"/>
    <n v="12430"/>
    <n v="11727"/>
    <n v="63550"/>
    <n v="85070"/>
  </r>
  <r>
    <n v="13"/>
    <x v="3"/>
    <s v="W13"/>
    <x v="117"/>
    <n v="233"/>
    <n v="268"/>
    <n v="12908"/>
    <n v="11933"/>
    <n v="79795"/>
    <n v="67522"/>
  </r>
  <r>
    <n v="2"/>
    <x v="1"/>
    <s v="Delta"/>
    <x v="144"/>
    <n v="179"/>
    <n v="247"/>
    <n v="14974"/>
    <n v="14344"/>
    <n v="49467"/>
    <n v="71865"/>
  </r>
  <r>
    <n v="7"/>
    <x v="0"/>
    <s v="H1"/>
    <x v="131"/>
    <n v="278"/>
    <n v="162"/>
    <n v="3267"/>
    <n v="2895"/>
    <n v="73099"/>
    <n v="48482"/>
  </r>
  <r>
    <n v="12"/>
    <x v="2"/>
    <s v="Lake3"/>
    <x v="417"/>
    <n v="295"/>
    <n v="239"/>
    <n v="14807"/>
    <n v="12983"/>
    <n v="48580"/>
    <n v="84222"/>
  </r>
  <r>
    <n v="2"/>
    <x v="1"/>
    <s v="Delta"/>
    <x v="508"/>
    <n v="218"/>
    <n v="288"/>
    <n v="15192"/>
    <n v="14632"/>
    <n v="49249"/>
    <n v="71577"/>
  </r>
  <r>
    <n v="12"/>
    <x v="2"/>
    <s v="Lake3"/>
    <x v="509"/>
    <n v="297"/>
    <n v="93"/>
    <n v="15104"/>
    <n v="13076"/>
    <n v="48283"/>
    <n v="84129"/>
  </r>
  <r>
    <n v="13"/>
    <x v="3"/>
    <s v="W13"/>
    <x v="367"/>
    <n v="123"/>
    <n v="52"/>
    <n v="13031"/>
    <n v="11985"/>
    <n v="79672"/>
    <n v="67470"/>
  </r>
  <r>
    <n v="7"/>
    <x v="0"/>
    <s v="H1"/>
    <x v="178"/>
    <n v="179"/>
    <n v="189"/>
    <n v="3446"/>
    <n v="3084"/>
    <n v="72920"/>
    <n v="48293"/>
  </r>
  <r>
    <n v="14"/>
    <x v="3"/>
    <s v="Delta"/>
    <x v="164"/>
    <n v="222"/>
    <n v="122"/>
    <n v="15878"/>
    <n v="13809"/>
    <n v="59533"/>
    <n v="62329"/>
  </r>
  <r>
    <n v="3"/>
    <x v="1"/>
    <s v="A3"/>
    <x v="108"/>
    <n v="218"/>
    <n v="244"/>
    <n v="12148"/>
    <n v="10232"/>
    <n v="40010"/>
    <n v="86206"/>
  </r>
  <r>
    <n v="14"/>
    <x v="3"/>
    <s v="Delta"/>
    <x v="510"/>
    <n v="106"/>
    <n v="281"/>
    <n v="15984"/>
    <n v="14090"/>
    <n v="59427"/>
    <n v="62048"/>
  </r>
  <r>
    <n v="4"/>
    <x v="4"/>
    <s v="B1"/>
    <x v="122"/>
    <n v="155"/>
    <n v="243"/>
    <n v="13575"/>
    <n v="12902"/>
    <n v="51615"/>
    <n v="75551"/>
  </r>
  <r>
    <n v="7"/>
    <x v="0"/>
    <s v="H1"/>
    <x v="157"/>
    <n v="174"/>
    <n v="130"/>
    <n v="3620"/>
    <n v="3214"/>
    <n v="72746"/>
    <n v="48163"/>
  </r>
  <r>
    <n v="14"/>
    <x v="3"/>
    <s v="Delta"/>
    <x v="511"/>
    <n v="258"/>
    <n v="125"/>
    <n v="16242"/>
    <n v="14215"/>
    <n v="59169"/>
    <n v="61923"/>
  </r>
  <r>
    <n v="5"/>
    <x v="4"/>
    <s v="B2"/>
    <x v="512"/>
    <n v="220"/>
    <n v="245"/>
    <n v="15437"/>
    <n v="14240"/>
    <n v="31986"/>
    <n v="63468"/>
  </r>
  <r>
    <n v="13"/>
    <x v="3"/>
    <s v="W13"/>
    <x v="368"/>
    <n v="254"/>
    <n v="119"/>
    <n v="13285"/>
    <n v="12104"/>
    <n v="79418"/>
    <n v="67351"/>
  </r>
  <r>
    <n v="10"/>
    <x v="2"/>
    <s v="Lake1"/>
    <x v="114"/>
    <n v="265"/>
    <n v="93"/>
    <n v="12365"/>
    <n v="11180"/>
    <n v="64863"/>
    <n v="54073"/>
  </r>
  <r>
    <n v="10"/>
    <x v="2"/>
    <s v="Lake1"/>
    <x v="513"/>
    <n v="106"/>
    <n v="150"/>
    <n v="12471"/>
    <n v="11330"/>
    <n v="64757"/>
    <n v="53923"/>
  </r>
  <r>
    <n v="13"/>
    <x v="3"/>
    <s v="W13"/>
    <x v="514"/>
    <n v="87"/>
    <n v="178"/>
    <n v="13372"/>
    <n v="12282"/>
    <n v="79331"/>
    <n v="67173"/>
  </r>
  <r>
    <n v="7"/>
    <x v="0"/>
    <s v="H1"/>
    <x v="169"/>
    <n v="99"/>
    <n v="285"/>
    <n v="3719"/>
    <n v="3499"/>
    <n v="72647"/>
    <n v="47878"/>
  </r>
  <r>
    <n v="11"/>
    <x v="2"/>
    <s v="Lake2"/>
    <x v="352"/>
    <n v="243"/>
    <n v="169"/>
    <n v="12673"/>
    <n v="11896"/>
    <n v="63307"/>
    <n v="84901"/>
  </r>
  <r>
    <n v="13"/>
    <x v="3"/>
    <s v="W13"/>
    <x v="123"/>
    <n v="196"/>
    <n v="198"/>
    <n v="13568"/>
    <n v="12480"/>
    <n v="79135"/>
    <n v="66975"/>
  </r>
  <r>
    <n v="12"/>
    <x v="2"/>
    <s v="Lake3"/>
    <x v="135"/>
    <n v="267"/>
    <n v="171"/>
    <n v="15371"/>
    <n v="13247"/>
    <n v="48016"/>
    <n v="83958"/>
  </r>
  <r>
    <n v="12"/>
    <x v="2"/>
    <s v="Lake3"/>
    <x v="515"/>
    <n v="158"/>
    <n v="199"/>
    <n v="15529"/>
    <n v="13446"/>
    <n v="47858"/>
    <n v="83759"/>
  </r>
  <r>
    <n v="10"/>
    <x v="2"/>
    <s v="Lake1"/>
    <x v="117"/>
    <n v="163"/>
    <n v="72"/>
    <n v="12634"/>
    <n v="11402"/>
    <n v="64594"/>
    <n v="53851"/>
  </r>
  <r>
    <n v="7"/>
    <x v="0"/>
    <s v="H1"/>
    <x v="516"/>
    <n v="219"/>
    <n v="248"/>
    <n v="3938"/>
    <n v="3747"/>
    <n v="72428"/>
    <n v="47630"/>
  </r>
  <r>
    <n v="2"/>
    <x v="1"/>
    <s v="Delta"/>
    <x v="149"/>
    <n v="294"/>
    <n v="151"/>
    <n v="15486"/>
    <n v="14783"/>
    <n v="48955"/>
    <n v="71426"/>
  </r>
  <r>
    <n v="10"/>
    <x v="2"/>
    <s v="Lake1"/>
    <x v="485"/>
    <n v="276"/>
    <n v="133"/>
    <n v="12910"/>
    <n v="11535"/>
    <n v="64318"/>
    <n v="53718"/>
  </r>
  <r>
    <n v="2"/>
    <x v="1"/>
    <s v="Delta"/>
    <x v="517"/>
    <n v="204"/>
    <n v="208"/>
    <n v="15690"/>
    <n v="14991"/>
    <n v="48751"/>
    <n v="71218"/>
  </r>
  <r>
    <n v="10"/>
    <x v="2"/>
    <s v="Lake1"/>
    <x v="368"/>
    <n v="199"/>
    <n v="222"/>
    <n v="13109"/>
    <n v="11757"/>
    <n v="64119"/>
    <n v="53496"/>
  </r>
  <r>
    <n v="7"/>
    <x v="0"/>
    <s v="H1"/>
    <x v="40"/>
    <n v="300"/>
    <n v="238"/>
    <n v="4238"/>
    <n v="3985"/>
    <n v="72128"/>
    <n v="47392"/>
  </r>
  <r>
    <n v="11"/>
    <x v="2"/>
    <s v="Lake2"/>
    <x v="353"/>
    <n v="188"/>
    <n v="284"/>
    <n v="12861"/>
    <n v="12180"/>
    <n v="63119"/>
    <n v="84617"/>
  </r>
  <r>
    <n v="1"/>
    <x v="1"/>
    <s v="Alpha"/>
    <x v="518"/>
    <n v="166"/>
    <n v="64"/>
    <n v="16260"/>
    <n v="15587"/>
    <n v="71330"/>
    <n v="57014"/>
  </r>
  <r>
    <n v="14"/>
    <x v="3"/>
    <s v="Delta"/>
    <x v="408"/>
    <n v="250"/>
    <n v="122"/>
    <n v="16492"/>
    <n v="14337"/>
    <n v="58919"/>
    <n v="61801"/>
  </r>
  <r>
    <n v="10"/>
    <x v="2"/>
    <s v="Lake1"/>
    <x v="519"/>
    <n v="220"/>
    <n v="259"/>
    <n v="13329"/>
    <n v="12016"/>
    <n v="63899"/>
    <n v="53237"/>
  </r>
  <r>
    <n v="5"/>
    <x v="4"/>
    <s v="B2"/>
    <x v="472"/>
    <n v="227"/>
    <n v="219"/>
    <n v="15664"/>
    <n v="14459"/>
    <n v="31759"/>
    <n v="63249"/>
  </r>
  <r>
    <n v="5"/>
    <x v="4"/>
    <s v="B2"/>
    <x v="394"/>
    <n v="246"/>
    <n v="123"/>
    <n v="15910"/>
    <n v="14582"/>
    <n v="31513"/>
    <n v="63126"/>
  </r>
  <r>
    <n v="10"/>
    <x v="2"/>
    <s v="Lake1"/>
    <x v="509"/>
    <n v="155"/>
    <n v="219"/>
    <n v="13484"/>
    <n v="12235"/>
    <n v="63744"/>
    <n v="53018"/>
  </r>
  <r>
    <n v="7"/>
    <x v="0"/>
    <s v="H1"/>
    <x v="193"/>
    <n v="237"/>
    <n v="194"/>
    <n v="4475"/>
    <n v="4179"/>
    <n v="71891"/>
    <n v="47198"/>
  </r>
  <r>
    <n v="7"/>
    <x v="0"/>
    <s v="H1"/>
    <x v="195"/>
    <n v="282"/>
    <n v="163"/>
    <n v="4757"/>
    <n v="4342"/>
    <n v="71609"/>
    <n v="47035"/>
  </r>
  <r>
    <n v="4"/>
    <x v="4"/>
    <s v="B1"/>
    <x v="462"/>
    <n v="256"/>
    <n v="183"/>
    <n v="13831"/>
    <n v="13085"/>
    <n v="51359"/>
    <n v="75368"/>
  </r>
  <r>
    <n v="11"/>
    <x v="2"/>
    <s v="Lake2"/>
    <x v="433"/>
    <n v="198"/>
    <n v="114"/>
    <n v="13059"/>
    <n v="12294"/>
    <n v="62921"/>
    <n v="84503"/>
  </r>
  <r>
    <n v="1"/>
    <x v="1"/>
    <s v="Alpha"/>
    <x v="512"/>
    <n v="210"/>
    <n v="205"/>
    <n v="16470"/>
    <n v="15792"/>
    <n v="71120"/>
    <n v="56809"/>
  </r>
  <r>
    <n v="14"/>
    <x v="3"/>
    <s v="Delta"/>
    <x v="520"/>
    <n v="80"/>
    <n v="252"/>
    <n v="16572"/>
    <n v="14589"/>
    <n v="58839"/>
    <n v="61549"/>
  </r>
  <r>
    <n v="11"/>
    <x v="2"/>
    <s v="Lake2"/>
    <x v="521"/>
    <n v="283"/>
    <n v="118"/>
    <n v="13342"/>
    <n v="12412"/>
    <n v="62638"/>
    <n v="84385"/>
  </r>
  <r>
    <n v="1"/>
    <x v="1"/>
    <s v="Alpha"/>
    <x v="151"/>
    <n v="177"/>
    <n v="300"/>
    <n v="16647"/>
    <n v="16092"/>
    <n v="70943"/>
    <n v="56509"/>
  </r>
  <r>
    <n v="7"/>
    <x v="0"/>
    <s v="H1"/>
    <x v="202"/>
    <n v="81"/>
    <n v="286"/>
    <n v="4838"/>
    <n v="4628"/>
    <n v="71528"/>
    <n v="46749"/>
  </r>
  <r>
    <n v="14"/>
    <x v="3"/>
    <s v="Delta"/>
    <x v="173"/>
    <n v="90"/>
    <n v="160"/>
    <n v="16662"/>
    <n v="14749"/>
    <n v="58749"/>
    <n v="61389"/>
  </r>
  <r>
    <n v="2"/>
    <x v="1"/>
    <s v="Delta"/>
    <x v="151"/>
    <n v="177"/>
    <n v="120"/>
    <n v="15867"/>
    <n v="15111"/>
    <n v="48574"/>
    <n v="71098"/>
  </r>
  <r>
    <n v="3"/>
    <x v="1"/>
    <s v="A3"/>
    <x v="426"/>
    <n v="265"/>
    <n v="97"/>
    <n v="12413"/>
    <n v="10329"/>
    <n v="39745"/>
    <n v="86109"/>
  </r>
  <r>
    <n v="2"/>
    <x v="1"/>
    <s v="Delta"/>
    <x v="522"/>
    <n v="237"/>
    <n v="176"/>
    <n v="16104"/>
    <n v="15287"/>
    <n v="48337"/>
    <n v="70922"/>
  </r>
  <r>
    <n v="7"/>
    <x v="0"/>
    <s v="H1"/>
    <x v="209"/>
    <n v="159"/>
    <n v="148"/>
    <n v="4997"/>
    <n v="4776"/>
    <n v="71369"/>
    <n v="46601"/>
  </r>
  <r>
    <n v="7"/>
    <x v="0"/>
    <s v="H1"/>
    <x v="220"/>
    <n v="236"/>
    <n v="73"/>
    <n v="5233"/>
    <n v="4849"/>
    <n v="71133"/>
    <n v="46528"/>
  </r>
  <r>
    <n v="7"/>
    <x v="0"/>
    <s v="H1"/>
    <x v="266"/>
    <n v="196"/>
    <n v="206"/>
    <n v="5429"/>
    <n v="5055"/>
    <n v="70937"/>
    <n v="46322"/>
  </r>
  <r>
    <n v="11"/>
    <x v="2"/>
    <s v="Lake2"/>
    <x v="445"/>
    <n v="83"/>
    <n v="265"/>
    <n v="13425"/>
    <n v="12677"/>
    <n v="62555"/>
    <n v="84120"/>
  </r>
  <r>
    <n v="7"/>
    <x v="0"/>
    <s v="H1"/>
    <x v="523"/>
    <n v="215"/>
    <n v="192"/>
    <n v="5644"/>
    <n v="5247"/>
    <n v="70722"/>
    <n v="46130"/>
  </r>
  <r>
    <n v="5"/>
    <x v="4"/>
    <s v="B2"/>
    <x v="155"/>
    <n v="292"/>
    <n v="260"/>
    <n v="16202"/>
    <n v="14842"/>
    <n v="31221"/>
    <n v="62866"/>
  </r>
  <r>
    <n v="2"/>
    <x v="1"/>
    <s v="Delta"/>
    <x v="155"/>
    <n v="270"/>
    <n v="242"/>
    <n v="16374"/>
    <n v="15529"/>
    <n v="48067"/>
    <n v="70680"/>
  </r>
  <r>
    <n v="1"/>
    <x v="1"/>
    <s v="Alpha"/>
    <x v="522"/>
    <n v="124"/>
    <n v="193"/>
    <n v="16771"/>
    <n v="16285"/>
    <n v="70819"/>
    <n v="56316"/>
  </r>
  <r>
    <n v="1"/>
    <x v="1"/>
    <s v="Alpha"/>
    <x v="155"/>
    <n v="107"/>
    <n v="55"/>
    <n v="16878"/>
    <n v="16340"/>
    <n v="70712"/>
    <n v="56261"/>
  </r>
  <r>
    <n v="3"/>
    <x v="1"/>
    <s v="A3"/>
    <x v="357"/>
    <n v="166"/>
    <n v="158"/>
    <n v="12579"/>
    <n v="10487"/>
    <n v="39579"/>
    <n v="85951"/>
  </r>
  <r>
    <n v="10"/>
    <x v="2"/>
    <s v="Lake1"/>
    <x v="486"/>
    <n v="298"/>
    <n v="102"/>
    <n v="13782"/>
    <n v="12337"/>
    <n v="63446"/>
    <n v="52916"/>
  </r>
  <r>
    <n v="14"/>
    <x v="3"/>
    <s v="Delta"/>
    <x v="524"/>
    <n v="208"/>
    <n v="78"/>
    <n v="16870"/>
    <n v="14827"/>
    <n v="58541"/>
    <n v="61311"/>
  </r>
  <r>
    <n v="3"/>
    <x v="1"/>
    <s v="A3"/>
    <x v="525"/>
    <n v="93"/>
    <n v="141"/>
    <n v="12672"/>
    <n v="10628"/>
    <n v="39486"/>
    <n v="85810"/>
  </r>
  <r>
    <n v="7"/>
    <x v="0"/>
    <s v="H1"/>
    <x v="315"/>
    <n v="217"/>
    <n v="82"/>
    <n v="5861"/>
    <n v="5329"/>
    <n v="70505"/>
    <n v="46048"/>
  </r>
  <r>
    <n v="1"/>
    <x v="1"/>
    <s v="Alpha"/>
    <x v="156"/>
    <n v="218"/>
    <n v="223"/>
    <n v="17096"/>
    <n v="16563"/>
    <n v="70494"/>
    <n v="56038"/>
  </r>
  <r>
    <n v="11"/>
    <x v="2"/>
    <s v="Lake2"/>
    <x v="437"/>
    <n v="162"/>
    <n v="292"/>
    <n v="13587"/>
    <n v="12969"/>
    <n v="62393"/>
    <n v="83828"/>
  </r>
  <r>
    <n v="14"/>
    <x v="3"/>
    <s v="Delta"/>
    <x v="412"/>
    <n v="244"/>
    <n v="251"/>
    <n v="17114"/>
    <n v="15078"/>
    <n v="58297"/>
    <n v="61060"/>
  </r>
  <r>
    <n v="7"/>
    <x v="0"/>
    <s v="H1"/>
    <x v="242"/>
    <n v="249"/>
    <n v="220"/>
    <n v="6110"/>
    <n v="5549"/>
    <n v="70256"/>
    <n v="45828"/>
  </r>
  <r>
    <n v="7"/>
    <x v="0"/>
    <s v="H1"/>
    <x v="244"/>
    <n v="293"/>
    <n v="158"/>
    <n v="6403"/>
    <n v="5707"/>
    <n v="69963"/>
    <n v="45670"/>
  </r>
  <r>
    <n v="12"/>
    <x v="2"/>
    <s v="Lake3"/>
    <x v="384"/>
    <n v="269"/>
    <n v="82"/>
    <n v="15798"/>
    <n v="13528"/>
    <n v="47589"/>
    <n v="83677"/>
  </r>
  <r>
    <n v="7"/>
    <x v="0"/>
    <s v="H1"/>
    <x v="255"/>
    <n v="161"/>
    <n v="288"/>
    <n v="6564"/>
    <n v="5995"/>
    <n v="69802"/>
    <n v="45382"/>
  </r>
  <r>
    <n v="13"/>
    <x v="3"/>
    <s v="W13"/>
    <x v="509"/>
    <n v="236"/>
    <n v="249"/>
    <n v="13804"/>
    <n v="12729"/>
    <n v="78899"/>
    <n v="66726"/>
  </r>
  <r>
    <n v="13"/>
    <x v="3"/>
    <s v="W13"/>
    <x v="135"/>
    <n v="187"/>
    <n v="156"/>
    <n v="13991"/>
    <n v="12885"/>
    <n v="78712"/>
    <n v="66570"/>
  </r>
  <r>
    <n v="14"/>
    <x v="3"/>
    <s v="Delta"/>
    <x v="526"/>
    <n v="261"/>
    <n v="74"/>
    <n v="17375"/>
    <n v="15152"/>
    <n v="58036"/>
    <n v="60986"/>
  </r>
  <r>
    <n v="12"/>
    <x v="2"/>
    <s v="Lake3"/>
    <x v="527"/>
    <n v="137"/>
    <n v="64"/>
    <n v="15935"/>
    <n v="13592"/>
    <n v="47452"/>
    <n v="83613"/>
  </r>
  <r>
    <n v="4"/>
    <x v="4"/>
    <s v="B1"/>
    <x v="509"/>
    <n v="211"/>
    <n v="133"/>
    <n v="14042"/>
    <n v="13218"/>
    <n v="51148"/>
    <n v="75235"/>
  </r>
  <r>
    <n v="7"/>
    <x v="0"/>
    <s v="H1"/>
    <x v="262"/>
    <n v="267"/>
    <n v="173"/>
    <n v="6831"/>
    <n v="6168"/>
    <n v="69535"/>
    <n v="45209"/>
  </r>
  <r>
    <n v="3"/>
    <x v="1"/>
    <s v="A3"/>
    <x v="528"/>
    <n v="108"/>
    <n v="60"/>
    <n v="12780"/>
    <n v="10688"/>
    <n v="39378"/>
    <n v="85750"/>
  </r>
  <r>
    <n v="14"/>
    <x v="3"/>
    <s v="Delta"/>
    <x v="529"/>
    <n v="184"/>
    <n v="91"/>
    <n v="17559"/>
    <n v="15243"/>
    <n v="57852"/>
    <n v="60895"/>
  </r>
  <r>
    <n v="13"/>
    <x v="3"/>
    <s v="W13"/>
    <x v="515"/>
    <n v="267"/>
    <n v="244"/>
    <n v="14258"/>
    <n v="13129"/>
    <n v="78445"/>
    <n v="66326"/>
  </r>
  <r>
    <n v="3"/>
    <x v="1"/>
    <s v="A3"/>
    <x v="485"/>
    <n v="191"/>
    <n v="129"/>
    <n v="12971"/>
    <n v="10817"/>
    <n v="39187"/>
    <n v="85621"/>
  </r>
  <r>
    <n v="4"/>
    <x v="4"/>
    <s v="B1"/>
    <x v="135"/>
    <n v="251"/>
    <n v="205"/>
    <n v="14293"/>
    <n v="13423"/>
    <n v="50897"/>
    <n v="75030"/>
  </r>
  <r>
    <n v="1"/>
    <x v="1"/>
    <s v="Alpha"/>
    <x v="159"/>
    <n v="110"/>
    <n v="72"/>
    <n v="17206"/>
    <n v="16635"/>
    <n v="70384"/>
    <n v="55966"/>
  </r>
  <r>
    <n v="4"/>
    <x v="4"/>
    <s v="B1"/>
    <x v="515"/>
    <n v="206"/>
    <n v="55"/>
    <n v="14499"/>
    <n v="13478"/>
    <n v="50691"/>
    <n v="74975"/>
  </r>
  <r>
    <n v="4"/>
    <x v="4"/>
    <s v="B1"/>
    <x v="384"/>
    <n v="219"/>
    <n v="290"/>
    <n v="14718"/>
    <n v="13768"/>
    <n v="50472"/>
    <n v="74685"/>
  </r>
  <r>
    <n v="10"/>
    <x v="2"/>
    <s v="Lake1"/>
    <x v="136"/>
    <n v="169"/>
    <n v="254"/>
    <n v="13951"/>
    <n v="12591"/>
    <n v="63277"/>
    <n v="52662"/>
  </r>
  <r>
    <n v="7"/>
    <x v="0"/>
    <s v="H1"/>
    <x v="259"/>
    <n v="96"/>
    <n v="252"/>
    <n v="6927"/>
    <n v="6420"/>
    <n v="69439"/>
    <n v="44957"/>
  </r>
  <r>
    <n v="13"/>
    <x v="3"/>
    <s v="W13"/>
    <x v="530"/>
    <n v="88"/>
    <n v="95"/>
    <n v="14346"/>
    <n v="13224"/>
    <n v="78357"/>
    <n v="66231"/>
  </r>
  <r>
    <n v="10"/>
    <x v="2"/>
    <s v="Lake1"/>
    <x v="384"/>
    <n v="256"/>
    <n v="278"/>
    <n v="14207"/>
    <n v="12869"/>
    <n v="63021"/>
    <n v="52384"/>
  </r>
  <r>
    <n v="7"/>
    <x v="0"/>
    <s v="H1"/>
    <x v="323"/>
    <n v="296"/>
    <n v="244"/>
    <n v="7223"/>
    <n v="6664"/>
    <n v="69143"/>
    <n v="44713"/>
  </r>
  <r>
    <n v="11"/>
    <x v="2"/>
    <s v="Lake2"/>
    <x v="116"/>
    <n v="238"/>
    <n v="99"/>
    <n v="13825"/>
    <n v="13068"/>
    <n v="62155"/>
    <n v="83729"/>
  </r>
  <r>
    <n v="5"/>
    <x v="4"/>
    <s v="B2"/>
    <x v="531"/>
    <n v="177"/>
    <n v="148"/>
    <n v="16379"/>
    <n v="14990"/>
    <n v="31044"/>
    <n v="62718"/>
  </r>
  <r>
    <n v="11"/>
    <x v="2"/>
    <s v="Lake2"/>
    <x v="481"/>
    <n v="243"/>
    <n v="295"/>
    <n v="14068"/>
    <n v="13363"/>
    <n v="61912"/>
    <n v="83434"/>
  </r>
  <r>
    <n v="5"/>
    <x v="4"/>
    <s v="B2"/>
    <x v="160"/>
    <n v="184"/>
    <n v="176"/>
    <n v="16563"/>
    <n v="15166"/>
    <n v="30860"/>
    <n v="62542"/>
  </r>
  <r>
    <n v="10"/>
    <x v="2"/>
    <s v="Lake1"/>
    <x v="527"/>
    <n v="97"/>
    <n v="227"/>
    <n v="14304"/>
    <n v="13096"/>
    <n v="62924"/>
    <n v="52157"/>
  </r>
  <r>
    <n v="2"/>
    <x v="1"/>
    <s v="Delta"/>
    <x v="492"/>
    <n v="120"/>
    <n v="228"/>
    <n v="16494"/>
    <n v="15757"/>
    <n v="47947"/>
    <n v="70452"/>
  </r>
  <r>
    <n v="7"/>
    <x v="0"/>
    <s v="H1"/>
    <x v="272"/>
    <n v="254"/>
    <n v="283"/>
    <n v="7477"/>
    <n v="6947"/>
    <n v="68889"/>
    <n v="44430"/>
  </r>
  <r>
    <n v="5"/>
    <x v="4"/>
    <s v="B2"/>
    <x v="404"/>
    <n v="148"/>
    <n v="116"/>
    <n v="16711"/>
    <n v="15282"/>
    <n v="30712"/>
    <n v="62426"/>
  </r>
  <r>
    <n v="7"/>
    <x v="0"/>
    <s v="H1"/>
    <x v="325"/>
    <n v="207"/>
    <n v="69"/>
    <n v="7684"/>
    <n v="7016"/>
    <n v="68682"/>
    <n v="44361"/>
  </r>
  <r>
    <n v="7"/>
    <x v="0"/>
    <s v="H1"/>
    <x v="532"/>
    <n v="217"/>
    <n v="152"/>
    <n v="7901"/>
    <n v="7168"/>
    <n v="68465"/>
    <n v="44209"/>
  </r>
  <r>
    <n v="12"/>
    <x v="2"/>
    <s v="Lake3"/>
    <x v="139"/>
    <n v="113"/>
    <n v="119"/>
    <n v="16048"/>
    <n v="13711"/>
    <n v="47339"/>
    <n v="83494"/>
  </r>
  <r>
    <n v="7"/>
    <x v="0"/>
    <s v="H1"/>
    <x v="293"/>
    <n v="212"/>
    <n v="147"/>
    <n v="8113"/>
    <n v="7315"/>
    <n v="68253"/>
    <n v="44062"/>
  </r>
  <r>
    <n v="7"/>
    <x v="0"/>
    <s v="H1"/>
    <x v="296"/>
    <n v="101"/>
    <n v="99"/>
    <n v="8214"/>
    <n v="7414"/>
    <n v="68152"/>
    <n v="43963"/>
  </r>
  <r>
    <n v="7"/>
    <x v="0"/>
    <s v="H1"/>
    <x v="287"/>
    <n v="108"/>
    <n v="158"/>
    <n v="8322"/>
    <n v="7572"/>
    <n v="68044"/>
    <n v="43805"/>
  </r>
  <r>
    <n v="7"/>
    <x v="0"/>
    <s v="H1"/>
    <x v="333"/>
    <n v="235"/>
    <n v="121"/>
    <n v="8557"/>
    <n v="7693"/>
    <n v="67809"/>
    <n v="43684"/>
  </r>
  <r>
    <n v="12"/>
    <x v="2"/>
    <s v="Lake3"/>
    <x v="387"/>
    <n v="205"/>
    <n v="284"/>
    <n v="16253"/>
    <n v="13995"/>
    <n v="47134"/>
    <n v="83210"/>
  </r>
  <r>
    <n v="7"/>
    <x v="0"/>
    <s v="H1"/>
    <x v="291"/>
    <n v="221"/>
    <n v="50"/>
    <n v="8778"/>
    <n v="7743"/>
    <n v="67588"/>
    <n v="43634"/>
  </r>
  <r>
    <n v="12"/>
    <x v="2"/>
    <s v="Lake3"/>
    <x v="143"/>
    <n v="204"/>
    <n v="117"/>
    <n v="16457"/>
    <n v="14112"/>
    <n v="46930"/>
    <n v="83093"/>
  </r>
  <r>
    <n v="7"/>
    <x v="0"/>
    <s v="H1"/>
    <x v="317"/>
    <n v="95"/>
    <n v="162"/>
    <n v="8873"/>
    <n v="7905"/>
    <n v="67493"/>
    <n v="43472"/>
  </r>
  <r>
    <n v="7"/>
    <x v="0"/>
    <s v="H1"/>
    <x v="300"/>
    <n v="194"/>
    <n v="231"/>
    <n v="9067"/>
    <n v="8136"/>
    <n v="67299"/>
    <n v="43241"/>
  </r>
  <r>
    <n v="7"/>
    <x v="0"/>
    <s v="H1"/>
    <x v="338"/>
    <n v="133"/>
    <n v="125"/>
    <n v="9200"/>
    <n v="8261"/>
    <n v="67166"/>
    <n v="43116"/>
  </r>
  <r>
    <n v="13"/>
    <x v="3"/>
    <s v="W13"/>
    <x v="494"/>
    <n v="270"/>
    <n v="224"/>
    <n v="14616"/>
    <n v="13448"/>
    <n v="78087"/>
    <n v="66007"/>
  </r>
  <r>
    <n v="7"/>
    <x v="0"/>
    <s v="H1"/>
    <x v="332"/>
    <n v="192"/>
    <n v="65"/>
    <n v="9392"/>
    <n v="8326"/>
    <n v="66974"/>
    <n v="43051"/>
  </r>
  <r>
    <n v="7"/>
    <x v="0"/>
    <s v="H1"/>
    <x v="362"/>
    <n v="133"/>
    <n v="143"/>
    <n v="9525"/>
    <n v="8469"/>
    <n v="66841"/>
    <n v="42908"/>
  </r>
  <r>
    <n v="7"/>
    <x v="0"/>
    <s v="H1"/>
    <x v="337"/>
    <n v="125"/>
    <n v="86"/>
    <n v="9650"/>
    <n v="8555"/>
    <n v="66716"/>
    <n v="42822"/>
  </r>
  <r>
    <n v="11"/>
    <x v="2"/>
    <s v="Lake2"/>
    <x v="502"/>
    <n v="161"/>
    <n v="244"/>
    <n v="14229"/>
    <n v="13607"/>
    <n v="61751"/>
    <n v="83190"/>
  </r>
  <r>
    <n v="11"/>
    <x v="2"/>
    <s v="Lake2"/>
    <x v="413"/>
    <n v="87"/>
    <n v="221"/>
    <n v="14316"/>
    <n v="13828"/>
    <n v="61664"/>
    <n v="82969"/>
  </r>
  <r>
    <n v="7"/>
    <x v="0"/>
    <s v="H1"/>
    <x v="89"/>
    <n v="98"/>
    <n v="241"/>
    <n v="9748"/>
    <n v="8796"/>
    <n v="66618"/>
    <n v="42581"/>
  </r>
  <r>
    <n v="13"/>
    <x v="3"/>
    <s v="W13"/>
    <x v="533"/>
    <n v="192"/>
    <n v="276"/>
    <n v="14808"/>
    <n v="13724"/>
    <n v="77895"/>
    <n v="65731"/>
  </r>
  <r>
    <n v="5"/>
    <x v="4"/>
    <s v="B2"/>
    <x v="162"/>
    <n v="94"/>
    <n v="94"/>
    <n v="16805"/>
    <n v="15376"/>
    <n v="30618"/>
    <n v="62332"/>
  </r>
  <r>
    <n v="12"/>
    <x v="2"/>
    <s v="Lake3"/>
    <x v="448"/>
    <n v="85"/>
    <n v="143"/>
    <n v="16542"/>
    <n v="14255"/>
    <n v="46845"/>
    <n v="82950"/>
  </r>
  <r>
    <n v="11"/>
    <x v="2"/>
    <s v="Lake2"/>
    <x v="495"/>
    <n v="212"/>
    <n v="222"/>
    <n v="14528"/>
    <n v="14050"/>
    <n v="61452"/>
    <n v="82747"/>
  </r>
  <r>
    <n v="13"/>
    <x v="3"/>
    <s v="W13"/>
    <x v="504"/>
    <n v="83"/>
    <n v="162"/>
    <n v="14891"/>
    <n v="13886"/>
    <n v="77812"/>
    <n v="65569"/>
  </r>
  <r>
    <n v="14"/>
    <x v="3"/>
    <s v="Delta"/>
    <x v="534"/>
    <n v="100"/>
    <n v="140"/>
    <n v="17659"/>
    <n v="15383"/>
    <n v="57752"/>
    <n v="60755"/>
  </r>
  <r>
    <n v="5"/>
    <x v="4"/>
    <s v="B2"/>
    <x v="535"/>
    <n v="194"/>
    <n v="207"/>
    <n v="16999"/>
    <n v="15583"/>
    <n v="30424"/>
    <n v="62125"/>
  </r>
  <r>
    <n v="3"/>
    <x v="1"/>
    <s v="A3"/>
    <x v="536"/>
    <n v="234"/>
    <n v="50"/>
    <n v="13205"/>
    <n v="10867"/>
    <n v="38953"/>
    <n v="85571"/>
  </r>
  <r>
    <n v="12"/>
    <x v="2"/>
    <s v="Lake3"/>
    <x v="518"/>
    <n v="119"/>
    <n v="208"/>
    <n v="16661"/>
    <n v="14463"/>
    <n v="46726"/>
    <n v="82742"/>
  </r>
  <r>
    <n v="3"/>
    <x v="1"/>
    <s v="A3"/>
    <x v="519"/>
    <n v="245"/>
    <n v="106"/>
    <n v="13450"/>
    <n v="10973"/>
    <n v="38708"/>
    <n v="85465"/>
  </r>
  <r>
    <n v="14"/>
    <x v="3"/>
    <s v="Delta"/>
    <x v="537"/>
    <n v="167"/>
    <n v="221"/>
    <n v="17826"/>
    <n v="15604"/>
    <n v="57585"/>
    <n v="60534"/>
  </r>
  <r>
    <n v="4"/>
    <x v="4"/>
    <s v="B1"/>
    <x v="386"/>
    <n v="85"/>
    <n v="83"/>
    <n v="14803"/>
    <n v="13851"/>
    <n v="50387"/>
    <n v="74602"/>
  </r>
  <r>
    <n v="7"/>
    <x v="0"/>
    <s v="H1"/>
    <x v="538"/>
    <n v="127"/>
    <n v="184"/>
    <n v="9875"/>
    <n v="8980"/>
    <n v="66491"/>
    <n v="42397"/>
  </r>
  <r>
    <n v="7"/>
    <x v="0"/>
    <s v="H1"/>
    <x v="93"/>
    <n v="197"/>
    <n v="297"/>
    <n v="10072"/>
    <n v="9277"/>
    <n v="66294"/>
    <n v="42100"/>
  </r>
  <r>
    <n v="5"/>
    <x v="4"/>
    <s v="B2"/>
    <x v="539"/>
    <n v="104"/>
    <n v="195"/>
    <n v="17103"/>
    <n v="15778"/>
    <n v="30320"/>
    <n v="61930"/>
  </r>
  <r>
    <n v="10"/>
    <x v="2"/>
    <s v="Lake1"/>
    <x v="484"/>
    <n v="228"/>
    <n v="102"/>
    <n v="14532"/>
    <n v="13198"/>
    <n v="62696"/>
    <n v="52055"/>
  </r>
  <r>
    <n v="13"/>
    <x v="3"/>
    <s v="W13"/>
    <x v="540"/>
    <n v="283"/>
    <n v="296"/>
    <n v="15174"/>
    <n v="14182"/>
    <n v="77529"/>
    <n v="65273"/>
  </r>
  <r>
    <n v="7"/>
    <x v="0"/>
    <s v="H1"/>
    <x v="97"/>
    <n v="225"/>
    <n v="277"/>
    <n v="10297"/>
    <n v="9554"/>
    <n v="66069"/>
    <n v="41823"/>
  </r>
  <r>
    <n v="10"/>
    <x v="2"/>
    <s v="Lake1"/>
    <x v="541"/>
    <n v="125"/>
    <n v="126"/>
    <n v="14657"/>
    <n v="13324"/>
    <n v="62571"/>
    <n v="51929"/>
  </r>
  <r>
    <n v="7"/>
    <x v="0"/>
    <s v="H1"/>
    <x v="542"/>
    <n v="280"/>
    <n v="58"/>
    <n v="10577"/>
    <n v="9612"/>
    <n v="65789"/>
    <n v="41765"/>
  </r>
  <r>
    <n v="7"/>
    <x v="0"/>
    <s v="H1"/>
    <x v="414"/>
    <n v="85"/>
    <n v="55"/>
    <n v="10662"/>
    <n v="9667"/>
    <n v="65704"/>
    <n v="41710"/>
  </r>
  <r>
    <n v="14"/>
    <x v="3"/>
    <s v="Delta"/>
    <x v="185"/>
    <n v="144"/>
    <n v="182"/>
    <n v="17970"/>
    <n v="15786"/>
    <n v="57441"/>
    <n v="60352"/>
  </r>
  <r>
    <n v="5"/>
    <x v="4"/>
    <s v="B2"/>
    <x v="543"/>
    <n v="262"/>
    <n v="286"/>
    <n v="17365"/>
    <n v="16064"/>
    <n v="30058"/>
    <n v="61644"/>
  </r>
  <r>
    <n v="5"/>
    <x v="4"/>
    <s v="B2"/>
    <x v="520"/>
    <n v="284"/>
    <n v="227"/>
    <n v="17649"/>
    <n v="16291"/>
    <n v="29774"/>
    <n v="61417"/>
  </r>
  <r>
    <n v="5"/>
    <x v="4"/>
    <s v="B2"/>
    <x v="544"/>
    <n v="299"/>
    <n v="191"/>
    <n v="17948"/>
    <n v="16482"/>
    <n v="29475"/>
    <n v="61226"/>
  </r>
  <r>
    <n v="13"/>
    <x v="3"/>
    <s v="W13"/>
    <x v="518"/>
    <n v="261"/>
    <n v="167"/>
    <n v="15435"/>
    <n v="14349"/>
    <n v="77268"/>
    <n v="65106"/>
  </r>
  <r>
    <n v="7"/>
    <x v="0"/>
    <s v="H1"/>
    <x v="500"/>
    <n v="296"/>
    <n v="253"/>
    <n v="10958"/>
    <n v="9920"/>
    <n v="65408"/>
    <n v="41457"/>
  </r>
  <r>
    <n v="14"/>
    <x v="3"/>
    <s v="Delta"/>
    <x v="430"/>
    <n v="181"/>
    <n v="212"/>
    <n v="18151"/>
    <n v="15998"/>
    <n v="57260"/>
    <n v="60140"/>
  </r>
  <r>
    <n v="7"/>
    <x v="0"/>
    <s v="H1"/>
    <x v="432"/>
    <n v="118"/>
    <n v="195"/>
    <n v="11076"/>
    <n v="10115"/>
    <n v="65290"/>
    <n v="41262"/>
  </r>
  <r>
    <n v="7"/>
    <x v="0"/>
    <s v="H1"/>
    <x v="419"/>
    <n v="95"/>
    <n v="216"/>
    <n v="11171"/>
    <n v="10331"/>
    <n v="65195"/>
    <n v="41046"/>
  </r>
  <r>
    <n v="7"/>
    <x v="0"/>
    <s v="H1"/>
    <x v="111"/>
    <n v="108"/>
    <n v="105"/>
    <n v="11279"/>
    <n v="10436"/>
    <n v="65087"/>
    <n v="40941"/>
  </r>
  <r>
    <n v="7"/>
    <x v="0"/>
    <s v="H1"/>
    <x v="445"/>
    <n v="103"/>
    <n v="294"/>
    <n v="11382"/>
    <n v="10730"/>
    <n v="64984"/>
    <n v="40647"/>
  </r>
  <r>
    <n v="14"/>
    <x v="3"/>
    <s v="Delta"/>
    <x v="188"/>
    <n v="131"/>
    <n v="269"/>
    <n v="18282"/>
    <n v="16267"/>
    <n v="57129"/>
    <n v="59871"/>
  </r>
  <r>
    <n v="7"/>
    <x v="0"/>
    <s v="H1"/>
    <x v="471"/>
    <n v="120"/>
    <n v="232"/>
    <n v="11502"/>
    <n v="10962"/>
    <n v="64864"/>
    <n v="40415"/>
  </r>
  <r>
    <n v="3"/>
    <x v="1"/>
    <s v="A3"/>
    <x v="545"/>
    <n v="231"/>
    <n v="237"/>
    <n v="13681"/>
    <n v="11210"/>
    <n v="38477"/>
    <n v="85228"/>
  </r>
  <r>
    <n v="10"/>
    <x v="2"/>
    <s v="Lake1"/>
    <x v="149"/>
    <n v="103"/>
    <n v="264"/>
    <n v="14760"/>
    <n v="13588"/>
    <n v="62468"/>
    <n v="51665"/>
  </r>
  <r>
    <n v="7"/>
    <x v="0"/>
    <s v="H1"/>
    <x v="399"/>
    <n v="82"/>
    <n v="103"/>
    <n v="11584"/>
    <n v="11065"/>
    <n v="64782"/>
    <n v="40312"/>
  </r>
  <r>
    <n v="10"/>
    <x v="2"/>
    <s v="Lake1"/>
    <x v="391"/>
    <n v="265"/>
    <n v="182"/>
    <n v="15025"/>
    <n v="13770"/>
    <n v="62203"/>
    <n v="51483"/>
  </r>
  <r>
    <n v="7"/>
    <x v="0"/>
    <s v="H1"/>
    <x v="361"/>
    <n v="164"/>
    <n v="272"/>
    <n v="11748"/>
    <n v="11337"/>
    <n v="64618"/>
    <n v="40040"/>
  </r>
  <r>
    <n v="7"/>
    <x v="0"/>
    <s v="H1"/>
    <x v="502"/>
    <n v="149"/>
    <n v="176"/>
    <n v="11897"/>
    <n v="11513"/>
    <n v="64469"/>
    <n v="39864"/>
  </r>
  <r>
    <n v="12"/>
    <x v="2"/>
    <s v="Lake3"/>
    <x v="546"/>
    <n v="103"/>
    <n v="54"/>
    <n v="16764"/>
    <n v="14517"/>
    <n v="46623"/>
    <n v="82688"/>
  </r>
  <r>
    <n v="10"/>
    <x v="2"/>
    <s v="Lake1"/>
    <x v="512"/>
    <n v="81"/>
    <n v="161"/>
    <n v="15106"/>
    <n v="13931"/>
    <n v="62122"/>
    <n v="51322"/>
  </r>
  <r>
    <n v="11"/>
    <x v="2"/>
    <s v="Lake2"/>
    <x v="509"/>
    <n v="106"/>
    <n v="132"/>
    <n v="14634"/>
    <n v="14182"/>
    <n v="61346"/>
    <n v="82615"/>
  </r>
  <r>
    <n v="7"/>
    <x v="0"/>
    <s v="H1"/>
    <x v="485"/>
    <n v="98"/>
    <n v="231"/>
    <n v="11995"/>
    <n v="11744"/>
    <n v="64371"/>
    <n v="39633"/>
  </r>
  <r>
    <n v="7"/>
    <x v="0"/>
    <s v="H1"/>
    <x v="122"/>
    <n v="128"/>
    <n v="70"/>
    <n v="12123"/>
    <n v="11814"/>
    <n v="64243"/>
    <n v="39563"/>
  </r>
  <r>
    <n v="7"/>
    <x v="0"/>
    <s v="H1"/>
    <x v="373"/>
    <n v="200"/>
    <n v="217"/>
    <n v="12323"/>
    <n v="12031"/>
    <n v="64043"/>
    <n v="39346"/>
  </r>
  <r>
    <n v="10"/>
    <x v="2"/>
    <s v="Lake1"/>
    <x v="151"/>
    <n v="140"/>
    <n v="203"/>
    <n v="15246"/>
    <n v="14134"/>
    <n v="61982"/>
    <n v="51119"/>
  </r>
  <r>
    <n v="7"/>
    <x v="0"/>
    <s v="H1"/>
    <x v="456"/>
    <n v="213"/>
    <n v="53"/>
    <n v="12536"/>
    <n v="12084"/>
    <n v="63830"/>
    <n v="39293"/>
  </r>
  <r>
    <n v="2"/>
    <x v="1"/>
    <s v="Delta"/>
    <x v="403"/>
    <n v="84"/>
    <n v="107"/>
    <n v="16578"/>
    <n v="15864"/>
    <n v="47863"/>
    <n v="70345"/>
  </r>
  <r>
    <n v="12"/>
    <x v="2"/>
    <s v="Lake3"/>
    <x v="547"/>
    <n v="102"/>
    <n v="214"/>
    <n v="16866"/>
    <n v="14731"/>
    <n v="46521"/>
    <n v="82474"/>
  </r>
  <r>
    <n v="7"/>
    <x v="0"/>
    <s v="H1"/>
    <x v="486"/>
    <n v="283"/>
    <n v="111"/>
    <n v="12819"/>
    <n v="12195"/>
    <n v="63547"/>
    <n v="39182"/>
  </r>
  <r>
    <n v="10"/>
    <x v="2"/>
    <s v="Lake1"/>
    <x v="153"/>
    <n v="231"/>
    <n v="105"/>
    <n v="15477"/>
    <n v="14239"/>
    <n v="61751"/>
    <n v="51014"/>
  </r>
  <r>
    <n v="5"/>
    <x v="4"/>
    <s v="B2"/>
    <x v="411"/>
    <n v="270"/>
    <n v="245"/>
    <n v="18218"/>
    <n v="16727"/>
    <n v="29205"/>
    <n v="60981"/>
  </r>
  <r>
    <n v="13"/>
    <x v="3"/>
    <s v="W13"/>
    <x v="546"/>
    <n v="161"/>
    <n v="180"/>
    <n v="15596"/>
    <n v="14529"/>
    <n v="77107"/>
    <n v="64926"/>
  </r>
  <r>
    <n v="2"/>
    <x v="1"/>
    <s v="Delta"/>
    <x v="160"/>
    <n v="228"/>
    <n v="205"/>
    <n v="16806"/>
    <n v="16069"/>
    <n v="47635"/>
    <n v="70140"/>
  </r>
  <r>
    <n v="14"/>
    <x v="3"/>
    <s v="Delta"/>
    <x v="548"/>
    <n v="197"/>
    <n v="197"/>
    <n v="18479"/>
    <n v="16464"/>
    <n v="56932"/>
    <n v="59674"/>
  </r>
  <r>
    <n v="1"/>
    <x v="1"/>
    <s v="Alpha"/>
    <x v="404"/>
    <n v="243"/>
    <n v="221"/>
    <n v="17449"/>
    <n v="16856"/>
    <n v="70141"/>
    <n v="55745"/>
  </r>
  <r>
    <n v="4"/>
    <x v="4"/>
    <s v="B1"/>
    <x v="549"/>
    <n v="144"/>
    <n v="213"/>
    <n v="14947"/>
    <n v="14064"/>
    <n v="50243"/>
    <n v="74389"/>
  </r>
  <r>
    <n v="5"/>
    <x v="4"/>
    <s v="B2"/>
    <x v="550"/>
    <n v="253"/>
    <n v="72"/>
    <n v="18471"/>
    <n v="16799"/>
    <n v="28952"/>
    <n v="60909"/>
  </r>
  <r>
    <n v="7"/>
    <x v="0"/>
    <s v="H1"/>
    <x v="551"/>
    <n v="142"/>
    <n v="289"/>
    <n v="12961"/>
    <n v="12484"/>
    <n v="63405"/>
    <n v="38893"/>
  </r>
  <r>
    <n v="13"/>
    <x v="3"/>
    <s v="W13"/>
    <x v="393"/>
    <n v="252"/>
    <n v="149"/>
    <n v="15848"/>
    <n v="14678"/>
    <n v="76855"/>
    <n v="64777"/>
  </r>
  <r>
    <n v="7"/>
    <x v="0"/>
    <s v="H1"/>
    <x v="552"/>
    <n v="290"/>
    <n v="86"/>
    <n v="13251"/>
    <n v="12570"/>
    <n v="63115"/>
    <n v="38807"/>
  </r>
  <r>
    <n v="10"/>
    <x v="2"/>
    <s v="Lake1"/>
    <x v="553"/>
    <n v="145"/>
    <n v="167"/>
    <n v="15622"/>
    <n v="14406"/>
    <n v="61606"/>
    <n v="50847"/>
  </r>
  <r>
    <n v="3"/>
    <x v="1"/>
    <s v="A3"/>
    <x v="554"/>
    <n v="190"/>
    <n v="104"/>
    <n v="13871"/>
    <n v="11314"/>
    <n v="38287"/>
    <n v="85124"/>
  </r>
  <r>
    <n v="1"/>
    <x v="1"/>
    <s v="Alpha"/>
    <x v="162"/>
    <n v="97"/>
    <n v="53"/>
    <n v="17546"/>
    <n v="16909"/>
    <n v="70044"/>
    <n v="55692"/>
  </r>
  <r>
    <n v="12"/>
    <x v="2"/>
    <s v="Lake3"/>
    <x v="396"/>
    <n v="184"/>
    <n v="287"/>
    <n v="17050"/>
    <n v="15018"/>
    <n v="46337"/>
    <n v="82187"/>
  </r>
  <r>
    <n v="7"/>
    <x v="0"/>
    <s v="H1"/>
    <x v="527"/>
    <n v="295"/>
    <n v="70"/>
    <n v="13546"/>
    <n v="12640"/>
    <n v="62820"/>
    <n v="38737"/>
  </r>
  <r>
    <n v="13"/>
    <x v="3"/>
    <s v="W13"/>
    <x v="474"/>
    <n v="260"/>
    <n v="97"/>
    <n v="16108"/>
    <n v="14775"/>
    <n v="76595"/>
    <n v="64680"/>
  </r>
  <r>
    <n v="7"/>
    <x v="0"/>
    <s v="H1"/>
    <x v="555"/>
    <n v="255"/>
    <n v="59"/>
    <n v="13801"/>
    <n v="12699"/>
    <n v="62565"/>
    <n v="38678"/>
  </r>
  <r>
    <n v="13"/>
    <x v="3"/>
    <s v="W13"/>
    <x v="556"/>
    <n v="189"/>
    <n v="61"/>
    <n v="16297"/>
    <n v="14836"/>
    <n v="76406"/>
    <n v="64619"/>
  </r>
  <r>
    <n v="7"/>
    <x v="0"/>
    <s v="H1"/>
    <x v="144"/>
    <n v="237"/>
    <n v="248"/>
    <n v="14038"/>
    <n v="12947"/>
    <n v="62328"/>
    <n v="38430"/>
  </r>
  <r>
    <n v="5"/>
    <x v="4"/>
    <s v="B2"/>
    <x v="177"/>
    <n v="269"/>
    <n v="53"/>
    <n v="18740"/>
    <n v="16852"/>
    <n v="28683"/>
    <n v="60856"/>
  </r>
  <r>
    <n v="7"/>
    <x v="0"/>
    <s v="H1"/>
    <x v="448"/>
    <n v="229"/>
    <n v="290"/>
    <n v="14267"/>
    <n v="13237"/>
    <n v="62099"/>
    <n v="38140"/>
  </r>
  <r>
    <n v="3"/>
    <x v="1"/>
    <s v="A3"/>
    <x v="383"/>
    <n v="174"/>
    <n v="250"/>
    <n v="14045"/>
    <n v="11564"/>
    <n v="38113"/>
    <n v="84874"/>
  </r>
  <r>
    <n v="1"/>
    <x v="1"/>
    <s v="Alpha"/>
    <x v="166"/>
    <n v="232"/>
    <n v="231"/>
    <n v="17778"/>
    <n v="17140"/>
    <n v="69812"/>
    <n v="55461"/>
  </r>
  <r>
    <n v="11"/>
    <x v="2"/>
    <s v="Lake2"/>
    <x v="557"/>
    <n v="206"/>
    <n v="285"/>
    <n v="14840"/>
    <n v="14467"/>
    <n v="61140"/>
    <n v="82330"/>
  </r>
  <r>
    <n v="5"/>
    <x v="4"/>
    <s v="B2"/>
    <x v="416"/>
    <n v="164"/>
    <n v="153"/>
    <n v="18904"/>
    <n v="17005"/>
    <n v="28519"/>
    <n v="60703"/>
  </r>
  <r>
    <n v="2"/>
    <x v="1"/>
    <s v="Delta"/>
    <x v="405"/>
    <n v="88"/>
    <n v="83"/>
    <n v="16894"/>
    <n v="16152"/>
    <n v="47547"/>
    <n v="70057"/>
  </r>
  <r>
    <n v="4"/>
    <x v="4"/>
    <s v="B1"/>
    <x v="144"/>
    <n v="274"/>
    <n v="113"/>
    <n v="15221"/>
    <n v="14177"/>
    <n v="49969"/>
    <n v="74276"/>
  </r>
  <r>
    <n v="7"/>
    <x v="0"/>
    <s v="H1"/>
    <x v="558"/>
    <n v="297"/>
    <n v="163"/>
    <n v="14564"/>
    <n v="13400"/>
    <n v="61802"/>
    <n v="37977"/>
  </r>
  <r>
    <n v="7"/>
    <x v="0"/>
    <s v="H1"/>
    <x v="517"/>
    <n v="146"/>
    <n v="128"/>
    <n v="14710"/>
    <n v="13528"/>
    <n v="61656"/>
    <n v="37849"/>
  </r>
  <r>
    <n v="11"/>
    <x v="2"/>
    <s v="Lake2"/>
    <x v="551"/>
    <n v="286"/>
    <n v="54"/>
    <n v="15126"/>
    <n v="14521"/>
    <n v="60854"/>
    <n v="82276"/>
  </r>
  <r>
    <n v="7"/>
    <x v="0"/>
    <s v="H1"/>
    <x v="151"/>
    <n v="159"/>
    <n v="215"/>
    <n v="14869"/>
    <n v="13743"/>
    <n v="61497"/>
    <n v="37634"/>
  </r>
  <r>
    <n v="5"/>
    <x v="4"/>
    <s v="B2"/>
    <x v="420"/>
    <n v="266"/>
    <n v="134"/>
    <n v="19170"/>
    <n v="17139"/>
    <n v="28253"/>
    <n v="60569"/>
  </r>
  <r>
    <n v="7"/>
    <x v="0"/>
    <s v="H1"/>
    <x v="394"/>
    <n v="156"/>
    <n v="142"/>
    <n v="15025"/>
    <n v="13885"/>
    <n v="61341"/>
    <n v="37492"/>
  </r>
  <r>
    <n v="3"/>
    <x v="1"/>
    <s v="A3"/>
    <x v="559"/>
    <n v="88"/>
    <n v="87"/>
    <n v="14133"/>
    <n v="11651"/>
    <n v="38025"/>
    <n v="84787"/>
  </r>
  <r>
    <n v="5"/>
    <x v="4"/>
    <s v="B2"/>
    <x v="529"/>
    <n v="143"/>
    <n v="177"/>
    <n v="19313"/>
    <n v="17316"/>
    <n v="28110"/>
    <n v="60392"/>
  </r>
  <r>
    <n v="1"/>
    <x v="1"/>
    <s v="Alpha"/>
    <x v="560"/>
    <n v="124"/>
    <n v="268"/>
    <n v="17902"/>
    <n v="17408"/>
    <n v="69688"/>
    <n v="55193"/>
  </r>
  <r>
    <n v="14"/>
    <x v="3"/>
    <s v="Delta"/>
    <x v="561"/>
    <n v="177"/>
    <n v="133"/>
    <n v="18656"/>
    <n v="16597"/>
    <n v="56755"/>
    <n v="59541"/>
  </r>
  <r>
    <n v="7"/>
    <x v="0"/>
    <s v="H1"/>
    <x v="562"/>
    <n v="144"/>
    <n v="154"/>
    <n v="15169"/>
    <n v="14039"/>
    <n v="61197"/>
    <n v="37338"/>
  </r>
  <r>
    <n v="13"/>
    <x v="3"/>
    <s v="W13"/>
    <x v="400"/>
    <n v="102"/>
    <n v="287"/>
    <n v="16399"/>
    <n v="15123"/>
    <n v="76304"/>
    <n v="64332"/>
  </r>
  <r>
    <n v="7"/>
    <x v="0"/>
    <s v="H1"/>
    <x v="155"/>
    <n v="83"/>
    <n v="156"/>
    <n v="15252"/>
    <n v="14195"/>
    <n v="61114"/>
    <n v="37182"/>
  </r>
  <r>
    <n v="7"/>
    <x v="0"/>
    <s v="H1"/>
    <x v="492"/>
    <n v="134"/>
    <n v="253"/>
    <n v="15386"/>
    <n v="14448"/>
    <n v="60980"/>
    <n v="36929"/>
  </r>
  <r>
    <n v="10"/>
    <x v="2"/>
    <s v="Lake1"/>
    <x v="492"/>
    <n v="115"/>
    <n v="262"/>
    <n v="15737"/>
    <n v="14668"/>
    <n v="61491"/>
    <n v="50585"/>
  </r>
  <r>
    <n v="1"/>
    <x v="1"/>
    <s v="Alpha"/>
    <x v="170"/>
    <n v="199"/>
    <n v="269"/>
    <n v="18101"/>
    <n v="17677"/>
    <n v="69489"/>
    <n v="54924"/>
  </r>
  <r>
    <n v="14"/>
    <x v="3"/>
    <s v="Delta"/>
    <x v="436"/>
    <n v="107"/>
    <n v="166"/>
    <n v="18763"/>
    <n v="16763"/>
    <n v="56648"/>
    <n v="59375"/>
  </r>
  <r>
    <n v="12"/>
    <x v="2"/>
    <s v="Lake3"/>
    <x v="553"/>
    <n v="96"/>
    <n v="98"/>
    <n v="17146"/>
    <n v="15116"/>
    <n v="46241"/>
    <n v="82089"/>
  </r>
  <r>
    <n v="7"/>
    <x v="0"/>
    <s v="H1"/>
    <x v="497"/>
    <n v="172"/>
    <n v="239"/>
    <n v="15558"/>
    <n v="14687"/>
    <n v="60808"/>
    <n v="36690"/>
  </r>
  <r>
    <n v="11"/>
    <x v="2"/>
    <s v="Lake2"/>
    <x v="384"/>
    <n v="289"/>
    <n v="103"/>
    <n v="15415"/>
    <n v="14624"/>
    <n v="60565"/>
    <n v="82173"/>
  </r>
  <r>
    <n v="10"/>
    <x v="2"/>
    <s v="Lake1"/>
    <x v="497"/>
    <n v="94"/>
    <n v="168"/>
    <n v="15831"/>
    <n v="14836"/>
    <n v="61397"/>
    <n v="50417"/>
  </r>
  <r>
    <n v="2"/>
    <x v="1"/>
    <s v="Delta"/>
    <x v="563"/>
    <n v="125"/>
    <n v="67"/>
    <n v="17019"/>
    <n v="16219"/>
    <n v="47422"/>
    <n v="69990"/>
  </r>
  <r>
    <n v="7"/>
    <x v="0"/>
    <s v="H1"/>
    <x v="162"/>
    <n v="182"/>
    <n v="278"/>
    <n v="15740"/>
    <n v="14965"/>
    <n v="60626"/>
    <n v="36412"/>
  </r>
  <r>
    <n v="1"/>
    <x v="1"/>
    <s v="Alpha"/>
    <x v="564"/>
    <n v="180"/>
    <n v="183"/>
    <n v="18281"/>
    <n v="17860"/>
    <n v="69309"/>
    <n v="54741"/>
  </r>
  <r>
    <n v="2"/>
    <x v="1"/>
    <s v="Delta"/>
    <x v="510"/>
    <n v="131"/>
    <n v="68"/>
    <n v="17150"/>
    <n v="16287"/>
    <n v="47291"/>
    <n v="69922"/>
  </r>
  <r>
    <n v="7"/>
    <x v="0"/>
    <s v="H1"/>
    <x v="164"/>
    <n v="150"/>
    <n v="272"/>
    <n v="15890"/>
    <n v="15237"/>
    <n v="60476"/>
    <n v="36140"/>
  </r>
  <r>
    <n v="1"/>
    <x v="1"/>
    <s v="Alpha"/>
    <x v="544"/>
    <n v="116"/>
    <n v="145"/>
    <n v="18397"/>
    <n v="18005"/>
    <n v="69193"/>
    <n v="54596"/>
  </r>
  <r>
    <n v="7"/>
    <x v="0"/>
    <s v="H1"/>
    <x v="565"/>
    <n v="227"/>
    <n v="224"/>
    <n v="16117"/>
    <n v="15461"/>
    <n v="60249"/>
    <n v="35916"/>
  </r>
  <r>
    <n v="2"/>
    <x v="1"/>
    <s v="Delta"/>
    <x v="167"/>
    <n v="300"/>
    <n v="218"/>
    <n v="17450"/>
    <n v="16505"/>
    <n v="46991"/>
    <n v="69704"/>
  </r>
  <r>
    <n v="13"/>
    <x v="3"/>
    <s v="W13"/>
    <x v="566"/>
    <n v="118"/>
    <n v="210"/>
    <n v="16517"/>
    <n v="15333"/>
    <n v="76186"/>
    <n v="64122"/>
  </r>
  <r>
    <n v="4"/>
    <x v="4"/>
    <s v="B1"/>
    <x v="448"/>
    <n v="274"/>
    <n v="148"/>
    <n v="15495"/>
    <n v="14325"/>
    <n v="49695"/>
    <n v="74128"/>
  </r>
  <r>
    <n v="3"/>
    <x v="1"/>
    <s v="A3"/>
    <x v="567"/>
    <n v="177"/>
    <n v="289"/>
    <n v="14310"/>
    <n v="11940"/>
    <n v="37848"/>
    <n v="84498"/>
  </r>
  <r>
    <n v="7"/>
    <x v="0"/>
    <s v="H1"/>
    <x v="511"/>
    <n v="243"/>
    <n v="73"/>
    <n v="16360"/>
    <n v="15534"/>
    <n v="60006"/>
    <n v="35843"/>
  </r>
  <r>
    <n v="7"/>
    <x v="0"/>
    <s v="H1"/>
    <x v="520"/>
    <n v="279"/>
    <n v="212"/>
    <n v="16639"/>
    <n v="15746"/>
    <n v="59727"/>
    <n v="35631"/>
  </r>
  <r>
    <n v="3"/>
    <x v="1"/>
    <s v="A3"/>
    <x v="568"/>
    <n v="219"/>
    <n v="211"/>
    <n v="14529"/>
    <n v="12151"/>
    <n v="37629"/>
    <n v="84287"/>
  </r>
  <r>
    <n v="14"/>
    <x v="3"/>
    <s v="Delta"/>
    <x v="438"/>
    <n v="88"/>
    <n v="87"/>
    <n v="18851"/>
    <n v="16850"/>
    <n v="56560"/>
    <n v="59288"/>
  </r>
  <r>
    <n v="12"/>
    <x v="2"/>
    <s v="Lake3"/>
    <x v="400"/>
    <n v="93"/>
    <n v="123"/>
    <n v="17239"/>
    <n v="15239"/>
    <n v="46148"/>
    <n v="81966"/>
  </r>
  <r>
    <n v="4"/>
    <x v="4"/>
    <s v="B1"/>
    <x v="569"/>
    <n v="146"/>
    <n v="95"/>
    <n v="15641"/>
    <n v="14420"/>
    <n v="49549"/>
    <n v="74033"/>
  </r>
  <r>
    <n v="1"/>
    <x v="1"/>
    <s v="Alpha"/>
    <x v="570"/>
    <n v="238"/>
    <n v="239"/>
    <n v="18635"/>
    <n v="18244"/>
    <n v="68955"/>
    <n v="54357"/>
  </r>
  <r>
    <n v="7"/>
    <x v="0"/>
    <s v="H1"/>
    <x v="172"/>
    <n v="278"/>
    <n v="237"/>
    <n v="16917"/>
    <n v="15983"/>
    <n v="59449"/>
    <n v="35394"/>
  </r>
  <r>
    <n v="10"/>
    <x v="2"/>
    <s v="Lake1"/>
    <x v="498"/>
    <n v="299"/>
    <n v="281"/>
    <n v="16130"/>
    <n v="15117"/>
    <n v="61098"/>
    <n v="50136"/>
  </r>
  <r>
    <n v="7"/>
    <x v="0"/>
    <s v="H1"/>
    <x v="571"/>
    <n v="276"/>
    <n v="236"/>
    <n v="17193"/>
    <n v="16219"/>
    <n v="59173"/>
    <n v="35158"/>
  </r>
  <r>
    <n v="13"/>
    <x v="3"/>
    <s v="W13"/>
    <x v="572"/>
    <n v="250"/>
    <n v="88"/>
    <n v="16767"/>
    <n v="15421"/>
    <n v="75936"/>
    <n v="64034"/>
  </r>
  <r>
    <n v="14"/>
    <x v="3"/>
    <s v="Delta"/>
    <x v="573"/>
    <n v="266"/>
    <n v="223"/>
    <n v="19117"/>
    <n v="17073"/>
    <n v="56294"/>
    <n v="59065"/>
  </r>
  <r>
    <n v="11"/>
    <x v="2"/>
    <s v="Lake2"/>
    <x v="494"/>
    <n v="239"/>
    <n v="190"/>
    <n v="15654"/>
    <n v="14814"/>
    <n v="60326"/>
    <n v="81983"/>
  </r>
  <r>
    <n v="7"/>
    <x v="0"/>
    <s v="H1"/>
    <x v="411"/>
    <n v="232"/>
    <n v="203"/>
    <n v="17425"/>
    <n v="16422"/>
    <n v="58941"/>
    <n v="34955"/>
  </r>
  <r>
    <n v="7"/>
    <x v="0"/>
    <s v="H1"/>
    <x v="574"/>
    <n v="81"/>
    <n v="220"/>
    <n v="17506"/>
    <n v="16642"/>
    <n v="58860"/>
    <n v="34735"/>
  </r>
  <r>
    <n v="2"/>
    <x v="1"/>
    <s v="Delta"/>
    <x v="408"/>
    <n v="258"/>
    <n v="281"/>
    <n v="17708"/>
    <n v="16786"/>
    <n v="46733"/>
    <n v="69423"/>
  </r>
  <r>
    <n v="3"/>
    <x v="1"/>
    <s v="A3"/>
    <x v="444"/>
    <n v="289"/>
    <n v="214"/>
    <n v="14818"/>
    <n v="12365"/>
    <n v="37340"/>
    <n v="84073"/>
  </r>
  <r>
    <n v="1"/>
    <x v="1"/>
    <s v="Alpha"/>
    <x v="550"/>
    <n v="201"/>
    <n v="279"/>
    <n v="18836"/>
    <n v="18523"/>
    <n v="68754"/>
    <n v="54078"/>
  </r>
  <r>
    <n v="10"/>
    <x v="2"/>
    <s v="Lake1"/>
    <x v="575"/>
    <n v="228"/>
    <n v="203"/>
    <n v="16358"/>
    <n v="15320"/>
    <n v="60870"/>
    <n v="49933"/>
  </r>
  <r>
    <n v="14"/>
    <x v="3"/>
    <s v="Delta"/>
    <x v="576"/>
    <n v="199"/>
    <n v="247"/>
    <n v="19316"/>
    <n v="17320"/>
    <n v="56095"/>
    <n v="58818"/>
  </r>
  <r>
    <n v="11"/>
    <x v="2"/>
    <s v="Lake2"/>
    <x v="387"/>
    <n v="148"/>
    <n v="274"/>
    <n v="15802"/>
    <n v="15088"/>
    <n v="60178"/>
    <n v="81709"/>
  </r>
  <r>
    <n v="5"/>
    <x v="4"/>
    <s v="B2"/>
    <x v="534"/>
    <n v="159"/>
    <n v="141"/>
    <n v="19472"/>
    <n v="17457"/>
    <n v="27951"/>
    <n v="60251"/>
  </r>
  <r>
    <n v="1"/>
    <x v="1"/>
    <s v="Alpha"/>
    <x v="412"/>
    <n v="299"/>
    <n v="278"/>
    <n v="19135"/>
    <n v="18801"/>
    <n v="68455"/>
    <n v="53800"/>
  </r>
  <r>
    <n v="10"/>
    <x v="2"/>
    <s v="Lake1"/>
    <x v="167"/>
    <n v="136"/>
    <n v="99"/>
    <n v="16494"/>
    <n v="15419"/>
    <n v="60734"/>
    <n v="49834"/>
  </r>
  <r>
    <n v="14"/>
    <x v="3"/>
    <s v="Delta"/>
    <x v="441"/>
    <n v="158"/>
    <n v="133"/>
    <n v="19474"/>
    <n v="17453"/>
    <n v="55937"/>
    <n v="58685"/>
  </r>
  <r>
    <n v="7"/>
    <x v="0"/>
    <s v="H1"/>
    <x v="577"/>
    <n v="125"/>
    <n v="281"/>
    <n v="17631"/>
    <n v="16923"/>
    <n v="58735"/>
    <n v="34454"/>
  </r>
  <r>
    <n v="13"/>
    <x v="3"/>
    <s v="W13"/>
    <x v="578"/>
    <n v="207"/>
    <n v="106"/>
    <n v="16974"/>
    <n v="15527"/>
    <n v="75729"/>
    <n v="63928"/>
  </r>
  <r>
    <n v="14"/>
    <x v="3"/>
    <s v="Delta"/>
    <x v="579"/>
    <n v="114"/>
    <n v="271"/>
    <n v="19588"/>
    <n v="17724"/>
    <n v="55823"/>
    <n v="58414"/>
  </r>
  <r>
    <n v="7"/>
    <x v="0"/>
    <s v="H1"/>
    <x v="580"/>
    <n v="178"/>
    <n v="172"/>
    <n v="17809"/>
    <n v="17095"/>
    <n v="58557"/>
    <n v="34282"/>
  </r>
  <r>
    <n v="10"/>
    <x v="2"/>
    <s v="Lake1"/>
    <x v="407"/>
    <n v="221"/>
    <n v="116"/>
    <n v="16715"/>
    <n v="15535"/>
    <n v="60513"/>
    <n v="49718"/>
  </r>
  <r>
    <n v="7"/>
    <x v="0"/>
    <s v="H1"/>
    <x v="581"/>
    <n v="118"/>
    <n v="298"/>
    <n v="17927"/>
    <n v="17393"/>
    <n v="58439"/>
    <n v="33984"/>
  </r>
  <r>
    <n v="11"/>
    <x v="2"/>
    <s v="Lake2"/>
    <x v="143"/>
    <n v="141"/>
    <n v="69"/>
    <n v="15943"/>
    <n v="15157"/>
    <n v="60037"/>
    <n v="81640"/>
  </r>
  <r>
    <n v="7"/>
    <x v="0"/>
    <s v="H1"/>
    <x v="582"/>
    <n v="250"/>
    <n v="81"/>
    <n v="18177"/>
    <n v="17474"/>
    <n v="58189"/>
    <n v="33903"/>
  </r>
  <r>
    <n v="7"/>
    <x v="0"/>
    <s v="H1"/>
    <x v="422"/>
    <n v="96"/>
    <n v="56"/>
    <n v="18273"/>
    <n v="17530"/>
    <n v="58093"/>
    <n v="33847"/>
  </r>
  <r>
    <n v="11"/>
    <x v="2"/>
    <s v="Lake2"/>
    <x v="144"/>
    <n v="90"/>
    <n v="236"/>
    <n v="16033"/>
    <n v="15393"/>
    <n v="59947"/>
    <n v="81404"/>
  </r>
  <r>
    <n v="1"/>
    <x v="1"/>
    <s v="Alpha"/>
    <x v="581"/>
    <n v="97"/>
    <n v="92"/>
    <n v="19232"/>
    <n v="18893"/>
    <n v="68358"/>
    <n v="53708"/>
  </r>
  <r>
    <n v="2"/>
    <x v="1"/>
    <s v="Delta"/>
    <x v="564"/>
    <n v="89"/>
    <n v="76"/>
    <n v="17797"/>
    <n v="16862"/>
    <n v="46644"/>
    <n v="69347"/>
  </r>
  <r>
    <n v="14"/>
    <x v="3"/>
    <s v="Delta"/>
    <x v="447"/>
    <n v="102"/>
    <n v="111"/>
    <n v="19690"/>
    <n v="17835"/>
    <n v="55721"/>
    <n v="58303"/>
  </r>
  <r>
    <n v="7"/>
    <x v="0"/>
    <s v="H1"/>
    <x v="537"/>
    <n v="222"/>
    <n v="174"/>
    <n v="18495"/>
    <n v="17704"/>
    <n v="57871"/>
    <n v="33673"/>
  </r>
  <r>
    <n v="13"/>
    <x v="3"/>
    <s v="W13"/>
    <x v="166"/>
    <n v="265"/>
    <n v="214"/>
    <n v="17239"/>
    <n v="15741"/>
    <n v="75464"/>
    <n v="63714"/>
  </r>
  <r>
    <n v="4"/>
    <x v="4"/>
    <s v="B1"/>
    <x v="546"/>
    <n v="85"/>
    <n v="222"/>
    <n v="15726"/>
    <n v="14642"/>
    <n v="49464"/>
    <n v="73811"/>
  </r>
  <r>
    <n v="14"/>
    <x v="3"/>
    <s v="Delta"/>
    <x v="583"/>
    <n v="117"/>
    <n v="76"/>
    <n v="19807"/>
    <n v="17911"/>
    <n v="55604"/>
    <n v="58227"/>
  </r>
  <r>
    <n v="2"/>
    <x v="1"/>
    <s v="Delta"/>
    <x v="584"/>
    <n v="236"/>
    <n v="161"/>
    <n v="18033"/>
    <n v="17023"/>
    <n v="46408"/>
    <n v="69186"/>
  </r>
  <r>
    <n v="12"/>
    <x v="2"/>
    <s v="Lake3"/>
    <x v="492"/>
    <n v="287"/>
    <n v="190"/>
    <n v="17526"/>
    <n v="15429"/>
    <n v="45861"/>
    <n v="81776"/>
  </r>
  <r>
    <n v="14"/>
    <x v="3"/>
    <s v="Delta"/>
    <x v="585"/>
    <n v="217"/>
    <n v="240"/>
    <n v="20024"/>
    <n v="18151"/>
    <n v="55387"/>
    <n v="57987"/>
  </r>
  <r>
    <n v="7"/>
    <x v="0"/>
    <s v="H1"/>
    <x v="586"/>
    <n v="101"/>
    <n v="179"/>
    <n v="18596"/>
    <n v="17883"/>
    <n v="57770"/>
    <n v="33494"/>
  </r>
  <r>
    <n v="7"/>
    <x v="0"/>
    <s v="H1"/>
    <x v="186"/>
    <n v="110"/>
    <n v="203"/>
    <n v="18706"/>
    <n v="18086"/>
    <n v="57660"/>
    <n v="33291"/>
  </r>
  <r>
    <n v="10"/>
    <x v="2"/>
    <s v="Lake1"/>
    <x v="408"/>
    <n v="109"/>
    <n v="231"/>
    <n v="16824"/>
    <n v="15766"/>
    <n v="60404"/>
    <n v="49487"/>
  </r>
  <r>
    <n v="13"/>
    <x v="3"/>
    <s v="W13"/>
    <x v="539"/>
    <n v="141"/>
    <n v="95"/>
    <n v="17380"/>
    <n v="15836"/>
    <n v="75323"/>
    <n v="63619"/>
  </r>
  <r>
    <n v="13"/>
    <x v="3"/>
    <s v="W13"/>
    <x v="587"/>
    <n v="132"/>
    <n v="213"/>
    <n v="17512"/>
    <n v="16049"/>
    <n v="75191"/>
    <n v="63406"/>
  </r>
  <r>
    <n v="13"/>
    <x v="3"/>
    <s v="W13"/>
    <x v="564"/>
    <n v="177"/>
    <n v="261"/>
    <n v="17689"/>
    <n v="16310"/>
    <n v="75014"/>
    <n v="63145"/>
  </r>
  <r>
    <n v="1"/>
    <x v="1"/>
    <s v="Alpha"/>
    <x v="588"/>
    <n v="186"/>
    <n v="228"/>
    <n v="19418"/>
    <n v="19121"/>
    <n v="68172"/>
    <n v="53480"/>
  </r>
  <r>
    <n v="7"/>
    <x v="0"/>
    <s v="H1"/>
    <x v="589"/>
    <n v="159"/>
    <n v="294"/>
    <n v="18865"/>
    <n v="18380"/>
    <n v="57501"/>
    <n v="32997"/>
  </r>
  <r>
    <n v="4"/>
    <x v="4"/>
    <s v="B1"/>
    <x v="590"/>
    <n v="282"/>
    <n v="293"/>
    <n v="16008"/>
    <n v="14935"/>
    <n v="49182"/>
    <n v="73518"/>
  </r>
  <r>
    <n v="7"/>
    <x v="0"/>
    <s v="H1"/>
    <x v="434"/>
    <n v="118"/>
    <n v="53"/>
    <n v="18983"/>
    <n v="18433"/>
    <n v="57383"/>
    <n v="32944"/>
  </r>
  <r>
    <n v="3"/>
    <x v="1"/>
    <s v="A3"/>
    <x v="591"/>
    <n v="193"/>
    <n v="70"/>
    <n v="15011"/>
    <n v="12435"/>
    <n v="37147"/>
    <n v="84003"/>
  </r>
  <r>
    <n v="13"/>
    <x v="3"/>
    <s v="W13"/>
    <x v="172"/>
    <n v="204"/>
    <n v="111"/>
    <n v="17893"/>
    <n v="16421"/>
    <n v="74810"/>
    <n v="63034"/>
  </r>
  <r>
    <n v="11"/>
    <x v="2"/>
    <s v="Lake2"/>
    <x v="448"/>
    <n v="298"/>
    <n v="60"/>
    <n v="16331"/>
    <n v="15453"/>
    <n v="59649"/>
    <n v="81344"/>
  </r>
  <r>
    <n v="3"/>
    <x v="1"/>
    <s v="A3"/>
    <x v="503"/>
    <n v="151"/>
    <n v="65"/>
    <n v="15162"/>
    <n v="12500"/>
    <n v="36996"/>
    <n v="83938"/>
  </r>
  <r>
    <n v="5"/>
    <x v="4"/>
    <s v="B2"/>
    <x v="586"/>
    <n v="130"/>
    <n v="65"/>
    <n v="19602"/>
    <n v="17522"/>
    <n v="27821"/>
    <n v="60186"/>
  </r>
  <r>
    <n v="1"/>
    <x v="1"/>
    <s v="Alpha"/>
    <x v="181"/>
    <n v="115"/>
    <n v="173"/>
    <n v="19533"/>
    <n v="19294"/>
    <n v="68057"/>
    <n v="53307"/>
  </r>
  <r>
    <n v="10"/>
    <x v="2"/>
    <s v="Lake1"/>
    <x v="564"/>
    <n v="193"/>
    <n v="166"/>
    <n v="17017"/>
    <n v="15932"/>
    <n v="60211"/>
    <n v="49321"/>
  </r>
  <r>
    <n v="11"/>
    <x v="2"/>
    <s v="Lake2"/>
    <x v="558"/>
    <n v="102"/>
    <n v="106"/>
    <n v="16433"/>
    <n v="15559"/>
    <n v="59547"/>
    <n v="81238"/>
  </r>
  <r>
    <n v="14"/>
    <x v="3"/>
    <s v="Delta"/>
    <x v="453"/>
    <n v="101"/>
    <n v="158"/>
    <n v="20125"/>
    <n v="18309"/>
    <n v="55286"/>
    <n v="57829"/>
  </r>
  <r>
    <n v="14"/>
    <x v="3"/>
    <s v="Delta"/>
    <x v="592"/>
    <n v="85"/>
    <n v="186"/>
    <n v="20210"/>
    <n v="18495"/>
    <n v="55201"/>
    <n v="57643"/>
  </r>
  <r>
    <n v="3"/>
    <x v="1"/>
    <s v="A3"/>
    <x v="150"/>
    <n v="136"/>
    <n v="92"/>
    <n v="15298"/>
    <n v="12592"/>
    <n v="36860"/>
    <n v="83846"/>
  </r>
  <r>
    <n v="1"/>
    <x v="1"/>
    <s v="Alpha"/>
    <x v="184"/>
    <n v="88"/>
    <n v="129"/>
    <n v="19621"/>
    <n v="19423"/>
    <n v="67969"/>
    <n v="53178"/>
  </r>
  <r>
    <n v="14"/>
    <x v="3"/>
    <s v="Delta"/>
    <x v="457"/>
    <n v="115"/>
    <n v="53"/>
    <n v="20325"/>
    <n v="18548"/>
    <n v="55086"/>
    <n v="57590"/>
  </r>
  <r>
    <n v="1"/>
    <x v="1"/>
    <s v="Alpha"/>
    <x v="429"/>
    <n v="204"/>
    <n v="69"/>
    <n v="19825"/>
    <n v="19492"/>
    <n v="67765"/>
    <n v="53109"/>
  </r>
  <r>
    <n v="10"/>
    <x v="2"/>
    <s v="Lake1"/>
    <x v="173"/>
    <n v="219"/>
    <n v="111"/>
    <n v="17236"/>
    <n v="16043"/>
    <n v="59992"/>
    <n v="49210"/>
  </r>
  <r>
    <n v="1"/>
    <x v="1"/>
    <s v="Alpha"/>
    <x v="589"/>
    <n v="116"/>
    <n v="213"/>
    <n v="19941"/>
    <n v="19705"/>
    <n v="67649"/>
    <n v="52896"/>
  </r>
  <r>
    <n v="12"/>
    <x v="2"/>
    <s v="Lake3"/>
    <x v="159"/>
    <n v="133"/>
    <n v="161"/>
    <n v="17659"/>
    <n v="15590"/>
    <n v="45728"/>
    <n v="81615"/>
  </r>
  <r>
    <n v="4"/>
    <x v="4"/>
    <s v="B1"/>
    <x v="547"/>
    <n v="177"/>
    <n v="173"/>
    <n v="16185"/>
    <n v="15108"/>
    <n v="49005"/>
    <n v="73345"/>
  </r>
  <r>
    <n v="7"/>
    <x v="0"/>
    <s v="H1"/>
    <x v="593"/>
    <n v="140"/>
    <n v="82"/>
    <n v="19123"/>
    <n v="18515"/>
    <n v="57243"/>
    <n v="32862"/>
  </r>
  <r>
    <n v="10"/>
    <x v="2"/>
    <s v="Lake1"/>
    <x v="524"/>
    <n v="237"/>
    <n v="228"/>
    <n v="17473"/>
    <n v="16271"/>
    <n v="59755"/>
    <n v="48982"/>
  </r>
  <r>
    <n v="13"/>
    <x v="3"/>
    <s v="W13"/>
    <x v="570"/>
    <n v="252"/>
    <n v="89"/>
    <n v="18145"/>
    <n v="16510"/>
    <n v="74558"/>
    <n v="62945"/>
  </r>
  <r>
    <n v="2"/>
    <x v="1"/>
    <s v="Delta"/>
    <x v="594"/>
    <n v="291"/>
    <n v="139"/>
    <n v="18324"/>
    <n v="17162"/>
    <n v="46117"/>
    <n v="69047"/>
  </r>
  <r>
    <n v="11"/>
    <x v="2"/>
    <s v="Lake2"/>
    <x v="391"/>
    <n v="145"/>
    <n v="94"/>
    <n v="16578"/>
    <n v="15653"/>
    <n v="59402"/>
    <n v="81144"/>
  </r>
  <r>
    <n v="12"/>
    <x v="2"/>
    <s v="Lake3"/>
    <x v="595"/>
    <n v="135"/>
    <n v="138"/>
    <n v="17794"/>
    <n v="15728"/>
    <n v="45593"/>
    <n v="81477"/>
  </r>
  <r>
    <n v="7"/>
    <x v="0"/>
    <s v="H1"/>
    <x v="596"/>
    <n v="174"/>
    <n v="160"/>
    <n v="19297"/>
    <n v="18675"/>
    <n v="57069"/>
    <n v="32702"/>
  </r>
  <r>
    <n v="7"/>
    <x v="0"/>
    <s v="H1"/>
    <x v="438"/>
    <n v="148"/>
    <n v="108"/>
    <n v="19445"/>
    <n v="18783"/>
    <n v="56921"/>
    <n v="32594"/>
  </r>
  <r>
    <n v="10"/>
    <x v="2"/>
    <s v="Lake1"/>
    <x v="412"/>
    <n v="268"/>
    <n v="206"/>
    <n v="17741"/>
    <n v="16477"/>
    <n v="59487"/>
    <n v="48776"/>
  </r>
  <r>
    <n v="1"/>
    <x v="1"/>
    <s v="Alpha"/>
    <x v="548"/>
    <n v="139"/>
    <n v="100"/>
    <n v="20080"/>
    <n v="19805"/>
    <n v="67510"/>
    <n v="52796"/>
  </r>
  <r>
    <n v="2"/>
    <x v="1"/>
    <s v="Delta"/>
    <x v="597"/>
    <n v="121"/>
    <n v="272"/>
    <n v="18445"/>
    <n v="17434"/>
    <n v="45996"/>
    <n v="68775"/>
  </r>
  <r>
    <n v="7"/>
    <x v="0"/>
    <s v="H1"/>
    <x v="598"/>
    <n v="169"/>
    <n v="91"/>
    <n v="19614"/>
    <n v="18874"/>
    <n v="56752"/>
    <n v="32503"/>
  </r>
  <r>
    <n v="11"/>
    <x v="2"/>
    <s v="Lake2"/>
    <x v="599"/>
    <n v="161"/>
    <n v="218"/>
    <n v="16739"/>
    <n v="15871"/>
    <n v="59241"/>
    <n v="80926"/>
  </r>
  <r>
    <n v="3"/>
    <x v="1"/>
    <s v="A3"/>
    <x v="472"/>
    <n v="158"/>
    <n v="110"/>
    <n v="15456"/>
    <n v="12702"/>
    <n v="36702"/>
    <n v="83736"/>
  </r>
  <r>
    <n v="11"/>
    <x v="2"/>
    <s v="Lake2"/>
    <x v="547"/>
    <n v="246"/>
    <n v="184"/>
    <n v="16985"/>
    <n v="16055"/>
    <n v="58995"/>
    <n v="80742"/>
  </r>
  <r>
    <n v="11"/>
    <x v="2"/>
    <s v="Lake2"/>
    <x v="153"/>
    <n v="200"/>
    <n v="139"/>
    <n v="17185"/>
    <n v="16194"/>
    <n v="58795"/>
    <n v="80603"/>
  </r>
  <r>
    <n v="10"/>
    <x v="2"/>
    <s v="Lake1"/>
    <x v="420"/>
    <n v="184"/>
    <n v="174"/>
    <n v="17925"/>
    <n v="16651"/>
    <n v="59303"/>
    <n v="48602"/>
  </r>
  <r>
    <n v="13"/>
    <x v="3"/>
    <s v="W13"/>
    <x v="594"/>
    <n v="289"/>
    <n v="194"/>
    <n v="18434"/>
    <n v="16704"/>
    <n v="74269"/>
    <n v="62751"/>
  </r>
  <r>
    <n v="4"/>
    <x v="4"/>
    <s v="B1"/>
    <x v="153"/>
    <n v="208"/>
    <n v="99"/>
    <n v="16393"/>
    <n v="15207"/>
    <n v="48797"/>
    <n v="73246"/>
  </r>
  <r>
    <n v="13"/>
    <x v="3"/>
    <s v="W13"/>
    <x v="176"/>
    <n v="81"/>
    <n v="298"/>
    <n v="18515"/>
    <n v="17002"/>
    <n v="74188"/>
    <n v="62453"/>
  </r>
  <r>
    <n v="2"/>
    <x v="1"/>
    <s v="Delta"/>
    <x v="600"/>
    <n v="211"/>
    <n v="262"/>
    <n v="18656"/>
    <n v="17696"/>
    <n v="45785"/>
    <n v="68513"/>
  </r>
  <r>
    <n v="10"/>
    <x v="2"/>
    <s v="Lake1"/>
    <x v="601"/>
    <n v="155"/>
    <n v="80"/>
    <n v="18080"/>
    <n v="16731"/>
    <n v="59148"/>
    <n v="48522"/>
  </r>
  <r>
    <n v="12"/>
    <x v="2"/>
    <s v="Lake3"/>
    <x v="162"/>
    <n v="116"/>
    <n v="90"/>
    <n v="17910"/>
    <n v="15818"/>
    <n v="45477"/>
    <n v="81387"/>
  </r>
  <r>
    <n v="4"/>
    <x v="4"/>
    <s v="B1"/>
    <x v="488"/>
    <n v="235"/>
    <n v="143"/>
    <n v="16628"/>
    <n v="15350"/>
    <n v="48562"/>
    <n v="73103"/>
  </r>
  <r>
    <n v="7"/>
    <x v="0"/>
    <s v="H1"/>
    <x v="602"/>
    <n v="274"/>
    <n v="99"/>
    <n v="19888"/>
    <n v="18973"/>
    <n v="56478"/>
    <n v="32404"/>
  </r>
  <r>
    <n v="13"/>
    <x v="3"/>
    <s v="W13"/>
    <x v="597"/>
    <n v="268"/>
    <n v="278"/>
    <n v="18783"/>
    <n v="17280"/>
    <n v="73920"/>
    <n v="62175"/>
  </r>
  <r>
    <n v="10"/>
    <x v="2"/>
    <s v="Lake1"/>
    <x v="603"/>
    <n v="154"/>
    <n v="193"/>
    <n v="18234"/>
    <n v="16924"/>
    <n v="58994"/>
    <n v="48329"/>
  </r>
  <r>
    <n v="7"/>
    <x v="0"/>
    <s v="H1"/>
    <x v="446"/>
    <n v="84"/>
    <n v="226"/>
    <n v="19972"/>
    <n v="19199"/>
    <n v="56394"/>
    <n v="32178"/>
  </r>
  <r>
    <n v="1"/>
    <x v="1"/>
    <s v="Alpha"/>
    <x v="604"/>
    <n v="277"/>
    <n v="152"/>
    <n v="20357"/>
    <n v="19957"/>
    <n v="67233"/>
    <n v="52644"/>
  </r>
  <r>
    <n v="3"/>
    <x v="1"/>
    <s v="A3"/>
    <x v="605"/>
    <n v="262"/>
    <n v="173"/>
    <n v="15718"/>
    <n v="12875"/>
    <n v="36440"/>
    <n v="83563"/>
  </r>
  <r>
    <n v="13"/>
    <x v="3"/>
    <s v="W13"/>
    <x v="177"/>
    <n v="123"/>
    <n v="194"/>
    <n v="18906"/>
    <n v="17474"/>
    <n v="73797"/>
    <n v="61981"/>
  </r>
  <r>
    <n v="2"/>
    <x v="1"/>
    <s v="Delta"/>
    <x v="601"/>
    <n v="172"/>
    <n v="55"/>
    <n v="18828"/>
    <n v="17751"/>
    <n v="45613"/>
    <n v="68458"/>
  </r>
  <r>
    <n v="10"/>
    <x v="2"/>
    <s v="Lake1"/>
    <x v="427"/>
    <n v="196"/>
    <n v="73"/>
    <n v="18430"/>
    <n v="16997"/>
    <n v="58798"/>
    <n v="48256"/>
  </r>
  <r>
    <n v="4"/>
    <x v="4"/>
    <s v="B1"/>
    <x v="531"/>
    <n v="139"/>
    <n v="157"/>
    <n v="16767"/>
    <n v="15507"/>
    <n v="48423"/>
    <n v="72946"/>
  </r>
  <r>
    <n v="1"/>
    <x v="1"/>
    <s v="Alpha"/>
    <x v="606"/>
    <n v="88"/>
    <n v="195"/>
    <n v="20445"/>
    <n v="20152"/>
    <n v="67145"/>
    <n v="52449"/>
  </r>
  <r>
    <n v="2"/>
    <x v="1"/>
    <s v="Delta"/>
    <x v="603"/>
    <n v="216"/>
    <n v="280"/>
    <n v="19044"/>
    <n v="18031"/>
    <n v="45397"/>
    <n v="68178"/>
  </r>
  <r>
    <n v="7"/>
    <x v="0"/>
    <s v="H1"/>
    <x v="607"/>
    <n v="92"/>
    <n v="174"/>
    <n v="20064"/>
    <n v="19373"/>
    <n v="56302"/>
    <n v="32004"/>
  </r>
  <r>
    <n v="4"/>
    <x v="4"/>
    <s v="B1"/>
    <x v="160"/>
    <n v="125"/>
    <n v="79"/>
    <n v="16892"/>
    <n v="15586"/>
    <n v="48298"/>
    <n v="72867"/>
  </r>
  <r>
    <n v="1"/>
    <x v="1"/>
    <s v="Alpha"/>
    <x v="439"/>
    <n v="118"/>
    <n v="111"/>
    <n v="20563"/>
    <n v="20263"/>
    <n v="67027"/>
    <n v="52338"/>
  </r>
  <r>
    <n v="14"/>
    <x v="3"/>
    <s v="Delta"/>
    <x v="608"/>
    <n v="160"/>
    <n v="119"/>
    <n v="20485"/>
    <n v="18667"/>
    <n v="54926"/>
    <n v="57471"/>
  </r>
  <r>
    <n v="7"/>
    <x v="0"/>
    <s v="H1"/>
    <x v="609"/>
    <n v="245"/>
    <n v="240"/>
    <n v="20309"/>
    <n v="19613"/>
    <n v="56057"/>
    <n v="31764"/>
  </r>
  <r>
    <n v="13"/>
    <x v="3"/>
    <s v="W13"/>
    <x v="610"/>
    <n v="243"/>
    <n v="119"/>
    <n v="19149"/>
    <n v="17593"/>
    <n v="73554"/>
    <n v="61862"/>
  </r>
  <r>
    <n v="3"/>
    <x v="1"/>
    <s v="A3"/>
    <x v="153"/>
    <n v="253"/>
    <n v="278"/>
    <n v="15971"/>
    <n v="13153"/>
    <n v="36187"/>
    <n v="83285"/>
  </r>
  <r>
    <n v="7"/>
    <x v="0"/>
    <s v="H1"/>
    <x v="611"/>
    <n v="239"/>
    <n v="297"/>
    <n v="20548"/>
    <n v="19910"/>
    <n v="55818"/>
    <n v="31467"/>
  </r>
  <r>
    <n v="14"/>
    <x v="3"/>
    <s v="Delta"/>
    <x v="612"/>
    <n v="194"/>
    <n v="256"/>
    <n v="20679"/>
    <n v="18923"/>
    <n v="54732"/>
    <n v="57215"/>
  </r>
  <r>
    <n v="2"/>
    <x v="1"/>
    <s v="Delta"/>
    <x v="537"/>
    <n v="241"/>
    <n v="271"/>
    <n v="19285"/>
    <n v="18302"/>
    <n v="45156"/>
    <n v="67907"/>
  </r>
  <r>
    <n v="7"/>
    <x v="0"/>
    <s v="H1"/>
    <x v="210"/>
    <n v="253"/>
    <n v="149"/>
    <n v="20801"/>
    <n v="20059"/>
    <n v="55565"/>
    <n v="31318"/>
  </r>
  <r>
    <n v="7"/>
    <x v="0"/>
    <s v="H1"/>
    <x v="212"/>
    <n v="128"/>
    <n v="87"/>
    <n v="20929"/>
    <n v="20146"/>
    <n v="55437"/>
    <n v="31231"/>
  </r>
  <r>
    <n v="2"/>
    <x v="1"/>
    <s v="Delta"/>
    <x v="427"/>
    <n v="272"/>
    <n v="246"/>
    <n v="19557"/>
    <n v="18548"/>
    <n v="44884"/>
    <n v="67661"/>
  </r>
  <r>
    <n v="3"/>
    <x v="1"/>
    <s v="A3"/>
    <x v="156"/>
    <n v="292"/>
    <n v="169"/>
    <n v="16263"/>
    <n v="13322"/>
    <n v="35895"/>
    <n v="83116"/>
  </r>
  <r>
    <n v="7"/>
    <x v="0"/>
    <s v="H1"/>
    <x v="213"/>
    <n v="87"/>
    <n v="204"/>
    <n v="21016"/>
    <n v="20350"/>
    <n v="55350"/>
    <n v="31027"/>
  </r>
  <r>
    <n v="14"/>
    <x v="3"/>
    <s v="Delta"/>
    <x v="613"/>
    <n v="115"/>
    <n v="73"/>
    <n v="20794"/>
    <n v="18996"/>
    <n v="54617"/>
    <n v="57142"/>
  </r>
  <r>
    <n v="7"/>
    <x v="0"/>
    <s v="H1"/>
    <x v="222"/>
    <n v="121"/>
    <n v="267"/>
    <n v="21137"/>
    <n v="20617"/>
    <n v="55229"/>
    <n v="30760"/>
  </r>
  <r>
    <n v="11"/>
    <x v="2"/>
    <s v="Lake2"/>
    <x v="614"/>
    <n v="112"/>
    <n v="226"/>
    <n v="17297"/>
    <n v="16420"/>
    <n v="58683"/>
    <n v="80377"/>
  </r>
  <r>
    <n v="1"/>
    <x v="1"/>
    <s v="Alpha"/>
    <x v="615"/>
    <n v="182"/>
    <n v="173"/>
    <n v="20745"/>
    <n v="20436"/>
    <n v="66845"/>
    <n v="52165"/>
  </r>
  <r>
    <n v="13"/>
    <x v="3"/>
    <s v="W13"/>
    <x v="180"/>
    <n v="294"/>
    <n v="256"/>
    <n v="19443"/>
    <n v="17849"/>
    <n v="73260"/>
    <n v="61606"/>
  </r>
  <r>
    <n v="14"/>
    <x v="3"/>
    <s v="Delta"/>
    <x v="234"/>
    <n v="112"/>
    <n v="90"/>
    <n v="20906"/>
    <n v="19086"/>
    <n v="54505"/>
    <n v="57052"/>
  </r>
  <r>
    <n v="12"/>
    <x v="2"/>
    <s v="Lake3"/>
    <x v="563"/>
    <n v="203"/>
    <n v="215"/>
    <n v="18113"/>
    <n v="16033"/>
    <n v="45274"/>
    <n v="81172"/>
  </r>
  <r>
    <n v="7"/>
    <x v="0"/>
    <s v="H1"/>
    <x v="226"/>
    <n v="156"/>
    <n v="187"/>
    <n v="21293"/>
    <n v="20804"/>
    <n v="55073"/>
    <n v="30573"/>
  </r>
  <r>
    <n v="7"/>
    <x v="0"/>
    <s v="H1"/>
    <x v="455"/>
    <n v="211"/>
    <n v="248"/>
    <n v="21504"/>
    <n v="21052"/>
    <n v="54862"/>
    <n v="30325"/>
  </r>
  <r>
    <n v="7"/>
    <x v="0"/>
    <s v="H1"/>
    <x v="228"/>
    <n v="221"/>
    <n v="177"/>
    <n v="21725"/>
    <n v="21229"/>
    <n v="54641"/>
    <n v="30148"/>
  </r>
  <r>
    <n v="7"/>
    <x v="0"/>
    <s v="H1"/>
    <x v="616"/>
    <n v="81"/>
    <n v="180"/>
    <n v="21806"/>
    <n v="21409"/>
    <n v="54560"/>
    <n v="29968"/>
  </r>
  <r>
    <n v="13"/>
    <x v="3"/>
    <s v="W13"/>
    <x v="422"/>
    <n v="118"/>
    <n v="119"/>
    <n v="19561"/>
    <n v="17968"/>
    <n v="73142"/>
    <n v="61487"/>
  </r>
  <r>
    <n v="12"/>
    <x v="2"/>
    <s v="Lake3"/>
    <x v="535"/>
    <n v="225"/>
    <n v="108"/>
    <n v="18338"/>
    <n v="16141"/>
    <n v="45049"/>
    <n v="81064"/>
  </r>
  <r>
    <n v="7"/>
    <x v="0"/>
    <s v="H1"/>
    <x v="612"/>
    <n v="223"/>
    <n v="73"/>
    <n v="22029"/>
    <n v="21482"/>
    <n v="54337"/>
    <n v="29895"/>
  </r>
  <r>
    <n v="7"/>
    <x v="0"/>
    <s v="H1"/>
    <x v="234"/>
    <n v="188"/>
    <n v="241"/>
    <n v="22217"/>
    <n v="21723"/>
    <n v="54149"/>
    <n v="29654"/>
  </r>
  <r>
    <n v="1"/>
    <x v="1"/>
    <s v="Alpha"/>
    <x v="203"/>
    <n v="228"/>
    <n v="171"/>
    <n v="20973"/>
    <n v="20607"/>
    <n v="66617"/>
    <n v="51994"/>
  </r>
  <r>
    <n v="7"/>
    <x v="0"/>
    <s v="H1"/>
    <x v="463"/>
    <n v="300"/>
    <n v="232"/>
    <n v="22517"/>
    <n v="21955"/>
    <n v="53849"/>
    <n v="29422"/>
  </r>
  <r>
    <n v="1"/>
    <x v="1"/>
    <s v="Alpha"/>
    <x v="617"/>
    <n v="248"/>
    <n v="258"/>
    <n v="21221"/>
    <n v="20865"/>
    <n v="66369"/>
    <n v="51736"/>
  </r>
  <r>
    <n v="7"/>
    <x v="0"/>
    <s v="H1"/>
    <x v="618"/>
    <n v="289"/>
    <n v="101"/>
    <n v="22806"/>
    <n v="22056"/>
    <n v="53560"/>
    <n v="29321"/>
  </r>
  <r>
    <n v="7"/>
    <x v="0"/>
    <s v="H1"/>
    <x v="465"/>
    <n v="125"/>
    <n v="243"/>
    <n v="22931"/>
    <n v="22299"/>
    <n v="53435"/>
    <n v="29078"/>
  </r>
  <r>
    <n v="7"/>
    <x v="0"/>
    <s v="H1"/>
    <x v="619"/>
    <n v="150"/>
    <n v="146"/>
    <n v="23081"/>
    <n v="22445"/>
    <n v="53285"/>
    <n v="28932"/>
  </r>
  <r>
    <n v="2"/>
    <x v="1"/>
    <s v="Delta"/>
    <x v="620"/>
    <n v="189"/>
    <n v="82"/>
    <n v="19746"/>
    <n v="18630"/>
    <n v="44695"/>
    <n v="67579"/>
  </r>
  <r>
    <n v="7"/>
    <x v="0"/>
    <s v="H1"/>
    <x v="240"/>
    <n v="117"/>
    <n v="52"/>
    <n v="23198"/>
    <n v="22497"/>
    <n v="53168"/>
    <n v="28880"/>
  </r>
  <r>
    <n v="3"/>
    <x v="1"/>
    <s v="A3"/>
    <x v="566"/>
    <n v="152"/>
    <n v="88"/>
    <n v="16415"/>
    <n v="13410"/>
    <n v="35743"/>
    <n v="83028"/>
  </r>
  <r>
    <n v="2"/>
    <x v="1"/>
    <s v="Delta"/>
    <x v="621"/>
    <n v="285"/>
    <n v="148"/>
    <n v="20031"/>
    <n v="18778"/>
    <n v="44410"/>
    <n v="67431"/>
  </r>
  <r>
    <n v="12"/>
    <x v="2"/>
    <s v="Lake3"/>
    <x v="539"/>
    <n v="100"/>
    <n v="298"/>
    <n v="18438"/>
    <n v="16439"/>
    <n v="44949"/>
    <n v="80766"/>
  </r>
  <r>
    <n v="12"/>
    <x v="2"/>
    <s v="Lake3"/>
    <x v="587"/>
    <n v="268"/>
    <n v="71"/>
    <n v="18706"/>
    <n v="16510"/>
    <n v="44681"/>
    <n v="80695"/>
  </r>
  <r>
    <n v="14"/>
    <x v="3"/>
    <s v="Delta"/>
    <x v="622"/>
    <n v="287"/>
    <n v="133"/>
    <n v="21193"/>
    <n v="19219"/>
    <n v="54218"/>
    <n v="56919"/>
  </r>
  <r>
    <n v="7"/>
    <x v="0"/>
    <s v="H1"/>
    <x v="623"/>
    <n v="221"/>
    <n v="144"/>
    <n v="23419"/>
    <n v="22641"/>
    <n v="52947"/>
    <n v="28736"/>
  </r>
  <r>
    <n v="14"/>
    <x v="3"/>
    <s v="Delta"/>
    <x v="463"/>
    <n v="161"/>
    <n v="138"/>
    <n v="21354"/>
    <n v="19357"/>
    <n v="54057"/>
    <n v="56781"/>
  </r>
  <r>
    <n v="5"/>
    <x v="4"/>
    <s v="B2"/>
    <x v="430"/>
    <n v="257"/>
    <n v="71"/>
    <n v="19859"/>
    <n v="17593"/>
    <n v="27564"/>
    <n v="60115"/>
  </r>
  <r>
    <n v="5"/>
    <x v="4"/>
    <s v="B2"/>
    <x v="431"/>
    <n v="98"/>
    <n v="108"/>
    <n v="19957"/>
    <n v="17701"/>
    <n v="27466"/>
    <n v="60007"/>
  </r>
  <r>
    <n v="3"/>
    <x v="1"/>
    <s v="A3"/>
    <x v="624"/>
    <n v="85"/>
    <n v="156"/>
    <n v="16500"/>
    <n v="13566"/>
    <n v="35658"/>
    <n v="82872"/>
  </r>
  <r>
    <n v="7"/>
    <x v="0"/>
    <s v="H1"/>
    <x v="625"/>
    <n v="178"/>
    <n v="265"/>
    <n v="23597"/>
    <n v="22906"/>
    <n v="52769"/>
    <n v="28471"/>
  </r>
  <r>
    <n v="7"/>
    <x v="0"/>
    <s v="H1"/>
    <x v="626"/>
    <n v="94"/>
    <n v="268"/>
    <n v="23691"/>
    <n v="23174"/>
    <n v="52675"/>
    <n v="28203"/>
  </r>
  <r>
    <n v="11"/>
    <x v="2"/>
    <s v="Lake2"/>
    <x v="403"/>
    <n v="296"/>
    <n v="178"/>
    <n v="17593"/>
    <n v="16598"/>
    <n v="58387"/>
    <n v="80199"/>
  </r>
  <r>
    <n v="7"/>
    <x v="0"/>
    <s v="H1"/>
    <x v="627"/>
    <n v="93"/>
    <n v="64"/>
    <n v="23784"/>
    <n v="23238"/>
    <n v="52582"/>
    <n v="28139"/>
  </r>
  <r>
    <n v="13"/>
    <x v="3"/>
    <s v="W13"/>
    <x v="628"/>
    <n v="116"/>
    <n v="61"/>
    <n v="19677"/>
    <n v="18029"/>
    <n v="73026"/>
    <n v="61426"/>
  </r>
  <r>
    <n v="10"/>
    <x v="2"/>
    <s v="Lake1"/>
    <x v="185"/>
    <n v="97"/>
    <n v="96"/>
    <n v="18527"/>
    <n v="17093"/>
    <n v="58701"/>
    <n v="48160"/>
  </r>
  <r>
    <n v="7"/>
    <x v="0"/>
    <s v="H1"/>
    <x v="629"/>
    <n v="108"/>
    <n v="225"/>
    <n v="23892"/>
    <n v="23463"/>
    <n v="52474"/>
    <n v="27914"/>
  </r>
  <r>
    <n v="2"/>
    <x v="1"/>
    <s v="Delta"/>
    <x v="630"/>
    <n v="84"/>
    <n v="69"/>
    <n v="20115"/>
    <n v="18847"/>
    <n v="44326"/>
    <n v="67362"/>
  </r>
  <r>
    <n v="5"/>
    <x v="4"/>
    <s v="B2"/>
    <x v="593"/>
    <n v="291"/>
    <n v="215"/>
    <n v="20248"/>
    <n v="17916"/>
    <n v="27175"/>
    <n v="59792"/>
  </r>
  <r>
    <n v="14"/>
    <x v="3"/>
    <s v="Delta"/>
    <x v="464"/>
    <n v="268"/>
    <n v="180"/>
    <n v="21622"/>
    <n v="19537"/>
    <n v="53789"/>
    <n v="56601"/>
  </r>
  <r>
    <n v="13"/>
    <x v="3"/>
    <s v="W13"/>
    <x v="586"/>
    <n v="283"/>
    <n v="134"/>
    <n v="19960"/>
    <n v="18163"/>
    <n v="72743"/>
    <n v="61292"/>
  </r>
  <r>
    <n v="10"/>
    <x v="2"/>
    <s v="Lake1"/>
    <x v="621"/>
    <n v="148"/>
    <n v="138"/>
    <n v="18675"/>
    <n v="17231"/>
    <n v="58553"/>
    <n v="48022"/>
  </r>
  <r>
    <n v="14"/>
    <x v="3"/>
    <s v="Delta"/>
    <x v="237"/>
    <n v="159"/>
    <n v="182"/>
    <n v="21781"/>
    <n v="19719"/>
    <n v="53630"/>
    <n v="56419"/>
  </r>
  <r>
    <n v="12"/>
    <x v="2"/>
    <s v="Lake3"/>
    <x v="631"/>
    <n v="119"/>
    <n v="127"/>
    <n v="18825"/>
    <n v="16637"/>
    <n v="44562"/>
    <n v="80568"/>
  </r>
  <r>
    <n v="10"/>
    <x v="2"/>
    <s v="Lake1"/>
    <x v="548"/>
    <n v="109"/>
    <n v="239"/>
    <n v="18784"/>
    <n v="17470"/>
    <n v="58444"/>
    <n v="47783"/>
  </r>
  <r>
    <n v="4"/>
    <x v="4"/>
    <s v="B1"/>
    <x v="405"/>
    <n v="150"/>
    <n v="169"/>
    <n v="17042"/>
    <n v="15755"/>
    <n v="48148"/>
    <n v="72698"/>
  </r>
  <r>
    <n v="11"/>
    <x v="2"/>
    <s v="Lake2"/>
    <x v="497"/>
    <n v="291"/>
    <n v="275"/>
    <n v="17884"/>
    <n v="16873"/>
    <n v="58096"/>
    <n v="79924"/>
  </r>
  <r>
    <n v="10"/>
    <x v="2"/>
    <s v="Lake1"/>
    <x v="632"/>
    <n v="277"/>
    <n v="184"/>
    <n v="19061"/>
    <n v="17654"/>
    <n v="58167"/>
    <n v="47599"/>
  </r>
  <r>
    <n v="5"/>
    <x v="4"/>
    <s v="B2"/>
    <x v="604"/>
    <n v="276"/>
    <n v="231"/>
    <n v="20524"/>
    <n v="18147"/>
    <n v="26899"/>
    <n v="59561"/>
  </r>
  <r>
    <n v="1"/>
    <x v="1"/>
    <s v="Alpha"/>
    <x v="583"/>
    <n v="248"/>
    <n v="95"/>
    <n v="21469"/>
    <n v="20960"/>
    <n v="66121"/>
    <n v="51641"/>
  </r>
  <r>
    <n v="2"/>
    <x v="1"/>
    <s v="Delta"/>
    <x v="189"/>
    <n v="116"/>
    <n v="74"/>
    <n v="20231"/>
    <n v="18921"/>
    <n v="44210"/>
    <n v="67288"/>
  </r>
  <r>
    <n v="7"/>
    <x v="0"/>
    <s v="H1"/>
    <x v="633"/>
    <n v="296"/>
    <n v="50"/>
    <n v="24188"/>
    <n v="23513"/>
    <n v="52178"/>
    <n v="27864"/>
  </r>
  <r>
    <n v="1"/>
    <x v="1"/>
    <s v="Alpha"/>
    <x v="212"/>
    <n v="98"/>
    <n v="256"/>
    <n v="21567"/>
    <n v="21216"/>
    <n v="66023"/>
    <n v="51385"/>
  </r>
  <r>
    <n v="2"/>
    <x v="1"/>
    <s v="Delta"/>
    <x v="634"/>
    <n v="265"/>
    <n v="146"/>
    <n v="20496"/>
    <n v="19067"/>
    <n v="43945"/>
    <n v="67142"/>
  </r>
  <r>
    <n v="14"/>
    <x v="3"/>
    <s v="Delta"/>
    <x v="635"/>
    <n v="220"/>
    <n v="237"/>
    <n v="22001"/>
    <n v="19956"/>
    <n v="53410"/>
    <n v="56182"/>
  </r>
  <r>
    <n v="3"/>
    <x v="1"/>
    <s v="A3"/>
    <x v="578"/>
    <n v="230"/>
    <n v="227"/>
    <n v="16730"/>
    <n v="13793"/>
    <n v="35428"/>
    <n v="82645"/>
  </r>
  <r>
    <n v="2"/>
    <x v="1"/>
    <s v="Delta"/>
    <x v="596"/>
    <n v="227"/>
    <n v="241"/>
    <n v="20723"/>
    <n v="19308"/>
    <n v="43718"/>
    <n v="66901"/>
  </r>
  <r>
    <n v="14"/>
    <x v="3"/>
    <s v="Delta"/>
    <x v="636"/>
    <n v="203"/>
    <n v="191"/>
    <n v="22204"/>
    <n v="20147"/>
    <n v="53207"/>
    <n v="55991"/>
  </r>
  <r>
    <n v="13"/>
    <x v="3"/>
    <s v="W13"/>
    <x v="429"/>
    <n v="219"/>
    <n v="110"/>
    <n v="20179"/>
    <n v="18273"/>
    <n v="72524"/>
    <n v="61182"/>
  </r>
  <r>
    <n v="3"/>
    <x v="1"/>
    <s v="A3"/>
    <x v="565"/>
    <n v="134"/>
    <n v="250"/>
    <n v="16864"/>
    <n v="14043"/>
    <n v="35294"/>
    <n v="82395"/>
  </r>
  <r>
    <n v="1"/>
    <x v="1"/>
    <s v="Alpha"/>
    <x v="637"/>
    <n v="230"/>
    <n v="210"/>
    <n v="21797"/>
    <n v="21426"/>
    <n v="65793"/>
    <n v="51175"/>
  </r>
  <r>
    <n v="11"/>
    <x v="2"/>
    <s v="Lake2"/>
    <x v="638"/>
    <n v="209"/>
    <n v="147"/>
    <n v="18093"/>
    <n v="17020"/>
    <n v="57887"/>
    <n v="79777"/>
  </r>
  <r>
    <n v="12"/>
    <x v="2"/>
    <s v="Lake3"/>
    <x v="639"/>
    <n v="266"/>
    <n v="154"/>
    <n v="19091"/>
    <n v="16791"/>
    <n v="44296"/>
    <n v="80414"/>
  </r>
  <r>
    <n v="2"/>
    <x v="1"/>
    <s v="Delta"/>
    <x v="640"/>
    <n v="155"/>
    <n v="297"/>
    <n v="20878"/>
    <n v="19605"/>
    <n v="43563"/>
    <n v="66604"/>
  </r>
  <r>
    <n v="7"/>
    <x v="0"/>
    <s v="H1"/>
    <x v="641"/>
    <n v="113"/>
    <n v="192"/>
    <n v="24301"/>
    <n v="23705"/>
    <n v="52065"/>
    <n v="27672"/>
  </r>
  <r>
    <n v="13"/>
    <x v="3"/>
    <s v="W13"/>
    <x v="188"/>
    <n v="149"/>
    <n v="142"/>
    <n v="20328"/>
    <n v="18415"/>
    <n v="72375"/>
    <n v="61040"/>
  </r>
  <r>
    <n v="1"/>
    <x v="1"/>
    <s v="Alpha"/>
    <x v="222"/>
    <n v="218"/>
    <n v="116"/>
    <n v="22015"/>
    <n v="21542"/>
    <n v="65575"/>
    <n v="51059"/>
  </r>
  <r>
    <n v="4"/>
    <x v="4"/>
    <s v="B1"/>
    <x v="535"/>
    <n v="127"/>
    <n v="131"/>
    <n v="17169"/>
    <n v="15886"/>
    <n v="48021"/>
    <n v="72567"/>
  </r>
  <r>
    <n v="7"/>
    <x v="0"/>
    <s v="H1"/>
    <x v="642"/>
    <n v="235"/>
    <n v="74"/>
    <n v="24536"/>
    <n v="23779"/>
    <n v="51830"/>
    <n v="27598"/>
  </r>
  <r>
    <n v="2"/>
    <x v="1"/>
    <s v="Delta"/>
    <x v="643"/>
    <n v="190"/>
    <n v="192"/>
    <n v="21068"/>
    <n v="19797"/>
    <n v="43373"/>
    <n v="66412"/>
  </r>
  <r>
    <n v="11"/>
    <x v="2"/>
    <s v="Lake2"/>
    <x v="644"/>
    <n v="123"/>
    <n v="105"/>
    <n v="18216"/>
    <n v="17125"/>
    <n v="57764"/>
    <n v="79672"/>
  </r>
  <r>
    <n v="7"/>
    <x v="0"/>
    <s v="H1"/>
    <x v="645"/>
    <n v="229"/>
    <n v="60"/>
    <n v="24765"/>
    <n v="23839"/>
    <n v="51601"/>
    <n v="27538"/>
  </r>
  <r>
    <n v="1"/>
    <x v="1"/>
    <s v="Alpha"/>
    <x v="646"/>
    <n v="256"/>
    <n v="199"/>
    <n v="22271"/>
    <n v="21741"/>
    <n v="65319"/>
    <n v="50860"/>
  </r>
  <r>
    <n v="7"/>
    <x v="0"/>
    <s v="H1"/>
    <x v="647"/>
    <n v="155"/>
    <n v="233"/>
    <n v="24920"/>
    <n v="24072"/>
    <n v="51446"/>
    <n v="27305"/>
  </r>
  <r>
    <n v="7"/>
    <x v="0"/>
    <s v="H1"/>
    <x v="483"/>
    <n v="147"/>
    <n v="257"/>
    <n v="25067"/>
    <n v="24329"/>
    <n v="51299"/>
    <n v="27048"/>
  </r>
  <r>
    <n v="11"/>
    <x v="2"/>
    <s v="Lake2"/>
    <x v="648"/>
    <n v="223"/>
    <n v="275"/>
    <n v="18439"/>
    <n v="17400"/>
    <n v="57541"/>
    <n v="79397"/>
  </r>
  <r>
    <n v="3"/>
    <x v="1"/>
    <s v="A3"/>
    <x v="167"/>
    <n v="172"/>
    <n v="92"/>
    <n v="17036"/>
    <n v="14135"/>
    <n v="35122"/>
    <n v="82303"/>
  </r>
  <r>
    <n v="2"/>
    <x v="1"/>
    <s v="Delta"/>
    <x v="615"/>
    <n v="110"/>
    <n v="274"/>
    <n v="21178"/>
    <n v="20071"/>
    <n v="43263"/>
    <n v="66138"/>
  </r>
  <r>
    <n v="14"/>
    <x v="3"/>
    <s v="Delta"/>
    <x v="649"/>
    <n v="189"/>
    <n v="68"/>
    <n v="22393"/>
    <n v="20215"/>
    <n v="53018"/>
    <n v="55923"/>
  </r>
  <r>
    <n v="13"/>
    <x v="3"/>
    <s v="W13"/>
    <x v="548"/>
    <n v="249"/>
    <n v="205"/>
    <n v="20577"/>
    <n v="18620"/>
    <n v="72126"/>
    <n v="60835"/>
  </r>
  <r>
    <n v="4"/>
    <x v="4"/>
    <s v="B1"/>
    <x v="167"/>
    <n v="292"/>
    <n v="124"/>
    <n v="17461"/>
    <n v="16010"/>
    <n v="47729"/>
    <n v="72443"/>
  </r>
  <r>
    <n v="7"/>
    <x v="0"/>
    <s v="H1"/>
    <x v="650"/>
    <n v="171"/>
    <n v="100"/>
    <n v="25238"/>
    <n v="24429"/>
    <n v="51128"/>
    <n v="26948"/>
  </r>
  <r>
    <n v="7"/>
    <x v="0"/>
    <s v="H1"/>
    <x v="651"/>
    <n v="202"/>
    <n v="65"/>
    <n v="25440"/>
    <n v="24494"/>
    <n v="50926"/>
    <n v="26883"/>
  </r>
  <r>
    <n v="14"/>
    <x v="3"/>
    <s v="Delta"/>
    <x v="469"/>
    <n v="188"/>
    <n v="136"/>
    <n v="22581"/>
    <n v="20351"/>
    <n v="52830"/>
    <n v="55787"/>
  </r>
  <r>
    <n v="14"/>
    <x v="3"/>
    <s v="Delta"/>
    <x v="625"/>
    <n v="183"/>
    <n v="253"/>
    <n v="22764"/>
    <n v="20604"/>
    <n v="52647"/>
    <n v="55534"/>
  </r>
  <r>
    <n v="12"/>
    <x v="2"/>
    <s v="Lake3"/>
    <x v="584"/>
    <n v="114"/>
    <n v="265"/>
    <n v="19205"/>
    <n v="17056"/>
    <n v="44182"/>
    <n v="80149"/>
  </r>
  <r>
    <n v="5"/>
    <x v="4"/>
    <s v="B2"/>
    <x v="652"/>
    <n v="152"/>
    <n v="61"/>
    <n v="20676"/>
    <n v="18208"/>
    <n v="26747"/>
    <n v="59500"/>
  </r>
  <r>
    <n v="10"/>
    <x v="2"/>
    <s v="Lake1"/>
    <x v="192"/>
    <n v="92"/>
    <n v="86"/>
    <n v="19153"/>
    <n v="17740"/>
    <n v="58075"/>
    <n v="47513"/>
  </r>
  <r>
    <n v="11"/>
    <x v="2"/>
    <s v="Lake2"/>
    <x v="653"/>
    <n v="125"/>
    <n v="186"/>
    <n v="18564"/>
    <n v="17586"/>
    <n v="57416"/>
    <n v="79211"/>
  </r>
  <r>
    <n v="7"/>
    <x v="0"/>
    <s v="H1"/>
    <x v="654"/>
    <n v="232"/>
    <n v="296"/>
    <n v="25672"/>
    <n v="24790"/>
    <n v="50694"/>
    <n v="26587"/>
  </r>
  <r>
    <n v="14"/>
    <x v="3"/>
    <s v="Delta"/>
    <x v="473"/>
    <n v="127"/>
    <n v="197"/>
    <n v="22891"/>
    <n v="20801"/>
    <n v="52520"/>
    <n v="55337"/>
  </r>
  <r>
    <n v="3"/>
    <x v="1"/>
    <s v="A3"/>
    <x v="408"/>
    <n v="234"/>
    <n v="280"/>
    <n v="17270"/>
    <n v="14415"/>
    <n v="34888"/>
    <n v="82023"/>
  </r>
  <r>
    <n v="10"/>
    <x v="2"/>
    <s v="Lake1"/>
    <x v="655"/>
    <n v="297"/>
    <n v="56"/>
    <n v="19450"/>
    <n v="17796"/>
    <n v="57778"/>
    <n v="47457"/>
  </r>
  <r>
    <n v="10"/>
    <x v="2"/>
    <s v="Lake1"/>
    <x v="439"/>
    <n v="197"/>
    <n v="82"/>
    <n v="19647"/>
    <n v="17878"/>
    <n v="57581"/>
    <n v="47375"/>
  </r>
  <r>
    <n v="14"/>
    <x v="3"/>
    <s v="Delta"/>
    <x v="627"/>
    <n v="186"/>
    <n v="115"/>
    <n v="23077"/>
    <n v="20916"/>
    <n v="52334"/>
    <n v="55222"/>
  </r>
  <r>
    <n v="7"/>
    <x v="0"/>
    <s v="H1"/>
    <x v="656"/>
    <n v="231"/>
    <n v="114"/>
    <n v="25903"/>
    <n v="24904"/>
    <n v="50463"/>
    <n v="26473"/>
  </r>
  <r>
    <n v="7"/>
    <x v="0"/>
    <s v="H1"/>
    <x v="657"/>
    <n v="204"/>
    <n v="76"/>
    <n v="26107"/>
    <n v="24980"/>
    <n v="50259"/>
    <n v="26397"/>
  </r>
  <r>
    <n v="11"/>
    <x v="2"/>
    <s v="Lake2"/>
    <x v="658"/>
    <n v="81"/>
    <n v="61"/>
    <n v="18645"/>
    <n v="17647"/>
    <n v="57335"/>
    <n v="79150"/>
  </r>
  <r>
    <n v="7"/>
    <x v="0"/>
    <s v="H1"/>
    <x v="659"/>
    <n v="288"/>
    <n v="250"/>
    <n v="26395"/>
    <n v="25230"/>
    <n v="49971"/>
    <n v="26147"/>
  </r>
  <r>
    <n v="7"/>
    <x v="0"/>
    <s v="H1"/>
    <x v="660"/>
    <n v="186"/>
    <n v="296"/>
    <n v="26581"/>
    <n v="25526"/>
    <n v="49785"/>
    <n v="25851"/>
  </r>
  <r>
    <n v="13"/>
    <x v="3"/>
    <s v="W13"/>
    <x v="561"/>
    <n v="266"/>
    <n v="265"/>
    <n v="20843"/>
    <n v="18885"/>
    <n v="71860"/>
    <n v="60570"/>
  </r>
  <r>
    <n v="7"/>
    <x v="0"/>
    <s v="H1"/>
    <x v="661"/>
    <n v="86"/>
    <n v="246"/>
    <n v="26667"/>
    <n v="25772"/>
    <n v="49699"/>
    <n v="25605"/>
  </r>
  <r>
    <n v="7"/>
    <x v="0"/>
    <s v="H1"/>
    <x v="662"/>
    <n v="288"/>
    <n v="283"/>
    <n v="26955"/>
    <n v="26055"/>
    <n v="49411"/>
    <n v="25322"/>
  </r>
  <r>
    <n v="7"/>
    <x v="0"/>
    <s v="H1"/>
    <x v="663"/>
    <n v="275"/>
    <n v="116"/>
    <n v="27230"/>
    <n v="26171"/>
    <n v="49136"/>
    <n v="25206"/>
  </r>
  <r>
    <n v="7"/>
    <x v="0"/>
    <s v="H1"/>
    <x v="664"/>
    <n v="201"/>
    <n v="126"/>
    <n v="27431"/>
    <n v="26297"/>
    <n v="48935"/>
    <n v="25080"/>
  </r>
  <r>
    <n v="1"/>
    <x v="1"/>
    <s v="Alpha"/>
    <x v="665"/>
    <n v="249"/>
    <n v="123"/>
    <n v="22520"/>
    <n v="21864"/>
    <n v="65070"/>
    <n v="50737"/>
  </r>
  <r>
    <n v="7"/>
    <x v="0"/>
    <s v="H1"/>
    <x v="666"/>
    <n v="214"/>
    <n v="242"/>
    <n v="27645"/>
    <n v="26539"/>
    <n v="48721"/>
    <n v="24838"/>
  </r>
  <r>
    <n v="11"/>
    <x v="2"/>
    <s v="Lake2"/>
    <x v="172"/>
    <n v="151"/>
    <n v="92"/>
    <n v="18796"/>
    <n v="17739"/>
    <n v="57184"/>
    <n v="79058"/>
  </r>
  <r>
    <n v="5"/>
    <x v="4"/>
    <s v="B2"/>
    <x v="606"/>
    <n v="232"/>
    <n v="134"/>
    <n v="20908"/>
    <n v="18342"/>
    <n v="26515"/>
    <n v="59366"/>
  </r>
  <r>
    <n v="7"/>
    <x v="0"/>
    <s v="H1"/>
    <x v="667"/>
    <n v="210"/>
    <n v="63"/>
    <n v="27855"/>
    <n v="26602"/>
    <n v="48511"/>
    <n v="24775"/>
  </r>
  <r>
    <n v="7"/>
    <x v="0"/>
    <s v="H1"/>
    <x v="668"/>
    <n v="221"/>
    <n v="120"/>
    <n v="28076"/>
    <n v="26722"/>
    <n v="48290"/>
    <n v="24655"/>
  </r>
  <r>
    <n v="14"/>
    <x v="3"/>
    <s v="Delta"/>
    <x v="669"/>
    <n v="182"/>
    <n v="298"/>
    <n v="23259"/>
    <n v="21214"/>
    <n v="52152"/>
    <n v="54924"/>
  </r>
  <r>
    <n v="11"/>
    <x v="2"/>
    <s v="Lake2"/>
    <x v="670"/>
    <n v="282"/>
    <n v="190"/>
    <n v="19078"/>
    <n v="17929"/>
    <n v="56902"/>
    <n v="78868"/>
  </r>
  <r>
    <n v="2"/>
    <x v="1"/>
    <s v="Delta"/>
    <x v="602"/>
    <n v="162"/>
    <n v="247"/>
    <n v="21340"/>
    <n v="20318"/>
    <n v="43101"/>
    <n v="65891"/>
  </r>
  <r>
    <n v="13"/>
    <x v="3"/>
    <s v="W13"/>
    <x v="604"/>
    <n v="80"/>
    <n v="170"/>
    <n v="20923"/>
    <n v="19055"/>
    <n v="71780"/>
    <n v="60400"/>
  </r>
  <r>
    <n v="10"/>
    <x v="2"/>
    <s v="Lake1"/>
    <x v="643"/>
    <n v="193"/>
    <n v="130"/>
    <n v="19840"/>
    <n v="18008"/>
    <n v="57388"/>
    <n v="47245"/>
  </r>
  <r>
    <n v="12"/>
    <x v="2"/>
    <s v="Lake3"/>
    <x v="411"/>
    <n v="141"/>
    <n v="205"/>
    <n v="19346"/>
    <n v="17261"/>
    <n v="44041"/>
    <n v="79944"/>
  </r>
  <r>
    <n v="1"/>
    <x v="1"/>
    <s v="Alpha"/>
    <x v="671"/>
    <n v="130"/>
    <n v="261"/>
    <n v="22650"/>
    <n v="22125"/>
    <n v="64940"/>
    <n v="50476"/>
  </r>
  <r>
    <n v="13"/>
    <x v="3"/>
    <s v="W13"/>
    <x v="606"/>
    <n v="220"/>
    <n v="232"/>
    <n v="21143"/>
    <n v="19287"/>
    <n v="71560"/>
    <n v="60168"/>
  </r>
  <r>
    <n v="7"/>
    <x v="0"/>
    <s v="H1"/>
    <x v="672"/>
    <n v="147"/>
    <n v="118"/>
    <n v="28223"/>
    <n v="26840"/>
    <n v="48143"/>
    <n v="24537"/>
  </r>
  <r>
    <n v="1"/>
    <x v="1"/>
    <s v="Alpha"/>
    <x v="673"/>
    <n v="262"/>
    <n v="112"/>
    <n v="22912"/>
    <n v="22237"/>
    <n v="64678"/>
    <n v="50364"/>
  </r>
  <r>
    <n v="7"/>
    <x v="0"/>
    <s v="H1"/>
    <x v="674"/>
    <n v="171"/>
    <n v="252"/>
    <n v="28394"/>
    <n v="27092"/>
    <n v="47972"/>
    <n v="24285"/>
  </r>
  <r>
    <n v="7"/>
    <x v="0"/>
    <s v="H1"/>
    <x v="675"/>
    <n v="174"/>
    <n v="227"/>
    <n v="28568"/>
    <n v="27319"/>
    <n v="47798"/>
    <n v="24058"/>
  </r>
  <r>
    <n v="4"/>
    <x v="4"/>
    <s v="B1"/>
    <x v="407"/>
    <n v="114"/>
    <n v="254"/>
    <n v="17575"/>
    <n v="16264"/>
    <n v="47615"/>
    <n v="72189"/>
  </r>
  <r>
    <n v="12"/>
    <x v="2"/>
    <s v="Lake3"/>
    <x v="577"/>
    <n v="250"/>
    <n v="58"/>
    <n v="19596"/>
    <n v="17319"/>
    <n v="43791"/>
    <n v="79886"/>
  </r>
  <r>
    <n v="14"/>
    <x v="3"/>
    <s v="Delta"/>
    <x v="676"/>
    <n v="288"/>
    <n v="116"/>
    <n v="23547"/>
    <n v="21330"/>
    <n v="51864"/>
    <n v="54808"/>
  </r>
  <r>
    <n v="14"/>
    <x v="3"/>
    <s v="Delta"/>
    <x v="257"/>
    <n v="267"/>
    <n v="214"/>
    <n v="23814"/>
    <n v="21544"/>
    <n v="51597"/>
    <n v="54594"/>
  </r>
  <r>
    <n v="4"/>
    <x v="4"/>
    <s v="B1"/>
    <x v="658"/>
    <n v="250"/>
    <n v="270"/>
    <n v="17825"/>
    <n v="16534"/>
    <n v="47365"/>
    <n v="71919"/>
  </r>
  <r>
    <n v="4"/>
    <x v="4"/>
    <s v="B1"/>
    <x v="564"/>
    <n v="299"/>
    <n v="56"/>
    <n v="18124"/>
    <n v="16590"/>
    <n v="47066"/>
    <n v="71863"/>
  </r>
  <r>
    <n v="12"/>
    <x v="2"/>
    <s v="Lake3"/>
    <x v="416"/>
    <n v="90"/>
    <n v="240"/>
    <n v="19686"/>
    <n v="17559"/>
    <n v="43701"/>
    <n v="79646"/>
  </r>
  <r>
    <n v="13"/>
    <x v="3"/>
    <s v="W13"/>
    <x v="573"/>
    <n v="88"/>
    <n v="295"/>
    <n v="21231"/>
    <n v="19582"/>
    <n v="71472"/>
    <n v="59873"/>
  </r>
  <r>
    <n v="4"/>
    <x v="4"/>
    <s v="B1"/>
    <x v="410"/>
    <n v="289"/>
    <n v="82"/>
    <n v="18413"/>
    <n v="16672"/>
    <n v="46777"/>
    <n v="71781"/>
  </r>
  <r>
    <n v="7"/>
    <x v="0"/>
    <s v="H1"/>
    <x v="677"/>
    <n v="232"/>
    <n v="242"/>
    <n v="28800"/>
    <n v="27561"/>
    <n v="47566"/>
    <n v="23816"/>
  </r>
  <r>
    <n v="3"/>
    <x v="1"/>
    <s v="A3"/>
    <x v="172"/>
    <n v="212"/>
    <n v="58"/>
    <n v="17482"/>
    <n v="14473"/>
    <n v="34676"/>
    <n v="81965"/>
  </r>
  <r>
    <n v="5"/>
    <x v="4"/>
    <s v="B2"/>
    <x v="438"/>
    <n v="262"/>
    <n v="177"/>
    <n v="21170"/>
    <n v="18519"/>
    <n v="26253"/>
    <n v="59189"/>
  </r>
  <r>
    <n v="4"/>
    <x v="4"/>
    <s v="B1"/>
    <x v="176"/>
    <n v="166"/>
    <n v="228"/>
    <n v="18579"/>
    <n v="16900"/>
    <n v="46611"/>
    <n v="71553"/>
  </r>
  <r>
    <n v="7"/>
    <x v="0"/>
    <s v="H1"/>
    <x v="678"/>
    <n v="169"/>
    <n v="51"/>
    <n v="28969"/>
    <n v="27612"/>
    <n v="47397"/>
    <n v="23765"/>
  </r>
  <r>
    <n v="3"/>
    <x v="1"/>
    <s v="A3"/>
    <x v="411"/>
    <n v="109"/>
    <n v="58"/>
    <n v="17591"/>
    <n v="14531"/>
    <n v="34567"/>
    <n v="81907"/>
  </r>
  <r>
    <n v="14"/>
    <x v="3"/>
    <s v="Delta"/>
    <x v="679"/>
    <n v="92"/>
    <n v="79"/>
    <n v="23906"/>
    <n v="21623"/>
    <n v="51505"/>
    <n v="54515"/>
  </r>
  <r>
    <n v="13"/>
    <x v="3"/>
    <s v="W13"/>
    <x v="643"/>
    <n v="212"/>
    <n v="155"/>
    <n v="21443"/>
    <n v="19737"/>
    <n v="71260"/>
    <n v="59718"/>
  </r>
  <r>
    <n v="7"/>
    <x v="0"/>
    <s v="H1"/>
    <x v="680"/>
    <n v="98"/>
    <n v="243"/>
    <n v="29067"/>
    <n v="27855"/>
    <n v="47299"/>
    <n v="23522"/>
  </r>
  <r>
    <n v="13"/>
    <x v="3"/>
    <s v="W13"/>
    <x v="602"/>
    <n v="268"/>
    <n v="281"/>
    <n v="21711"/>
    <n v="20018"/>
    <n v="70992"/>
    <n v="59437"/>
  </r>
  <r>
    <n v="5"/>
    <x v="4"/>
    <s v="B2"/>
    <x v="439"/>
    <n v="109"/>
    <n v="286"/>
    <n v="21279"/>
    <n v="18805"/>
    <n v="26144"/>
    <n v="58903"/>
  </r>
  <r>
    <n v="1"/>
    <x v="1"/>
    <s v="Alpha"/>
    <x v="612"/>
    <n v="261"/>
    <n v="204"/>
    <n v="23173"/>
    <n v="22441"/>
    <n v="64417"/>
    <n v="50160"/>
  </r>
  <r>
    <n v="7"/>
    <x v="0"/>
    <s v="H1"/>
    <x v="681"/>
    <n v="291"/>
    <n v="94"/>
    <n v="29358"/>
    <n v="27949"/>
    <n v="47008"/>
    <n v="23428"/>
  </r>
  <r>
    <n v="1"/>
    <x v="1"/>
    <s v="Alpha"/>
    <x v="460"/>
    <n v="255"/>
    <n v="148"/>
    <n v="23428"/>
    <n v="22589"/>
    <n v="64162"/>
    <n v="50012"/>
  </r>
  <r>
    <n v="4"/>
    <x v="4"/>
    <s v="B1"/>
    <x v="177"/>
    <n v="279"/>
    <n v="183"/>
    <n v="18858"/>
    <n v="17083"/>
    <n v="46332"/>
    <n v="71370"/>
  </r>
  <r>
    <n v="7"/>
    <x v="0"/>
    <s v="H1"/>
    <x v="682"/>
    <n v="211"/>
    <n v="205"/>
    <n v="29569"/>
    <n v="28154"/>
    <n v="46797"/>
    <n v="23223"/>
  </r>
  <r>
    <n v="7"/>
    <x v="0"/>
    <s v="H1"/>
    <x v="683"/>
    <n v="232"/>
    <n v="208"/>
    <n v="29801"/>
    <n v="28362"/>
    <n v="46565"/>
    <n v="23015"/>
  </r>
  <r>
    <n v="1"/>
    <x v="1"/>
    <s v="Alpha"/>
    <x v="684"/>
    <n v="226"/>
    <n v="257"/>
    <n v="23654"/>
    <n v="22846"/>
    <n v="63936"/>
    <n v="49755"/>
  </r>
  <r>
    <n v="14"/>
    <x v="3"/>
    <s v="Delta"/>
    <x v="261"/>
    <n v="224"/>
    <n v="238"/>
    <n v="24130"/>
    <n v="21861"/>
    <n v="51281"/>
    <n v="54277"/>
  </r>
  <r>
    <n v="10"/>
    <x v="2"/>
    <s v="Lake1"/>
    <x v="441"/>
    <n v="186"/>
    <n v="255"/>
    <n v="20026"/>
    <n v="18263"/>
    <n v="57202"/>
    <n v="46990"/>
  </r>
  <r>
    <n v="7"/>
    <x v="0"/>
    <s v="H1"/>
    <x v="685"/>
    <n v="125"/>
    <n v="116"/>
    <n v="29926"/>
    <n v="28478"/>
    <n v="46440"/>
    <n v="22899"/>
  </r>
  <r>
    <n v="10"/>
    <x v="2"/>
    <s v="Lake1"/>
    <x v="686"/>
    <n v="293"/>
    <n v="215"/>
    <n v="20319"/>
    <n v="18478"/>
    <n v="56909"/>
    <n v="46775"/>
  </r>
  <r>
    <n v="10"/>
    <x v="2"/>
    <s v="Lake1"/>
    <x v="205"/>
    <n v="256"/>
    <n v="255"/>
    <n v="20575"/>
    <n v="18733"/>
    <n v="56653"/>
    <n v="46520"/>
  </r>
  <r>
    <n v="12"/>
    <x v="2"/>
    <s v="Lake3"/>
    <x v="588"/>
    <n v="100"/>
    <n v="221"/>
    <n v="19786"/>
    <n v="17780"/>
    <n v="43601"/>
    <n v="79425"/>
  </r>
  <r>
    <n v="3"/>
    <x v="1"/>
    <s v="A3"/>
    <x v="176"/>
    <n v="145"/>
    <n v="185"/>
    <n v="17736"/>
    <n v="14716"/>
    <n v="34422"/>
    <n v="81722"/>
  </r>
  <r>
    <n v="10"/>
    <x v="2"/>
    <s v="Lake1"/>
    <x v="611"/>
    <n v="238"/>
    <n v="132"/>
    <n v="20813"/>
    <n v="18865"/>
    <n v="56415"/>
    <n v="46388"/>
  </r>
  <r>
    <n v="7"/>
    <x v="0"/>
    <s v="H1"/>
    <x v="687"/>
    <n v="80"/>
    <n v="138"/>
    <n v="30006"/>
    <n v="28616"/>
    <n v="46360"/>
    <n v="22761"/>
  </r>
  <r>
    <n v="11"/>
    <x v="2"/>
    <s v="Lake2"/>
    <x v="550"/>
    <n v="293"/>
    <n v="283"/>
    <n v="19371"/>
    <n v="18212"/>
    <n v="56609"/>
    <n v="78585"/>
  </r>
  <r>
    <n v="7"/>
    <x v="0"/>
    <s v="H1"/>
    <x v="688"/>
    <n v="221"/>
    <n v="265"/>
    <n v="30227"/>
    <n v="28881"/>
    <n v="46139"/>
    <n v="22496"/>
  </r>
  <r>
    <n v="12"/>
    <x v="2"/>
    <s v="Lake3"/>
    <x v="422"/>
    <n v="268"/>
    <n v="229"/>
    <n v="20054"/>
    <n v="18009"/>
    <n v="43333"/>
    <n v="79196"/>
  </r>
  <r>
    <n v="7"/>
    <x v="0"/>
    <s v="H1"/>
    <x v="689"/>
    <n v="254"/>
    <n v="218"/>
    <n v="30481"/>
    <n v="29099"/>
    <n v="45885"/>
    <n v="22278"/>
  </r>
  <r>
    <n v="10"/>
    <x v="2"/>
    <s v="Lake1"/>
    <x v="212"/>
    <n v="123"/>
    <n v="245"/>
    <n v="20936"/>
    <n v="19110"/>
    <n v="56292"/>
    <n v="46143"/>
  </r>
  <r>
    <n v="12"/>
    <x v="2"/>
    <s v="Lake3"/>
    <x v="537"/>
    <n v="93"/>
    <n v="225"/>
    <n v="20147"/>
    <n v="18234"/>
    <n v="43240"/>
    <n v="78971"/>
  </r>
  <r>
    <n v="14"/>
    <x v="3"/>
    <s v="Delta"/>
    <x v="647"/>
    <n v="174"/>
    <n v="198"/>
    <n v="24304"/>
    <n v="22059"/>
    <n v="51107"/>
    <n v="54079"/>
  </r>
  <r>
    <n v="7"/>
    <x v="0"/>
    <s v="H1"/>
    <x v="690"/>
    <n v="192"/>
    <n v="67"/>
    <n v="30673"/>
    <n v="29166"/>
    <n v="45693"/>
    <n v="22211"/>
  </r>
  <r>
    <n v="3"/>
    <x v="1"/>
    <s v="A3"/>
    <x v="597"/>
    <n v="249"/>
    <n v="186"/>
    <n v="17985"/>
    <n v="14902"/>
    <n v="34173"/>
    <n v="81536"/>
  </r>
  <r>
    <n v="7"/>
    <x v="0"/>
    <s v="H1"/>
    <x v="691"/>
    <n v="111"/>
    <n v="65"/>
    <n v="30784"/>
    <n v="29231"/>
    <n v="45582"/>
    <n v="22146"/>
  </r>
  <r>
    <n v="4"/>
    <x v="4"/>
    <s v="B1"/>
    <x v="180"/>
    <n v="298"/>
    <n v="203"/>
    <n v="19156"/>
    <n v="17286"/>
    <n v="46034"/>
    <n v="71167"/>
  </r>
  <r>
    <n v="7"/>
    <x v="0"/>
    <s v="H1"/>
    <x v="692"/>
    <n v="118"/>
    <n v="278"/>
    <n v="30902"/>
    <n v="29509"/>
    <n v="45464"/>
    <n v="21868"/>
  </r>
  <r>
    <n v="11"/>
    <x v="2"/>
    <s v="Lake2"/>
    <x v="526"/>
    <n v="206"/>
    <n v="101"/>
    <n v="19577"/>
    <n v="18313"/>
    <n v="56403"/>
    <n v="78484"/>
  </r>
  <r>
    <n v="1"/>
    <x v="1"/>
    <s v="Alpha"/>
    <x v="236"/>
    <n v="184"/>
    <n v="187"/>
    <n v="23838"/>
    <n v="23033"/>
    <n v="63752"/>
    <n v="49568"/>
  </r>
  <r>
    <n v="1"/>
    <x v="1"/>
    <s v="Alpha"/>
    <x v="693"/>
    <n v="150"/>
    <n v="192"/>
    <n v="23988"/>
    <n v="23225"/>
    <n v="63602"/>
    <n v="49376"/>
  </r>
  <r>
    <n v="7"/>
    <x v="0"/>
    <s v="H1"/>
    <x v="694"/>
    <n v="183"/>
    <n v="69"/>
    <n v="31085"/>
    <n v="29578"/>
    <n v="45281"/>
    <n v="21799"/>
  </r>
  <r>
    <n v="12"/>
    <x v="2"/>
    <s v="Lake3"/>
    <x v="620"/>
    <n v="201"/>
    <n v="67"/>
    <n v="20348"/>
    <n v="18301"/>
    <n v="43039"/>
    <n v="78904"/>
  </r>
  <r>
    <n v="14"/>
    <x v="3"/>
    <s v="Delta"/>
    <x v="695"/>
    <n v="265"/>
    <n v="267"/>
    <n v="24569"/>
    <n v="22326"/>
    <n v="50842"/>
    <n v="53812"/>
  </r>
  <r>
    <n v="2"/>
    <x v="1"/>
    <s v="Delta"/>
    <x v="204"/>
    <n v="207"/>
    <n v="270"/>
    <n v="21547"/>
    <n v="20588"/>
    <n v="42894"/>
    <n v="65621"/>
  </r>
  <r>
    <n v="11"/>
    <x v="2"/>
    <s v="Lake2"/>
    <x v="529"/>
    <n v="283"/>
    <n v="98"/>
    <n v="19860"/>
    <n v="18411"/>
    <n v="56120"/>
    <n v="78386"/>
  </r>
  <r>
    <n v="12"/>
    <x v="2"/>
    <s v="Lake3"/>
    <x v="696"/>
    <n v="106"/>
    <n v="203"/>
    <n v="20454"/>
    <n v="18504"/>
    <n v="42933"/>
    <n v="78701"/>
  </r>
  <r>
    <n v="1"/>
    <x v="1"/>
    <s v="Alpha"/>
    <x v="697"/>
    <n v="96"/>
    <n v="233"/>
    <n v="24084"/>
    <n v="23458"/>
    <n v="63506"/>
    <n v="49143"/>
  </r>
  <r>
    <n v="3"/>
    <x v="1"/>
    <s v="A3"/>
    <x v="581"/>
    <n v="270"/>
    <n v="226"/>
    <n v="18255"/>
    <n v="15128"/>
    <n v="33903"/>
    <n v="81310"/>
  </r>
  <r>
    <n v="12"/>
    <x v="2"/>
    <s v="Lake3"/>
    <x v="621"/>
    <n v="114"/>
    <n v="300"/>
    <n v="20568"/>
    <n v="18804"/>
    <n v="42819"/>
    <n v="78401"/>
  </r>
  <r>
    <n v="3"/>
    <x v="1"/>
    <s v="A3"/>
    <x v="582"/>
    <n v="271"/>
    <n v="52"/>
    <n v="18526"/>
    <n v="15180"/>
    <n v="33632"/>
    <n v="81258"/>
  </r>
  <r>
    <n v="1"/>
    <x v="1"/>
    <s v="Alpha"/>
    <x v="698"/>
    <n v="254"/>
    <n v="270"/>
    <n v="24338"/>
    <n v="23728"/>
    <n v="63252"/>
    <n v="48873"/>
  </r>
  <r>
    <n v="7"/>
    <x v="0"/>
    <s v="H1"/>
    <x v="699"/>
    <n v="150"/>
    <n v="92"/>
    <n v="31235"/>
    <n v="29670"/>
    <n v="45131"/>
    <n v="21707"/>
  </r>
  <r>
    <n v="3"/>
    <x v="1"/>
    <s v="A3"/>
    <x v="700"/>
    <n v="214"/>
    <n v="241"/>
    <n v="18740"/>
    <n v="15421"/>
    <n v="33418"/>
    <n v="81017"/>
  </r>
  <r>
    <n v="11"/>
    <x v="2"/>
    <s v="Lake2"/>
    <x v="700"/>
    <n v="251"/>
    <n v="74"/>
    <n v="20111"/>
    <n v="18485"/>
    <n v="55869"/>
    <n v="78312"/>
  </r>
  <r>
    <n v="11"/>
    <x v="2"/>
    <s v="Lake2"/>
    <x v="425"/>
    <n v="280"/>
    <n v="107"/>
    <n v="20391"/>
    <n v="18592"/>
    <n v="55589"/>
    <n v="78205"/>
  </r>
  <r>
    <n v="7"/>
    <x v="0"/>
    <s v="H1"/>
    <x v="701"/>
    <n v="208"/>
    <n v="123"/>
    <n v="31443"/>
    <n v="29793"/>
    <n v="44923"/>
    <n v="21584"/>
  </r>
  <r>
    <n v="9"/>
    <x v="0"/>
    <s v="H2"/>
    <x v="2"/>
    <n v="84"/>
    <n v="146"/>
    <n v="84"/>
    <n v="146"/>
    <n v="91079"/>
    <n v="95792"/>
  </r>
  <r>
    <n v="9"/>
    <x v="0"/>
    <s v="H2"/>
    <x v="35"/>
    <n v="218"/>
    <n v="286"/>
    <n v="302"/>
    <n v="432"/>
    <n v="90861"/>
    <n v="95506"/>
  </r>
  <r>
    <n v="3"/>
    <x v="1"/>
    <s v="A3"/>
    <x v="603"/>
    <n v="143"/>
    <n v="207"/>
    <n v="18883"/>
    <n v="15628"/>
    <n v="33275"/>
    <n v="80810"/>
  </r>
  <r>
    <n v="10"/>
    <x v="2"/>
    <s v="Lake1"/>
    <x v="213"/>
    <n v="194"/>
    <n v="256"/>
    <n v="21130"/>
    <n v="19366"/>
    <n v="56098"/>
    <n v="45887"/>
  </r>
  <r>
    <n v="11"/>
    <x v="2"/>
    <s v="Lake2"/>
    <x v="184"/>
    <n v="239"/>
    <n v="215"/>
    <n v="20630"/>
    <n v="18807"/>
    <n v="55350"/>
    <n v="77990"/>
  </r>
  <r>
    <n v="13"/>
    <x v="3"/>
    <s v="W13"/>
    <x v="204"/>
    <n v="238"/>
    <n v="71"/>
    <n v="21949"/>
    <n v="20089"/>
    <n v="70754"/>
    <n v="59366"/>
  </r>
  <r>
    <n v="14"/>
    <x v="3"/>
    <s v="Delta"/>
    <x v="487"/>
    <n v="233"/>
    <n v="237"/>
    <n v="24802"/>
    <n v="22563"/>
    <n v="50609"/>
    <n v="53575"/>
  </r>
  <r>
    <n v="4"/>
    <x v="4"/>
    <s v="B1"/>
    <x v="422"/>
    <n v="261"/>
    <n v="69"/>
    <n v="19417"/>
    <n v="17355"/>
    <n v="45773"/>
    <n v="71098"/>
  </r>
  <r>
    <n v="9"/>
    <x v="0"/>
    <s v="H2"/>
    <x v="12"/>
    <n v="113"/>
    <n v="80"/>
    <n v="415"/>
    <n v="512"/>
    <n v="90748"/>
    <n v="95426"/>
  </r>
  <r>
    <n v="9"/>
    <x v="0"/>
    <s v="H2"/>
    <x v="22"/>
    <n v="221"/>
    <n v="232"/>
    <n v="636"/>
    <n v="744"/>
    <n v="90527"/>
    <n v="95194"/>
  </r>
  <r>
    <n v="3"/>
    <x v="1"/>
    <s v="A3"/>
    <x v="702"/>
    <n v="289"/>
    <n v="228"/>
    <n v="19172"/>
    <n v="15856"/>
    <n v="32986"/>
    <n v="80582"/>
  </r>
  <r>
    <n v="4"/>
    <x v="4"/>
    <s v="B1"/>
    <x v="425"/>
    <n v="281"/>
    <n v="129"/>
    <n v="19698"/>
    <n v="17484"/>
    <n v="45492"/>
    <n v="70969"/>
  </r>
  <r>
    <n v="2"/>
    <x v="1"/>
    <s v="Delta"/>
    <x v="703"/>
    <n v="204"/>
    <n v="275"/>
    <n v="21751"/>
    <n v="20863"/>
    <n v="42690"/>
    <n v="65346"/>
  </r>
  <r>
    <n v="4"/>
    <x v="4"/>
    <s v="B1"/>
    <x v="185"/>
    <n v="87"/>
    <n v="271"/>
    <n v="19785"/>
    <n v="17755"/>
    <n v="45405"/>
    <n v="70698"/>
  </r>
  <r>
    <n v="3"/>
    <x v="1"/>
    <s v="A3"/>
    <x v="586"/>
    <n v="83"/>
    <n v="236"/>
    <n v="19255"/>
    <n v="16092"/>
    <n v="32903"/>
    <n v="80346"/>
  </r>
  <r>
    <n v="11"/>
    <x v="2"/>
    <s v="Lake2"/>
    <x v="185"/>
    <n v="112"/>
    <n v="162"/>
    <n v="20742"/>
    <n v="18969"/>
    <n v="55238"/>
    <n v="77828"/>
  </r>
  <r>
    <n v="9"/>
    <x v="0"/>
    <s v="H2"/>
    <x v="496"/>
    <n v="235"/>
    <n v="275"/>
    <n v="871"/>
    <n v="1019"/>
    <n v="90292"/>
    <n v="94919"/>
  </r>
  <r>
    <n v="14"/>
    <x v="3"/>
    <s v="Delta"/>
    <x v="489"/>
    <n v="157"/>
    <n v="52"/>
    <n v="24959"/>
    <n v="22615"/>
    <n v="50452"/>
    <n v="53523"/>
  </r>
  <r>
    <n v="11"/>
    <x v="2"/>
    <s v="Lake2"/>
    <x v="696"/>
    <n v="250"/>
    <n v="113"/>
    <n v="20992"/>
    <n v="19082"/>
    <n v="54988"/>
    <n v="77715"/>
  </r>
  <r>
    <n v="5"/>
    <x v="4"/>
    <s v="B2"/>
    <x v="643"/>
    <n v="218"/>
    <n v="195"/>
    <n v="21497"/>
    <n v="19000"/>
    <n v="25926"/>
    <n v="58708"/>
  </r>
  <r>
    <n v="1"/>
    <x v="1"/>
    <s v="Alpha"/>
    <x v="241"/>
    <n v="145"/>
    <n v="215"/>
    <n v="24483"/>
    <n v="23943"/>
    <n v="63107"/>
    <n v="48658"/>
  </r>
  <r>
    <n v="9"/>
    <x v="0"/>
    <s v="H2"/>
    <x v="44"/>
    <n v="138"/>
    <n v="286"/>
    <n v="1009"/>
    <n v="1305"/>
    <n v="90154"/>
    <n v="94633"/>
  </r>
  <r>
    <n v="9"/>
    <x v="0"/>
    <s v="H2"/>
    <x v="15"/>
    <n v="166"/>
    <n v="290"/>
    <n v="1175"/>
    <n v="1595"/>
    <n v="89988"/>
    <n v="94343"/>
  </r>
  <r>
    <n v="12"/>
    <x v="2"/>
    <s v="Lake3"/>
    <x v="189"/>
    <n v="119"/>
    <n v="109"/>
    <n v="20687"/>
    <n v="18913"/>
    <n v="42700"/>
    <n v="78292"/>
  </r>
  <r>
    <n v="12"/>
    <x v="2"/>
    <s v="Lake3"/>
    <x v="192"/>
    <n v="242"/>
    <n v="179"/>
    <n v="20929"/>
    <n v="19092"/>
    <n v="42458"/>
    <n v="78113"/>
  </r>
  <r>
    <n v="2"/>
    <x v="1"/>
    <s v="Delta"/>
    <x v="607"/>
    <n v="104"/>
    <n v="130"/>
    <n v="21855"/>
    <n v="20993"/>
    <n v="42586"/>
    <n v="65216"/>
  </r>
  <r>
    <n v="9"/>
    <x v="0"/>
    <s v="H2"/>
    <x v="54"/>
    <n v="216"/>
    <n v="126"/>
    <n v="1391"/>
    <n v="1721"/>
    <n v="89772"/>
    <n v="94217"/>
  </r>
  <r>
    <n v="9"/>
    <x v="0"/>
    <s v="H2"/>
    <x v="118"/>
    <n v="169"/>
    <n v="78"/>
    <n v="1560"/>
    <n v="1799"/>
    <n v="89603"/>
    <n v="94139"/>
  </r>
  <r>
    <n v="3"/>
    <x v="1"/>
    <s v="A3"/>
    <x v="186"/>
    <n v="151"/>
    <n v="298"/>
    <n v="19406"/>
    <n v="16390"/>
    <n v="32752"/>
    <n v="80048"/>
  </r>
  <r>
    <n v="9"/>
    <x v="0"/>
    <s v="H2"/>
    <x v="94"/>
    <n v="179"/>
    <n v="271"/>
    <n v="1739"/>
    <n v="2070"/>
    <n v="89424"/>
    <n v="93868"/>
  </r>
  <r>
    <n v="9"/>
    <x v="0"/>
    <s v="H2"/>
    <x v="81"/>
    <n v="240"/>
    <n v="165"/>
    <n v="1979"/>
    <n v="2235"/>
    <n v="89184"/>
    <n v="93703"/>
  </r>
  <r>
    <n v="2"/>
    <x v="1"/>
    <s v="Delta"/>
    <x v="611"/>
    <n v="193"/>
    <n v="258"/>
    <n v="22048"/>
    <n v="21251"/>
    <n v="42393"/>
    <n v="64958"/>
  </r>
  <r>
    <n v="9"/>
    <x v="0"/>
    <s v="H2"/>
    <x v="501"/>
    <n v="228"/>
    <n v="157"/>
    <n v="2207"/>
    <n v="2392"/>
    <n v="88956"/>
    <n v="93546"/>
  </r>
  <r>
    <n v="2"/>
    <x v="1"/>
    <s v="Delta"/>
    <x v="212"/>
    <n v="259"/>
    <n v="193"/>
    <n v="22307"/>
    <n v="21444"/>
    <n v="42134"/>
    <n v="64765"/>
  </r>
  <r>
    <n v="10"/>
    <x v="2"/>
    <s v="Lake1"/>
    <x v="453"/>
    <n v="186"/>
    <n v="241"/>
    <n v="21316"/>
    <n v="19607"/>
    <n v="55912"/>
    <n v="45646"/>
  </r>
  <r>
    <n v="13"/>
    <x v="3"/>
    <s v="W13"/>
    <x v="617"/>
    <n v="185"/>
    <n v="197"/>
    <n v="22134"/>
    <n v="20286"/>
    <n v="70569"/>
    <n v="59169"/>
  </r>
  <r>
    <n v="5"/>
    <x v="4"/>
    <s v="B2"/>
    <x v="440"/>
    <n v="291"/>
    <n v="61"/>
    <n v="21788"/>
    <n v="19061"/>
    <n v="25635"/>
    <n v="58647"/>
  </r>
  <r>
    <n v="9"/>
    <x v="0"/>
    <s v="H2"/>
    <x v="704"/>
    <n v="263"/>
    <n v="228"/>
    <n v="2470"/>
    <n v="2620"/>
    <n v="88693"/>
    <n v="93318"/>
  </r>
  <r>
    <n v="5"/>
    <x v="4"/>
    <s v="B2"/>
    <x v="204"/>
    <n v="94"/>
    <n v="124"/>
    <n v="21882"/>
    <n v="19185"/>
    <n v="25541"/>
    <n v="58523"/>
  </r>
  <r>
    <n v="1"/>
    <x v="1"/>
    <s v="Alpha"/>
    <x v="705"/>
    <n v="200"/>
    <n v="266"/>
    <n v="24683"/>
    <n v="24209"/>
    <n v="62907"/>
    <n v="48392"/>
  </r>
  <r>
    <n v="9"/>
    <x v="0"/>
    <s v="H2"/>
    <x v="128"/>
    <n v="166"/>
    <n v="56"/>
    <n v="2636"/>
    <n v="2676"/>
    <n v="88527"/>
    <n v="93262"/>
  </r>
  <r>
    <n v="9"/>
    <x v="0"/>
    <s v="H2"/>
    <x v="161"/>
    <n v="276"/>
    <n v="213"/>
    <n v="2912"/>
    <n v="2889"/>
    <n v="88251"/>
    <n v="93049"/>
  </r>
  <r>
    <n v="10"/>
    <x v="2"/>
    <s v="Lake1"/>
    <x v="454"/>
    <n v="112"/>
    <n v="240"/>
    <n v="21428"/>
    <n v="19847"/>
    <n v="55800"/>
    <n v="45406"/>
  </r>
  <r>
    <n v="9"/>
    <x v="0"/>
    <s v="H2"/>
    <x v="107"/>
    <n v="268"/>
    <n v="119"/>
    <n v="3180"/>
    <n v="3008"/>
    <n v="87983"/>
    <n v="92930"/>
  </r>
  <r>
    <n v="12"/>
    <x v="2"/>
    <s v="Lake3"/>
    <x v="655"/>
    <n v="130"/>
    <n v="238"/>
    <n v="21059"/>
    <n v="19330"/>
    <n v="42328"/>
    <n v="77875"/>
  </r>
  <r>
    <n v="1"/>
    <x v="1"/>
    <s v="Alpha"/>
    <x v="706"/>
    <n v="278"/>
    <n v="110"/>
    <n v="24961"/>
    <n v="24319"/>
    <n v="62629"/>
    <n v="48282"/>
  </r>
  <r>
    <n v="5"/>
    <x v="4"/>
    <s v="B2"/>
    <x v="703"/>
    <n v="253"/>
    <n v="71"/>
    <n v="22135"/>
    <n v="19256"/>
    <n v="25288"/>
    <n v="58452"/>
  </r>
  <r>
    <n v="9"/>
    <x v="0"/>
    <s v="H2"/>
    <x v="121"/>
    <n v="99"/>
    <n v="87"/>
    <n v="3279"/>
    <n v="3095"/>
    <n v="87884"/>
    <n v="92843"/>
  </r>
  <r>
    <n v="9"/>
    <x v="0"/>
    <s v="H2"/>
    <x v="178"/>
    <n v="277"/>
    <n v="82"/>
    <n v="3556"/>
    <n v="3177"/>
    <n v="87607"/>
    <n v="92761"/>
  </r>
  <r>
    <n v="9"/>
    <x v="0"/>
    <s v="H2"/>
    <x v="298"/>
    <n v="221"/>
    <n v="276"/>
    <n v="3777"/>
    <n v="3453"/>
    <n v="87386"/>
    <n v="92485"/>
  </r>
  <r>
    <n v="10"/>
    <x v="2"/>
    <s v="Lake1"/>
    <x v="707"/>
    <n v="251"/>
    <n v="277"/>
    <n v="21679"/>
    <n v="20124"/>
    <n v="55549"/>
    <n v="45129"/>
  </r>
  <r>
    <n v="11"/>
    <x v="2"/>
    <s v="Lake2"/>
    <x v="708"/>
    <n v="193"/>
    <n v="100"/>
    <n v="21185"/>
    <n v="19182"/>
    <n v="54795"/>
    <n v="77615"/>
  </r>
  <r>
    <n v="5"/>
    <x v="4"/>
    <s v="B2"/>
    <x v="583"/>
    <n v="256"/>
    <n v="175"/>
    <n v="22391"/>
    <n v="19431"/>
    <n v="25032"/>
    <n v="58277"/>
  </r>
  <r>
    <n v="9"/>
    <x v="0"/>
    <s v="H2"/>
    <x v="145"/>
    <n v="167"/>
    <n v="104"/>
    <n v="3944"/>
    <n v="3557"/>
    <n v="87219"/>
    <n v="92381"/>
  </r>
  <r>
    <n v="11"/>
    <x v="2"/>
    <s v="Lake2"/>
    <x v="189"/>
    <n v="142"/>
    <n v="195"/>
    <n v="21327"/>
    <n v="19377"/>
    <n v="54653"/>
    <n v="77420"/>
  </r>
  <r>
    <n v="3"/>
    <x v="1"/>
    <s v="A3"/>
    <x v="630"/>
    <n v="80"/>
    <n v="222"/>
    <n v="19486"/>
    <n v="16612"/>
    <n v="32672"/>
    <n v="79826"/>
  </r>
  <r>
    <n v="3"/>
    <x v="1"/>
    <s v="A3"/>
    <x v="632"/>
    <n v="220"/>
    <n v="136"/>
    <n v="19706"/>
    <n v="16748"/>
    <n v="32452"/>
    <n v="79690"/>
  </r>
  <r>
    <n v="12"/>
    <x v="2"/>
    <s v="Lake3"/>
    <x v="439"/>
    <n v="107"/>
    <n v="220"/>
    <n v="21166"/>
    <n v="19550"/>
    <n v="42221"/>
    <n v="77655"/>
  </r>
  <r>
    <n v="11"/>
    <x v="2"/>
    <s v="Lake2"/>
    <x v="632"/>
    <n v="128"/>
    <n v="140"/>
    <n v="21455"/>
    <n v="19517"/>
    <n v="54525"/>
    <n v="77280"/>
  </r>
  <r>
    <n v="4"/>
    <x v="4"/>
    <s v="B1"/>
    <x v="621"/>
    <n v="198"/>
    <n v="196"/>
    <n v="19983"/>
    <n v="17951"/>
    <n v="45207"/>
    <n v="70502"/>
  </r>
  <r>
    <n v="9"/>
    <x v="0"/>
    <s v="H2"/>
    <x v="39"/>
    <n v="134"/>
    <n v="50"/>
    <n v="4078"/>
    <n v="3607"/>
    <n v="87085"/>
    <n v="92331"/>
  </r>
  <r>
    <n v="2"/>
    <x v="1"/>
    <s v="Delta"/>
    <x v="213"/>
    <n v="104"/>
    <n v="203"/>
    <n v="22411"/>
    <n v="21647"/>
    <n v="42030"/>
    <n v="64562"/>
  </r>
  <r>
    <n v="13"/>
    <x v="3"/>
    <s v="W13"/>
    <x v="609"/>
    <n v="228"/>
    <n v="167"/>
    <n v="22362"/>
    <n v="20453"/>
    <n v="70341"/>
    <n v="59002"/>
  </r>
  <r>
    <n v="9"/>
    <x v="0"/>
    <s v="H2"/>
    <x v="40"/>
    <n v="280"/>
    <n v="253"/>
    <n v="4358"/>
    <n v="3860"/>
    <n v="86805"/>
    <n v="92078"/>
  </r>
  <r>
    <n v="9"/>
    <x v="0"/>
    <s v="H2"/>
    <x v="41"/>
    <n v="240"/>
    <n v="158"/>
    <n v="4598"/>
    <n v="4018"/>
    <n v="86565"/>
    <n v="91920"/>
  </r>
  <r>
    <n v="12"/>
    <x v="2"/>
    <s v="Lake3"/>
    <x v="576"/>
    <n v="159"/>
    <n v="286"/>
    <n v="21325"/>
    <n v="19836"/>
    <n v="42062"/>
    <n v="77369"/>
  </r>
  <r>
    <n v="5"/>
    <x v="4"/>
    <s v="B2"/>
    <x v="709"/>
    <n v="262"/>
    <n v="136"/>
    <n v="22653"/>
    <n v="19567"/>
    <n v="24770"/>
    <n v="58141"/>
  </r>
  <r>
    <n v="11"/>
    <x v="2"/>
    <s v="Lake2"/>
    <x v="652"/>
    <n v="206"/>
    <n v="134"/>
    <n v="21661"/>
    <n v="19651"/>
    <n v="54319"/>
    <n v="77146"/>
  </r>
  <r>
    <n v="9"/>
    <x v="0"/>
    <s v="H2"/>
    <x v="43"/>
    <n v="82"/>
    <n v="227"/>
    <n v="4680"/>
    <n v="4245"/>
    <n v="86483"/>
    <n v="91693"/>
  </r>
  <r>
    <n v="9"/>
    <x v="0"/>
    <s v="H2"/>
    <x v="195"/>
    <n v="119"/>
    <n v="245"/>
    <n v="4799"/>
    <n v="4490"/>
    <n v="86364"/>
    <n v="91448"/>
  </r>
  <r>
    <n v="2"/>
    <x v="1"/>
    <s v="Delta"/>
    <x v="710"/>
    <n v="94"/>
    <n v="264"/>
    <n v="22505"/>
    <n v="21911"/>
    <n v="41936"/>
    <n v="64298"/>
  </r>
  <r>
    <n v="9"/>
    <x v="0"/>
    <s v="H2"/>
    <x v="214"/>
    <n v="252"/>
    <n v="100"/>
    <n v="5051"/>
    <n v="4590"/>
    <n v="86112"/>
    <n v="91348"/>
  </r>
  <r>
    <n v="11"/>
    <x v="2"/>
    <s v="Lake2"/>
    <x v="655"/>
    <n v="195"/>
    <n v="232"/>
    <n v="21856"/>
    <n v="19883"/>
    <n v="54124"/>
    <n v="76914"/>
  </r>
  <r>
    <n v="9"/>
    <x v="0"/>
    <s v="H2"/>
    <x v="208"/>
    <n v="119"/>
    <n v="127"/>
    <n v="5170"/>
    <n v="4717"/>
    <n v="85993"/>
    <n v="91221"/>
  </r>
  <r>
    <n v="3"/>
    <x v="1"/>
    <s v="A3"/>
    <x v="435"/>
    <n v="108"/>
    <n v="261"/>
    <n v="19814"/>
    <n v="17009"/>
    <n v="32344"/>
    <n v="79429"/>
  </r>
  <r>
    <n v="11"/>
    <x v="2"/>
    <s v="Lake2"/>
    <x v="711"/>
    <n v="196"/>
    <n v="157"/>
    <n v="22052"/>
    <n v="20040"/>
    <n v="53928"/>
    <n v="76757"/>
  </r>
  <r>
    <n v="11"/>
    <x v="2"/>
    <s v="Lake2"/>
    <x v="200"/>
    <n v="172"/>
    <n v="173"/>
    <n v="22224"/>
    <n v="20213"/>
    <n v="53756"/>
    <n v="76584"/>
  </r>
  <r>
    <n v="10"/>
    <x v="2"/>
    <s v="Lake1"/>
    <x v="671"/>
    <n v="280"/>
    <n v="275"/>
    <n v="21959"/>
    <n v="20399"/>
    <n v="55269"/>
    <n v="44854"/>
  </r>
  <r>
    <n v="12"/>
    <x v="2"/>
    <s v="Lake3"/>
    <x v="203"/>
    <n v="172"/>
    <n v="202"/>
    <n v="21497"/>
    <n v="20038"/>
    <n v="41890"/>
    <n v="77167"/>
  </r>
  <r>
    <n v="12"/>
    <x v="2"/>
    <s v="Lake3"/>
    <x v="703"/>
    <n v="186"/>
    <n v="187"/>
    <n v="21683"/>
    <n v="20225"/>
    <n v="41704"/>
    <n v="76980"/>
  </r>
  <r>
    <n v="11"/>
    <x v="2"/>
    <s v="Lake2"/>
    <x v="579"/>
    <n v="251"/>
    <n v="160"/>
    <n v="22475"/>
    <n v="20373"/>
    <n v="53505"/>
    <n v="76424"/>
  </r>
  <r>
    <n v="9"/>
    <x v="0"/>
    <s v="H2"/>
    <x v="215"/>
    <n v="171"/>
    <n v="86"/>
    <n v="5341"/>
    <n v="4803"/>
    <n v="85822"/>
    <n v="91135"/>
  </r>
  <r>
    <n v="14"/>
    <x v="3"/>
    <s v="Delta"/>
    <x v="490"/>
    <n v="159"/>
    <n v="107"/>
    <n v="25118"/>
    <n v="22722"/>
    <n v="50293"/>
    <n v="53416"/>
  </r>
  <r>
    <n v="9"/>
    <x v="0"/>
    <s v="H2"/>
    <x v="712"/>
    <n v="274"/>
    <n v="70"/>
    <n v="5615"/>
    <n v="4873"/>
    <n v="85548"/>
    <n v="91065"/>
  </r>
  <r>
    <n v="13"/>
    <x v="3"/>
    <s v="W13"/>
    <x v="210"/>
    <n v="203"/>
    <n v="219"/>
    <n v="22565"/>
    <n v="20672"/>
    <n v="70138"/>
    <n v="58783"/>
  </r>
  <r>
    <n v="5"/>
    <x v="4"/>
    <s v="B2"/>
    <x v="451"/>
    <n v="183"/>
    <n v="97"/>
    <n v="22836"/>
    <n v="19664"/>
    <n v="24587"/>
    <n v="58044"/>
  </r>
  <r>
    <n v="9"/>
    <x v="0"/>
    <s v="H2"/>
    <x v="250"/>
    <n v="210"/>
    <n v="202"/>
    <n v="5825"/>
    <n v="5075"/>
    <n v="85338"/>
    <n v="90863"/>
  </r>
  <r>
    <n v="9"/>
    <x v="0"/>
    <s v="H2"/>
    <x v="284"/>
    <n v="261"/>
    <n v="70"/>
    <n v="6086"/>
    <n v="5145"/>
    <n v="85077"/>
    <n v="90793"/>
  </r>
  <r>
    <n v="12"/>
    <x v="2"/>
    <s v="Lake3"/>
    <x v="583"/>
    <n v="150"/>
    <n v="228"/>
    <n v="21833"/>
    <n v="20453"/>
    <n v="41554"/>
    <n v="76752"/>
  </r>
  <r>
    <n v="2"/>
    <x v="1"/>
    <s v="Delta"/>
    <x v="455"/>
    <n v="202"/>
    <n v="164"/>
    <n v="22707"/>
    <n v="22075"/>
    <n v="41734"/>
    <n v="64134"/>
  </r>
  <r>
    <n v="12"/>
    <x v="2"/>
    <s v="Lake3"/>
    <x v="709"/>
    <n v="204"/>
    <n v="157"/>
    <n v="22037"/>
    <n v="20610"/>
    <n v="41350"/>
    <n v="76595"/>
  </r>
  <r>
    <n v="3"/>
    <x v="1"/>
    <s v="A3"/>
    <x v="194"/>
    <n v="276"/>
    <n v="241"/>
    <n v="20090"/>
    <n v="17250"/>
    <n v="32068"/>
    <n v="79188"/>
  </r>
  <r>
    <n v="1"/>
    <x v="1"/>
    <s v="Alpha"/>
    <x v="248"/>
    <n v="117"/>
    <n v="80"/>
    <n v="25078"/>
    <n v="24399"/>
    <n v="62512"/>
    <n v="48202"/>
  </r>
  <r>
    <n v="1"/>
    <x v="1"/>
    <s v="Alpha"/>
    <x v="629"/>
    <n v="101"/>
    <n v="80"/>
    <n v="25179"/>
    <n v="24479"/>
    <n v="62411"/>
    <n v="48122"/>
  </r>
  <r>
    <n v="9"/>
    <x v="0"/>
    <s v="H2"/>
    <x v="245"/>
    <n v="89"/>
    <n v="260"/>
    <n v="6175"/>
    <n v="5405"/>
    <n v="84988"/>
    <n v="90533"/>
  </r>
  <r>
    <n v="5"/>
    <x v="4"/>
    <s v="B2"/>
    <x v="453"/>
    <n v="183"/>
    <n v="172"/>
    <n v="23019"/>
    <n v="19836"/>
    <n v="24404"/>
    <n v="57872"/>
  </r>
  <r>
    <n v="11"/>
    <x v="2"/>
    <s v="Lake2"/>
    <x v="205"/>
    <n v="114"/>
    <n v="145"/>
    <n v="22589"/>
    <n v="20518"/>
    <n v="53391"/>
    <n v="76279"/>
  </r>
  <r>
    <n v="12"/>
    <x v="2"/>
    <s v="Lake3"/>
    <x v="637"/>
    <n v="86"/>
    <n v="147"/>
    <n v="22123"/>
    <n v="20757"/>
    <n v="41264"/>
    <n v="76448"/>
  </r>
  <r>
    <n v="2"/>
    <x v="1"/>
    <s v="Delta"/>
    <x v="665"/>
    <n v="180"/>
    <n v="145"/>
    <n v="22887"/>
    <n v="22220"/>
    <n v="41554"/>
    <n v="63989"/>
  </r>
  <r>
    <n v="2"/>
    <x v="1"/>
    <s v="Delta"/>
    <x v="228"/>
    <n v="189"/>
    <n v="159"/>
    <n v="23076"/>
    <n v="22379"/>
    <n v="41365"/>
    <n v="63830"/>
  </r>
  <r>
    <n v="12"/>
    <x v="2"/>
    <s v="Lake3"/>
    <x v="713"/>
    <n v="95"/>
    <n v="93"/>
    <n v="22218"/>
    <n v="20850"/>
    <n v="41169"/>
    <n v="76355"/>
  </r>
  <r>
    <n v="13"/>
    <x v="3"/>
    <s v="W13"/>
    <x v="714"/>
    <n v="299"/>
    <n v="119"/>
    <n v="22864"/>
    <n v="20791"/>
    <n v="69839"/>
    <n v="58664"/>
  </r>
  <r>
    <n v="9"/>
    <x v="0"/>
    <s v="H2"/>
    <x v="263"/>
    <n v="164"/>
    <n v="271"/>
    <n v="6339"/>
    <n v="5676"/>
    <n v="84824"/>
    <n v="90262"/>
  </r>
  <r>
    <n v="9"/>
    <x v="0"/>
    <s v="H2"/>
    <x v="62"/>
    <n v="229"/>
    <n v="227"/>
    <n v="6568"/>
    <n v="5903"/>
    <n v="84595"/>
    <n v="90035"/>
  </r>
  <r>
    <n v="14"/>
    <x v="3"/>
    <s v="Delta"/>
    <x v="657"/>
    <n v="218"/>
    <n v="295"/>
    <n v="25336"/>
    <n v="23017"/>
    <n v="50075"/>
    <n v="53121"/>
  </r>
  <r>
    <n v="11"/>
    <x v="2"/>
    <s v="Lake2"/>
    <x v="207"/>
    <n v="150"/>
    <n v="86"/>
    <n v="22739"/>
    <n v="20604"/>
    <n v="53241"/>
    <n v="76193"/>
  </r>
  <r>
    <n v="9"/>
    <x v="0"/>
    <s v="H2"/>
    <x v="283"/>
    <n v="224"/>
    <n v="281"/>
    <n v="6792"/>
    <n v="6184"/>
    <n v="84371"/>
    <n v="89754"/>
  </r>
  <r>
    <n v="10"/>
    <x v="2"/>
    <s v="Lake1"/>
    <x v="673"/>
    <n v="299"/>
    <n v="152"/>
    <n v="22258"/>
    <n v="20551"/>
    <n v="54970"/>
    <n v="44702"/>
  </r>
  <r>
    <n v="14"/>
    <x v="3"/>
    <s v="Delta"/>
    <x v="715"/>
    <n v="241"/>
    <n v="90"/>
    <n v="25577"/>
    <n v="23107"/>
    <n v="49834"/>
    <n v="53031"/>
  </r>
  <r>
    <n v="3"/>
    <x v="1"/>
    <s v="A3"/>
    <x v="640"/>
    <n v="149"/>
    <n v="259"/>
    <n v="20239"/>
    <n v="17509"/>
    <n v="31919"/>
    <n v="78929"/>
  </r>
  <r>
    <n v="3"/>
    <x v="1"/>
    <s v="A3"/>
    <x v="439"/>
    <n v="279"/>
    <n v="256"/>
    <n v="20518"/>
    <n v="17765"/>
    <n v="31640"/>
    <n v="78673"/>
  </r>
  <r>
    <n v="2"/>
    <x v="1"/>
    <s v="Delta"/>
    <x v="229"/>
    <n v="244"/>
    <n v="152"/>
    <n v="23320"/>
    <n v="22531"/>
    <n v="41121"/>
    <n v="63678"/>
  </r>
  <r>
    <n v="9"/>
    <x v="0"/>
    <s v="H2"/>
    <x v="288"/>
    <n v="264"/>
    <n v="182"/>
    <n v="7056"/>
    <n v="6366"/>
    <n v="84107"/>
    <n v="89572"/>
  </r>
  <r>
    <n v="3"/>
    <x v="1"/>
    <s v="A3"/>
    <x v="615"/>
    <n v="210"/>
    <n v="135"/>
    <n v="20728"/>
    <n v="17900"/>
    <n v="31430"/>
    <n v="78538"/>
  </r>
  <r>
    <n v="9"/>
    <x v="0"/>
    <s v="H2"/>
    <x v="68"/>
    <n v="108"/>
    <n v="255"/>
    <n v="7164"/>
    <n v="6621"/>
    <n v="83999"/>
    <n v="89317"/>
  </r>
  <r>
    <n v="11"/>
    <x v="2"/>
    <s v="Lake2"/>
    <x v="583"/>
    <n v="84"/>
    <n v="163"/>
    <n v="22823"/>
    <n v="20767"/>
    <n v="53157"/>
    <n v="76030"/>
  </r>
  <r>
    <n v="9"/>
    <x v="0"/>
    <s v="H2"/>
    <x v="69"/>
    <n v="205"/>
    <n v="68"/>
    <n v="7369"/>
    <n v="6689"/>
    <n v="83794"/>
    <n v="89249"/>
  </r>
  <r>
    <n v="9"/>
    <x v="0"/>
    <s v="H2"/>
    <x v="290"/>
    <n v="283"/>
    <n v="271"/>
    <n v="7652"/>
    <n v="6960"/>
    <n v="83511"/>
    <n v="88978"/>
  </r>
  <r>
    <n v="2"/>
    <x v="1"/>
    <s v="Delta"/>
    <x v="716"/>
    <n v="101"/>
    <n v="126"/>
    <n v="23421"/>
    <n v="22657"/>
    <n v="41020"/>
    <n v="63552"/>
  </r>
  <r>
    <n v="9"/>
    <x v="0"/>
    <s v="H2"/>
    <x v="286"/>
    <n v="294"/>
    <n v="250"/>
    <n v="7946"/>
    <n v="7210"/>
    <n v="83217"/>
    <n v="88728"/>
  </r>
  <r>
    <n v="1"/>
    <x v="1"/>
    <s v="Alpha"/>
    <x v="717"/>
    <n v="256"/>
    <n v="168"/>
    <n v="25435"/>
    <n v="24647"/>
    <n v="62155"/>
    <n v="47954"/>
  </r>
  <r>
    <n v="12"/>
    <x v="2"/>
    <s v="Lake3"/>
    <x v="222"/>
    <n v="81"/>
    <n v="64"/>
    <n v="22299"/>
    <n v="20914"/>
    <n v="41088"/>
    <n v="76291"/>
  </r>
  <r>
    <n v="9"/>
    <x v="0"/>
    <s v="H2"/>
    <x v="349"/>
    <n v="150"/>
    <n v="252"/>
    <n v="8096"/>
    <n v="7462"/>
    <n v="83067"/>
    <n v="88476"/>
  </r>
  <r>
    <n v="1"/>
    <x v="1"/>
    <s v="Alpha"/>
    <x v="718"/>
    <n v="137"/>
    <n v="67"/>
    <n v="25572"/>
    <n v="24714"/>
    <n v="62018"/>
    <n v="47887"/>
  </r>
  <r>
    <n v="1"/>
    <x v="1"/>
    <s v="Alpha"/>
    <x v="719"/>
    <n v="101"/>
    <n v="118"/>
    <n v="25673"/>
    <n v="24832"/>
    <n v="61917"/>
    <n v="47769"/>
  </r>
  <r>
    <n v="9"/>
    <x v="0"/>
    <s v="H2"/>
    <x v="319"/>
    <n v="275"/>
    <n v="159"/>
    <n v="8371"/>
    <n v="7621"/>
    <n v="82792"/>
    <n v="88317"/>
  </r>
  <r>
    <n v="2"/>
    <x v="1"/>
    <s v="Delta"/>
    <x v="235"/>
    <n v="285"/>
    <n v="288"/>
    <n v="23706"/>
    <n v="22945"/>
    <n v="40735"/>
    <n v="63264"/>
  </r>
  <r>
    <n v="9"/>
    <x v="0"/>
    <s v="H2"/>
    <x v="720"/>
    <n v="223"/>
    <n v="80"/>
    <n v="8594"/>
    <n v="7701"/>
    <n v="82569"/>
    <n v="88237"/>
  </r>
  <r>
    <n v="10"/>
    <x v="2"/>
    <s v="Lake1"/>
    <x v="721"/>
    <n v="222"/>
    <n v="253"/>
    <n v="22480"/>
    <n v="20804"/>
    <n v="54748"/>
    <n v="44449"/>
  </r>
  <r>
    <n v="9"/>
    <x v="0"/>
    <s v="H2"/>
    <x v="329"/>
    <n v="189"/>
    <n v="235"/>
    <n v="8783"/>
    <n v="7936"/>
    <n v="82380"/>
    <n v="88002"/>
  </r>
  <r>
    <n v="9"/>
    <x v="0"/>
    <s v="H2"/>
    <x v="76"/>
    <n v="92"/>
    <n v="262"/>
    <n v="8875"/>
    <n v="8198"/>
    <n v="82288"/>
    <n v="87740"/>
  </r>
  <r>
    <n v="9"/>
    <x v="0"/>
    <s v="H2"/>
    <x v="300"/>
    <n v="146"/>
    <n v="153"/>
    <n v="9021"/>
    <n v="8351"/>
    <n v="82142"/>
    <n v="87587"/>
  </r>
  <r>
    <n v="9"/>
    <x v="0"/>
    <s v="H2"/>
    <x v="375"/>
    <n v="267"/>
    <n v="63"/>
    <n v="9288"/>
    <n v="8414"/>
    <n v="81875"/>
    <n v="87524"/>
  </r>
  <r>
    <n v="12"/>
    <x v="2"/>
    <s v="Lake3"/>
    <x v="646"/>
    <n v="89"/>
    <n v="110"/>
    <n v="22388"/>
    <n v="21024"/>
    <n v="40999"/>
    <n v="76181"/>
  </r>
  <r>
    <n v="12"/>
    <x v="2"/>
    <s v="Lake3"/>
    <x v="707"/>
    <n v="294"/>
    <n v="214"/>
    <n v="22682"/>
    <n v="21238"/>
    <n v="40705"/>
    <n v="75967"/>
  </r>
  <r>
    <n v="9"/>
    <x v="0"/>
    <s v="H2"/>
    <x v="305"/>
    <n v="201"/>
    <n v="208"/>
    <n v="9489"/>
    <n v="8622"/>
    <n v="81674"/>
    <n v="87316"/>
  </r>
  <r>
    <n v="3"/>
    <x v="1"/>
    <s v="A3"/>
    <x v="446"/>
    <n v="135"/>
    <n v="269"/>
    <n v="20863"/>
    <n v="18169"/>
    <n v="31295"/>
    <n v="78269"/>
  </r>
  <r>
    <n v="12"/>
    <x v="2"/>
    <s v="Lake3"/>
    <x v="665"/>
    <n v="144"/>
    <n v="236"/>
    <n v="22826"/>
    <n v="21474"/>
    <n v="40561"/>
    <n v="75731"/>
  </r>
  <r>
    <n v="9"/>
    <x v="0"/>
    <s v="H2"/>
    <x v="313"/>
    <n v="175"/>
    <n v="243"/>
    <n v="9664"/>
    <n v="8865"/>
    <n v="81499"/>
    <n v="87073"/>
  </r>
  <r>
    <n v="9"/>
    <x v="0"/>
    <s v="H2"/>
    <x v="380"/>
    <n v="207"/>
    <n v="227"/>
    <n v="9871"/>
    <n v="9092"/>
    <n v="81292"/>
    <n v="86846"/>
  </r>
  <r>
    <n v="11"/>
    <x v="2"/>
    <s v="Lake2"/>
    <x v="212"/>
    <n v="121"/>
    <n v="194"/>
    <n v="22944"/>
    <n v="20961"/>
    <n v="53036"/>
    <n v="75836"/>
  </r>
  <r>
    <n v="1"/>
    <x v="1"/>
    <s v="Alpha"/>
    <x v="695"/>
    <n v="155"/>
    <n v="257"/>
    <n v="25828"/>
    <n v="25089"/>
    <n v="61762"/>
    <n v="47512"/>
  </r>
  <r>
    <n v="1"/>
    <x v="1"/>
    <s v="Alpha"/>
    <x v="651"/>
    <n v="94"/>
    <n v="54"/>
    <n v="25922"/>
    <n v="25143"/>
    <n v="61668"/>
    <n v="47458"/>
  </r>
  <r>
    <n v="4"/>
    <x v="4"/>
    <s v="B1"/>
    <x v="589"/>
    <n v="99"/>
    <n v="285"/>
    <n v="20082"/>
    <n v="18236"/>
    <n v="45108"/>
    <n v="70217"/>
  </r>
  <r>
    <n v="12"/>
    <x v="2"/>
    <s v="Lake3"/>
    <x v="722"/>
    <n v="99"/>
    <n v="154"/>
    <n v="22925"/>
    <n v="21628"/>
    <n v="40462"/>
    <n v="75577"/>
  </r>
  <r>
    <n v="14"/>
    <x v="3"/>
    <s v="Delta"/>
    <x v="659"/>
    <n v="283"/>
    <n v="115"/>
    <n v="25860"/>
    <n v="23222"/>
    <n v="49551"/>
    <n v="52916"/>
  </r>
  <r>
    <n v="9"/>
    <x v="0"/>
    <s v="H2"/>
    <x v="92"/>
    <n v="151"/>
    <n v="191"/>
    <n v="10022"/>
    <n v="9283"/>
    <n v="81141"/>
    <n v="86655"/>
  </r>
  <r>
    <n v="1"/>
    <x v="1"/>
    <s v="Alpha"/>
    <x v="656"/>
    <n v="266"/>
    <n v="165"/>
    <n v="26188"/>
    <n v="25308"/>
    <n v="61402"/>
    <n v="47293"/>
  </r>
  <r>
    <n v="1"/>
    <x v="1"/>
    <s v="Alpha"/>
    <x v="657"/>
    <n v="122"/>
    <n v="280"/>
    <n v="26310"/>
    <n v="25588"/>
    <n v="61280"/>
    <n v="47013"/>
  </r>
  <r>
    <n v="5"/>
    <x v="4"/>
    <s v="B2"/>
    <x v="710"/>
    <n v="94"/>
    <n v="221"/>
    <n v="23113"/>
    <n v="20057"/>
    <n v="24310"/>
    <n v="57651"/>
  </r>
  <r>
    <n v="2"/>
    <x v="1"/>
    <s v="Delta"/>
    <x v="236"/>
    <n v="150"/>
    <n v="186"/>
    <n v="23856"/>
    <n v="23131"/>
    <n v="40585"/>
    <n v="63078"/>
  </r>
  <r>
    <n v="9"/>
    <x v="0"/>
    <s v="H2"/>
    <x v="397"/>
    <n v="185"/>
    <n v="273"/>
    <n v="10207"/>
    <n v="9556"/>
    <n v="80956"/>
    <n v="86382"/>
  </r>
  <r>
    <n v="9"/>
    <x v="0"/>
    <s v="H2"/>
    <x v="324"/>
    <n v="266"/>
    <n v="196"/>
    <n v="10473"/>
    <n v="9752"/>
    <n v="80690"/>
    <n v="86186"/>
  </r>
  <r>
    <n v="5"/>
    <x v="4"/>
    <s v="B2"/>
    <x v="592"/>
    <n v="167"/>
    <n v="158"/>
    <n v="23280"/>
    <n v="20215"/>
    <n v="24143"/>
    <n v="57493"/>
  </r>
  <r>
    <n v="11"/>
    <x v="2"/>
    <s v="Lake2"/>
    <x v="713"/>
    <n v="289"/>
    <n v="166"/>
    <n v="23233"/>
    <n v="21127"/>
    <n v="52747"/>
    <n v="75670"/>
  </r>
  <r>
    <n v="5"/>
    <x v="4"/>
    <s v="B2"/>
    <x v="723"/>
    <n v="124"/>
    <n v="299"/>
    <n v="23404"/>
    <n v="20514"/>
    <n v="24019"/>
    <n v="57194"/>
  </r>
  <r>
    <n v="14"/>
    <x v="3"/>
    <s v="Delta"/>
    <x v="274"/>
    <n v="216"/>
    <n v="174"/>
    <n v="26076"/>
    <n v="23396"/>
    <n v="49335"/>
    <n v="52742"/>
  </r>
  <r>
    <n v="2"/>
    <x v="1"/>
    <s v="Delta"/>
    <x v="465"/>
    <n v="281"/>
    <n v="133"/>
    <n v="24137"/>
    <n v="23264"/>
    <n v="40304"/>
    <n v="62945"/>
  </r>
  <r>
    <n v="9"/>
    <x v="0"/>
    <s v="H2"/>
    <x v="401"/>
    <n v="93"/>
    <n v="67"/>
    <n v="10566"/>
    <n v="9819"/>
    <n v="80597"/>
    <n v="86119"/>
  </r>
  <r>
    <n v="5"/>
    <x v="4"/>
    <s v="B2"/>
    <x v="228"/>
    <n v="108"/>
    <n v="114"/>
    <n v="23512"/>
    <n v="20628"/>
    <n v="23911"/>
    <n v="57080"/>
  </r>
  <r>
    <n v="1"/>
    <x v="1"/>
    <s v="Alpha"/>
    <x v="724"/>
    <n v="156"/>
    <n v="206"/>
    <n v="26466"/>
    <n v="25794"/>
    <n v="61124"/>
    <n v="46807"/>
  </r>
  <r>
    <n v="4"/>
    <x v="4"/>
    <s v="B1"/>
    <x v="632"/>
    <n v="144"/>
    <n v="195"/>
    <n v="20226"/>
    <n v="18431"/>
    <n v="44964"/>
    <n v="70022"/>
  </r>
  <r>
    <n v="14"/>
    <x v="3"/>
    <s v="Delta"/>
    <x v="725"/>
    <n v="276"/>
    <n v="225"/>
    <n v="26352"/>
    <n v="23621"/>
    <n v="49059"/>
    <n v="52517"/>
  </r>
  <r>
    <n v="9"/>
    <x v="0"/>
    <s v="H2"/>
    <x v="350"/>
    <n v="220"/>
    <n v="68"/>
    <n v="10786"/>
    <n v="9887"/>
    <n v="80377"/>
    <n v="86051"/>
  </r>
  <r>
    <n v="9"/>
    <x v="0"/>
    <s v="H2"/>
    <x v="345"/>
    <n v="251"/>
    <n v="117"/>
    <n v="11037"/>
    <n v="10004"/>
    <n v="80126"/>
    <n v="85934"/>
  </r>
  <r>
    <n v="11"/>
    <x v="2"/>
    <s v="Lake2"/>
    <x v="226"/>
    <n v="116"/>
    <n v="121"/>
    <n v="23349"/>
    <n v="21248"/>
    <n v="52631"/>
    <n v="75549"/>
  </r>
  <r>
    <n v="4"/>
    <x v="4"/>
    <s v="B1"/>
    <x v="596"/>
    <n v="179"/>
    <n v="175"/>
    <n v="20405"/>
    <n v="18606"/>
    <n v="44785"/>
    <n v="69847"/>
  </r>
  <r>
    <n v="9"/>
    <x v="0"/>
    <s v="H2"/>
    <x v="351"/>
    <n v="256"/>
    <n v="56"/>
    <n v="11293"/>
    <n v="10060"/>
    <n v="79870"/>
    <n v="85878"/>
  </r>
  <r>
    <n v="4"/>
    <x v="4"/>
    <s v="B1"/>
    <x v="573"/>
    <n v="194"/>
    <n v="136"/>
    <n v="20599"/>
    <n v="18742"/>
    <n v="44591"/>
    <n v="69711"/>
  </r>
  <r>
    <n v="9"/>
    <x v="0"/>
    <s v="H2"/>
    <x v="415"/>
    <n v="138"/>
    <n v="259"/>
    <n v="11431"/>
    <n v="10319"/>
    <n v="79732"/>
    <n v="85619"/>
  </r>
  <r>
    <n v="14"/>
    <x v="3"/>
    <s v="Delta"/>
    <x v="726"/>
    <n v="109"/>
    <n v="60"/>
    <n v="26461"/>
    <n v="23681"/>
    <n v="48950"/>
    <n v="52457"/>
  </r>
  <r>
    <n v="9"/>
    <x v="0"/>
    <s v="H2"/>
    <x v="428"/>
    <n v="246"/>
    <n v="210"/>
    <n v="11677"/>
    <n v="10529"/>
    <n v="79486"/>
    <n v="85409"/>
  </r>
  <r>
    <n v="10"/>
    <x v="2"/>
    <s v="Lake1"/>
    <x v="460"/>
    <n v="161"/>
    <n v="126"/>
    <n v="22641"/>
    <n v="20930"/>
    <n v="54587"/>
    <n v="44323"/>
  </r>
  <r>
    <n v="2"/>
    <x v="1"/>
    <s v="Delta"/>
    <x v="467"/>
    <n v="177"/>
    <n v="243"/>
    <n v="24314"/>
    <n v="23507"/>
    <n v="40127"/>
    <n v="62702"/>
  </r>
  <r>
    <n v="11"/>
    <x v="2"/>
    <s v="Lake2"/>
    <x v="727"/>
    <n v="138"/>
    <n v="228"/>
    <n v="23487"/>
    <n v="21476"/>
    <n v="52493"/>
    <n v="75321"/>
  </r>
  <r>
    <n v="11"/>
    <x v="2"/>
    <s v="Lake2"/>
    <x v="457"/>
    <n v="81"/>
    <n v="276"/>
    <n v="23568"/>
    <n v="21752"/>
    <n v="52412"/>
    <n v="75045"/>
  </r>
  <r>
    <n v="12"/>
    <x v="2"/>
    <s v="Lake3"/>
    <x v="728"/>
    <n v="267"/>
    <n v="195"/>
    <n v="23192"/>
    <n v="21823"/>
    <n v="40195"/>
    <n v="75382"/>
  </r>
  <r>
    <n v="3"/>
    <x v="1"/>
    <s v="A3"/>
    <x v="207"/>
    <n v="192"/>
    <n v="105"/>
    <n v="21055"/>
    <n v="18274"/>
    <n v="31103"/>
    <n v="78164"/>
  </r>
  <r>
    <n v="4"/>
    <x v="4"/>
    <s v="B1"/>
    <x v="711"/>
    <n v="287"/>
    <n v="128"/>
    <n v="20886"/>
    <n v="18870"/>
    <n v="44304"/>
    <n v="69583"/>
  </r>
  <r>
    <n v="9"/>
    <x v="0"/>
    <s v="H2"/>
    <x v="108"/>
    <n v="229"/>
    <n v="241"/>
    <n v="11906"/>
    <n v="10770"/>
    <n v="79257"/>
    <n v="85168"/>
  </r>
  <r>
    <n v="2"/>
    <x v="1"/>
    <s v="Delta"/>
    <x v="729"/>
    <n v="268"/>
    <n v="132"/>
    <n v="24582"/>
    <n v="23639"/>
    <n v="39859"/>
    <n v="62570"/>
  </r>
  <r>
    <n v="11"/>
    <x v="2"/>
    <s v="Lake2"/>
    <x v="722"/>
    <n v="119"/>
    <n v="287"/>
    <n v="23687"/>
    <n v="22039"/>
    <n v="52293"/>
    <n v="74758"/>
  </r>
  <r>
    <n v="3"/>
    <x v="1"/>
    <s v="A3"/>
    <x v="730"/>
    <n v="140"/>
    <n v="55"/>
    <n v="21195"/>
    <n v="18329"/>
    <n v="30963"/>
    <n v="78109"/>
  </r>
  <r>
    <n v="3"/>
    <x v="1"/>
    <s v="A3"/>
    <x v="731"/>
    <n v="84"/>
    <n v="141"/>
    <n v="21279"/>
    <n v="18470"/>
    <n v="30879"/>
    <n v="77968"/>
  </r>
  <r>
    <n v="5"/>
    <x v="4"/>
    <s v="B2"/>
    <x v="458"/>
    <n v="192"/>
    <n v="248"/>
    <n v="23704"/>
    <n v="20876"/>
    <n v="23719"/>
    <n v="56832"/>
  </r>
  <r>
    <n v="10"/>
    <x v="2"/>
    <s v="Lake1"/>
    <x v="684"/>
    <n v="163"/>
    <n v="70"/>
    <n v="22804"/>
    <n v="21000"/>
    <n v="54424"/>
    <n v="44253"/>
  </r>
  <r>
    <n v="9"/>
    <x v="0"/>
    <s v="H2"/>
    <x v="732"/>
    <n v="198"/>
    <n v="73"/>
    <n v="12104"/>
    <n v="10843"/>
    <n v="79059"/>
    <n v="85095"/>
  </r>
  <r>
    <n v="9"/>
    <x v="0"/>
    <s v="H2"/>
    <x v="471"/>
    <n v="165"/>
    <n v="121"/>
    <n v="12269"/>
    <n v="10964"/>
    <n v="78894"/>
    <n v="84974"/>
  </r>
  <r>
    <n v="9"/>
    <x v="0"/>
    <s v="H2"/>
    <x v="359"/>
    <n v="84"/>
    <n v="196"/>
    <n v="12353"/>
    <n v="11160"/>
    <n v="78810"/>
    <n v="84778"/>
  </r>
  <r>
    <n v="13"/>
    <x v="3"/>
    <s v="W13"/>
    <x v="213"/>
    <n v="99"/>
    <n v="206"/>
    <n v="22963"/>
    <n v="20997"/>
    <n v="69740"/>
    <n v="58458"/>
  </r>
  <r>
    <n v="9"/>
    <x v="0"/>
    <s v="H2"/>
    <x v="733"/>
    <n v="151"/>
    <n v="133"/>
    <n v="12504"/>
    <n v="11293"/>
    <n v="78659"/>
    <n v="84645"/>
  </r>
  <r>
    <n v="2"/>
    <x v="1"/>
    <s v="Delta"/>
    <x v="623"/>
    <n v="267"/>
    <n v="65"/>
    <n v="24849"/>
    <n v="23704"/>
    <n v="39592"/>
    <n v="62505"/>
  </r>
  <r>
    <n v="12"/>
    <x v="2"/>
    <s v="Lake3"/>
    <x v="716"/>
    <n v="113"/>
    <n v="163"/>
    <n v="23305"/>
    <n v="21986"/>
    <n v="40082"/>
    <n v="75219"/>
  </r>
  <r>
    <n v="1"/>
    <x v="1"/>
    <s v="Alpha"/>
    <x v="493"/>
    <n v="164"/>
    <n v="128"/>
    <n v="26630"/>
    <n v="25922"/>
    <n v="60960"/>
    <n v="46679"/>
  </r>
  <r>
    <n v="1"/>
    <x v="1"/>
    <s v="Alpha"/>
    <x v="725"/>
    <n v="157"/>
    <n v="156"/>
    <n v="26787"/>
    <n v="26078"/>
    <n v="60803"/>
    <n v="46523"/>
  </r>
  <r>
    <n v="1"/>
    <x v="1"/>
    <s v="Alpha"/>
    <x v="734"/>
    <n v="100"/>
    <n v="160"/>
    <n v="26887"/>
    <n v="26238"/>
    <n v="60703"/>
    <n v="46363"/>
  </r>
  <r>
    <n v="2"/>
    <x v="1"/>
    <s v="Delta"/>
    <x v="469"/>
    <n v="265"/>
    <n v="124"/>
    <n v="25114"/>
    <n v="23828"/>
    <n v="39327"/>
    <n v="62381"/>
  </r>
  <r>
    <n v="11"/>
    <x v="2"/>
    <s v="Lake2"/>
    <x v="458"/>
    <n v="247"/>
    <n v="291"/>
    <n v="23934"/>
    <n v="22330"/>
    <n v="52046"/>
    <n v="74467"/>
  </r>
  <r>
    <n v="9"/>
    <x v="0"/>
    <s v="H2"/>
    <x v="502"/>
    <n v="153"/>
    <n v="169"/>
    <n v="12657"/>
    <n v="11462"/>
    <n v="78506"/>
    <n v="84476"/>
  </r>
  <r>
    <n v="1"/>
    <x v="1"/>
    <s v="Alpha"/>
    <x v="735"/>
    <n v="236"/>
    <n v="96"/>
    <n v="27123"/>
    <n v="26334"/>
    <n v="60467"/>
    <n v="46267"/>
  </r>
  <r>
    <n v="9"/>
    <x v="0"/>
    <s v="H2"/>
    <x v="499"/>
    <n v="291"/>
    <n v="226"/>
    <n v="12948"/>
    <n v="11688"/>
    <n v="78215"/>
    <n v="84250"/>
  </r>
  <r>
    <n v="9"/>
    <x v="0"/>
    <s v="H2"/>
    <x v="519"/>
    <n v="150"/>
    <n v="223"/>
    <n v="13098"/>
    <n v="11911"/>
    <n v="78065"/>
    <n v="84027"/>
  </r>
  <r>
    <n v="9"/>
    <x v="0"/>
    <s v="H2"/>
    <x v="123"/>
    <n v="263"/>
    <n v="245"/>
    <n v="13361"/>
    <n v="12156"/>
    <n v="77802"/>
    <n v="83782"/>
  </r>
  <r>
    <n v="5"/>
    <x v="4"/>
    <s v="B2"/>
    <x v="612"/>
    <n v="97"/>
    <n v="159"/>
    <n v="23801"/>
    <n v="21035"/>
    <n v="23622"/>
    <n v="56673"/>
  </r>
  <r>
    <n v="1"/>
    <x v="1"/>
    <s v="Alpha"/>
    <x v="736"/>
    <n v="235"/>
    <n v="169"/>
    <n v="27358"/>
    <n v="26503"/>
    <n v="60232"/>
    <n v="46098"/>
  </r>
  <r>
    <n v="4"/>
    <x v="4"/>
    <s v="B1"/>
    <x v="643"/>
    <n v="113"/>
    <n v="118"/>
    <n v="20999"/>
    <n v="18988"/>
    <n v="44191"/>
    <n v="69465"/>
  </r>
  <r>
    <n v="3"/>
    <x v="1"/>
    <s v="A3"/>
    <x v="637"/>
    <n v="216"/>
    <n v="69"/>
    <n v="21495"/>
    <n v="18539"/>
    <n v="30663"/>
    <n v="77899"/>
  </r>
  <r>
    <n v="3"/>
    <x v="1"/>
    <s v="A3"/>
    <x v="713"/>
    <n v="123"/>
    <n v="273"/>
    <n v="21618"/>
    <n v="18812"/>
    <n v="30540"/>
    <n v="77626"/>
  </r>
  <r>
    <n v="13"/>
    <x v="3"/>
    <s v="W13"/>
    <x v="453"/>
    <n v="282"/>
    <n v="148"/>
    <n v="23245"/>
    <n v="21145"/>
    <n v="69458"/>
    <n v="58310"/>
  </r>
  <r>
    <n v="1"/>
    <x v="1"/>
    <s v="Alpha"/>
    <x v="737"/>
    <n v="182"/>
    <n v="151"/>
    <n v="27540"/>
    <n v="26654"/>
    <n v="60050"/>
    <n v="45947"/>
  </r>
  <r>
    <n v="3"/>
    <x v="1"/>
    <s v="A3"/>
    <x v="454"/>
    <n v="204"/>
    <n v="167"/>
    <n v="21822"/>
    <n v="18979"/>
    <n v="30336"/>
    <n v="77459"/>
  </r>
  <r>
    <n v="9"/>
    <x v="0"/>
    <s v="H2"/>
    <x v="132"/>
    <n v="294"/>
    <n v="129"/>
    <n v="13655"/>
    <n v="12285"/>
    <n v="77508"/>
    <n v="83653"/>
  </r>
  <r>
    <n v="9"/>
    <x v="0"/>
    <s v="H2"/>
    <x v="738"/>
    <n v="124"/>
    <n v="95"/>
    <n v="13779"/>
    <n v="12380"/>
    <n v="77384"/>
    <n v="83558"/>
  </r>
  <r>
    <n v="4"/>
    <x v="4"/>
    <s v="B1"/>
    <x v="441"/>
    <n v="194"/>
    <n v="132"/>
    <n v="21193"/>
    <n v="19120"/>
    <n v="43997"/>
    <n v="69333"/>
  </r>
  <r>
    <n v="12"/>
    <x v="2"/>
    <s v="Lake3"/>
    <x v="739"/>
    <n v="214"/>
    <n v="179"/>
    <n v="23519"/>
    <n v="22165"/>
    <n v="39868"/>
    <n v="75040"/>
  </r>
  <r>
    <n v="9"/>
    <x v="0"/>
    <s v="H2"/>
    <x v="136"/>
    <n v="241"/>
    <n v="276"/>
    <n v="14020"/>
    <n v="12656"/>
    <n v="77143"/>
    <n v="83282"/>
  </r>
  <r>
    <n v="4"/>
    <x v="4"/>
    <s v="B1"/>
    <x v="686"/>
    <n v="117"/>
    <n v="90"/>
    <n v="21310"/>
    <n v="19210"/>
    <n v="43880"/>
    <n v="69243"/>
  </r>
  <r>
    <n v="11"/>
    <x v="2"/>
    <s v="Lake2"/>
    <x v="740"/>
    <n v="231"/>
    <n v="142"/>
    <n v="24165"/>
    <n v="22472"/>
    <n v="51815"/>
    <n v="74325"/>
  </r>
  <r>
    <n v="10"/>
    <x v="2"/>
    <s v="Lake1"/>
    <x v="236"/>
    <n v="193"/>
    <n v="188"/>
    <n v="22997"/>
    <n v="21188"/>
    <n v="54231"/>
    <n v="44065"/>
  </r>
  <r>
    <n v="4"/>
    <x v="4"/>
    <s v="B1"/>
    <x v="741"/>
    <n v="293"/>
    <n v="196"/>
    <n v="21603"/>
    <n v="19406"/>
    <n v="43587"/>
    <n v="69047"/>
  </r>
  <r>
    <n v="11"/>
    <x v="2"/>
    <s v="Lake2"/>
    <x v="716"/>
    <n v="148"/>
    <n v="71"/>
    <n v="24313"/>
    <n v="22543"/>
    <n v="51667"/>
    <n v="74254"/>
  </r>
  <r>
    <n v="9"/>
    <x v="0"/>
    <s v="H2"/>
    <x v="138"/>
    <n v="155"/>
    <n v="230"/>
    <n v="14175"/>
    <n v="12886"/>
    <n v="76988"/>
    <n v="83052"/>
  </r>
  <r>
    <n v="1"/>
    <x v="1"/>
    <s v="Alpha"/>
    <x v="666"/>
    <n v="176"/>
    <n v="234"/>
    <n v="27716"/>
    <n v="26888"/>
    <n v="59874"/>
    <n v="45713"/>
  </r>
  <r>
    <n v="9"/>
    <x v="0"/>
    <s v="H2"/>
    <x v="139"/>
    <n v="136"/>
    <n v="143"/>
    <n v="14311"/>
    <n v="13029"/>
    <n v="76852"/>
    <n v="82909"/>
  </r>
  <r>
    <n v="2"/>
    <x v="1"/>
    <s v="Delta"/>
    <x v="705"/>
    <n v="255"/>
    <n v="61"/>
    <n v="25369"/>
    <n v="23889"/>
    <n v="39072"/>
    <n v="62320"/>
  </r>
  <r>
    <n v="5"/>
    <x v="4"/>
    <s v="B2"/>
    <x v="234"/>
    <n v="103"/>
    <n v="174"/>
    <n v="23904"/>
    <n v="21209"/>
    <n v="23519"/>
    <n v="56499"/>
  </r>
  <r>
    <n v="9"/>
    <x v="0"/>
    <s v="H2"/>
    <x v="387"/>
    <n v="105"/>
    <n v="201"/>
    <n v="14416"/>
    <n v="13230"/>
    <n v="76747"/>
    <n v="82708"/>
  </r>
  <r>
    <n v="9"/>
    <x v="0"/>
    <s v="H2"/>
    <x v="504"/>
    <n v="134"/>
    <n v="150"/>
    <n v="14550"/>
    <n v="13380"/>
    <n v="76613"/>
    <n v="82558"/>
  </r>
  <r>
    <n v="3"/>
    <x v="1"/>
    <s v="A3"/>
    <x v="707"/>
    <n v="214"/>
    <n v="267"/>
    <n v="22036"/>
    <n v="19246"/>
    <n v="30122"/>
    <n v="77192"/>
  </r>
  <r>
    <n v="4"/>
    <x v="4"/>
    <s v="B1"/>
    <x v="449"/>
    <n v="179"/>
    <n v="191"/>
    <n v="21782"/>
    <n v="19597"/>
    <n v="43408"/>
    <n v="68856"/>
  </r>
  <r>
    <n v="9"/>
    <x v="0"/>
    <s v="H2"/>
    <x v="540"/>
    <n v="292"/>
    <n v="152"/>
    <n v="14842"/>
    <n v="13532"/>
    <n v="76321"/>
    <n v="82406"/>
  </r>
  <r>
    <n v="9"/>
    <x v="0"/>
    <s v="H2"/>
    <x v="518"/>
    <n v="147"/>
    <n v="203"/>
    <n v="14989"/>
    <n v="13735"/>
    <n v="76174"/>
    <n v="82203"/>
  </r>
  <r>
    <n v="3"/>
    <x v="1"/>
    <s v="A3"/>
    <x v="457"/>
    <n v="82"/>
    <n v="235"/>
    <n v="22118"/>
    <n v="19481"/>
    <n v="30040"/>
    <n v="76957"/>
  </r>
  <r>
    <n v="5"/>
    <x v="4"/>
    <s v="B2"/>
    <x v="463"/>
    <n v="274"/>
    <n v="285"/>
    <n v="24178"/>
    <n v="21494"/>
    <n v="23245"/>
    <n v="56214"/>
  </r>
  <r>
    <n v="4"/>
    <x v="4"/>
    <s v="B1"/>
    <x v="451"/>
    <n v="277"/>
    <n v="212"/>
    <n v="22059"/>
    <n v="19809"/>
    <n v="43131"/>
    <n v="68644"/>
  </r>
  <r>
    <n v="9"/>
    <x v="0"/>
    <s v="H2"/>
    <x v="517"/>
    <n v="108"/>
    <n v="52"/>
    <n v="15097"/>
    <n v="13787"/>
    <n v="76066"/>
    <n v="82151"/>
  </r>
  <r>
    <n v="9"/>
    <x v="0"/>
    <s v="H2"/>
    <x v="393"/>
    <n v="234"/>
    <n v="154"/>
    <n v="15331"/>
    <n v="13941"/>
    <n v="75832"/>
    <n v="81997"/>
  </r>
  <r>
    <n v="11"/>
    <x v="2"/>
    <s v="Lake2"/>
    <x v="234"/>
    <n v="204"/>
    <n v="116"/>
    <n v="24517"/>
    <n v="22659"/>
    <n v="51463"/>
    <n v="74138"/>
  </r>
  <r>
    <n v="9"/>
    <x v="0"/>
    <s v="H2"/>
    <x v="394"/>
    <n v="265"/>
    <n v="66"/>
    <n v="15596"/>
    <n v="14007"/>
    <n v="75567"/>
    <n v="81931"/>
  </r>
  <r>
    <n v="10"/>
    <x v="2"/>
    <s v="Lake1"/>
    <x v="465"/>
    <n v="188"/>
    <n v="156"/>
    <n v="23185"/>
    <n v="21344"/>
    <n v="54043"/>
    <n v="43909"/>
  </r>
  <r>
    <n v="5"/>
    <x v="4"/>
    <s v="B2"/>
    <x v="693"/>
    <n v="121"/>
    <n v="96"/>
    <n v="24299"/>
    <n v="21590"/>
    <n v="23124"/>
    <n v="56118"/>
  </r>
  <r>
    <n v="13"/>
    <x v="3"/>
    <s v="W13"/>
    <x v="710"/>
    <n v="150"/>
    <n v="51"/>
    <n v="23395"/>
    <n v="21196"/>
    <n v="69308"/>
    <n v="58259"/>
  </r>
  <r>
    <n v="9"/>
    <x v="0"/>
    <s v="H2"/>
    <x v="562"/>
    <n v="99"/>
    <n v="147"/>
    <n v="15695"/>
    <n v="14154"/>
    <n v="75468"/>
    <n v="81784"/>
  </r>
  <r>
    <n v="2"/>
    <x v="1"/>
    <s v="Delta"/>
    <x v="247"/>
    <n v="287"/>
    <n v="78"/>
    <n v="25656"/>
    <n v="23967"/>
    <n v="38785"/>
    <n v="62242"/>
  </r>
  <r>
    <n v="5"/>
    <x v="4"/>
    <s v="B2"/>
    <x v="635"/>
    <n v="293"/>
    <n v="85"/>
    <n v="24592"/>
    <n v="21675"/>
    <n v="22831"/>
    <n v="56033"/>
  </r>
  <r>
    <n v="1"/>
    <x v="1"/>
    <s v="Alpha"/>
    <x v="742"/>
    <n v="88"/>
    <n v="234"/>
    <n v="27804"/>
    <n v="27122"/>
    <n v="59786"/>
    <n v="45479"/>
  </r>
  <r>
    <n v="4"/>
    <x v="4"/>
    <s v="B1"/>
    <x v="222"/>
    <n v="297"/>
    <n v="92"/>
    <n v="22356"/>
    <n v="19901"/>
    <n v="42834"/>
    <n v="68552"/>
  </r>
  <r>
    <n v="9"/>
    <x v="0"/>
    <s v="H2"/>
    <x v="156"/>
    <n v="252"/>
    <n v="264"/>
    <n v="15947"/>
    <n v="14418"/>
    <n v="75216"/>
    <n v="81520"/>
  </r>
  <r>
    <n v="12"/>
    <x v="2"/>
    <s v="Lake3"/>
    <x v="743"/>
    <n v="296"/>
    <n v="197"/>
    <n v="23815"/>
    <n v="22362"/>
    <n v="39572"/>
    <n v="74843"/>
  </r>
  <r>
    <n v="4"/>
    <x v="4"/>
    <s v="B1"/>
    <x v="710"/>
    <n v="154"/>
    <n v="223"/>
    <n v="22510"/>
    <n v="20124"/>
    <n v="42680"/>
    <n v="68329"/>
  </r>
  <r>
    <n v="14"/>
    <x v="3"/>
    <s v="Delta"/>
    <x v="736"/>
    <n v="107"/>
    <n v="134"/>
    <n v="26568"/>
    <n v="23815"/>
    <n v="48843"/>
    <n v="52323"/>
  </r>
  <r>
    <n v="12"/>
    <x v="2"/>
    <s v="Lake3"/>
    <x v="744"/>
    <n v="224"/>
    <n v="118"/>
    <n v="24039"/>
    <n v="22480"/>
    <n v="39348"/>
    <n v="74725"/>
  </r>
  <r>
    <n v="10"/>
    <x v="2"/>
    <s v="Lake1"/>
    <x v="238"/>
    <n v="230"/>
    <n v="63"/>
    <n v="23415"/>
    <n v="21407"/>
    <n v="53813"/>
    <n v="43846"/>
  </r>
  <r>
    <n v="14"/>
    <x v="3"/>
    <s v="Delta"/>
    <x v="745"/>
    <n v="86"/>
    <n v="188"/>
    <n v="26654"/>
    <n v="24003"/>
    <n v="48757"/>
    <n v="52135"/>
  </r>
  <r>
    <n v="9"/>
    <x v="0"/>
    <s v="H2"/>
    <x v="531"/>
    <n v="233"/>
    <n v="148"/>
    <n v="16180"/>
    <n v="14566"/>
    <n v="74983"/>
    <n v="81372"/>
  </r>
  <r>
    <n v="9"/>
    <x v="0"/>
    <s v="H2"/>
    <x v="497"/>
    <n v="104"/>
    <n v="298"/>
    <n v="16284"/>
    <n v="14864"/>
    <n v="74879"/>
    <n v="81074"/>
  </r>
  <r>
    <n v="11"/>
    <x v="2"/>
    <s v="Lake2"/>
    <x v="461"/>
    <n v="161"/>
    <n v="232"/>
    <n v="24678"/>
    <n v="22891"/>
    <n v="51302"/>
    <n v="73906"/>
  </r>
  <r>
    <n v="1"/>
    <x v="1"/>
    <s v="Alpha"/>
    <x v="746"/>
    <n v="132"/>
    <n v="253"/>
    <n v="27936"/>
    <n v="27375"/>
    <n v="59654"/>
    <n v="45226"/>
  </r>
  <r>
    <n v="14"/>
    <x v="3"/>
    <s v="Delta"/>
    <x v="747"/>
    <n v="288"/>
    <n v="130"/>
    <n v="26942"/>
    <n v="24133"/>
    <n v="48469"/>
    <n v="52005"/>
  </r>
  <r>
    <n v="2"/>
    <x v="1"/>
    <s v="Delta"/>
    <x v="473"/>
    <n v="277"/>
    <n v="119"/>
    <n v="25933"/>
    <n v="24086"/>
    <n v="38508"/>
    <n v="62123"/>
  </r>
  <r>
    <n v="3"/>
    <x v="1"/>
    <s v="A3"/>
    <x v="673"/>
    <n v="109"/>
    <n v="77"/>
    <n v="22227"/>
    <n v="19558"/>
    <n v="29931"/>
    <n v="76880"/>
  </r>
  <r>
    <n v="13"/>
    <x v="3"/>
    <s v="W13"/>
    <x v="723"/>
    <n v="170"/>
    <n v="104"/>
    <n v="23565"/>
    <n v="21300"/>
    <n v="69138"/>
    <n v="58155"/>
  </r>
  <r>
    <n v="1"/>
    <x v="1"/>
    <s v="Alpha"/>
    <x v="748"/>
    <n v="200"/>
    <n v="227"/>
    <n v="28136"/>
    <n v="27602"/>
    <n v="59454"/>
    <n v="44999"/>
  </r>
  <r>
    <n v="9"/>
    <x v="0"/>
    <s v="H2"/>
    <x v="162"/>
    <n v="184"/>
    <n v="137"/>
    <n v="16468"/>
    <n v="15001"/>
    <n v="74695"/>
    <n v="80937"/>
  </r>
  <r>
    <n v="2"/>
    <x v="1"/>
    <s v="Delta"/>
    <x v="475"/>
    <n v="102"/>
    <n v="161"/>
    <n v="26035"/>
    <n v="24247"/>
    <n v="38406"/>
    <n v="61962"/>
  </r>
  <r>
    <n v="14"/>
    <x v="3"/>
    <s v="Delta"/>
    <x v="749"/>
    <n v="107"/>
    <n v="88"/>
    <n v="27049"/>
    <n v="24221"/>
    <n v="48362"/>
    <n v="51917"/>
  </r>
  <r>
    <n v="9"/>
    <x v="0"/>
    <s v="H2"/>
    <x v="535"/>
    <n v="88"/>
    <n v="275"/>
    <n v="16556"/>
    <n v="15276"/>
    <n v="74607"/>
    <n v="80662"/>
  </r>
  <r>
    <n v="2"/>
    <x v="1"/>
    <s v="Delta"/>
    <x v="476"/>
    <n v="289"/>
    <n v="172"/>
    <n v="26324"/>
    <n v="24419"/>
    <n v="38117"/>
    <n v="61790"/>
  </r>
  <r>
    <n v="9"/>
    <x v="0"/>
    <s v="H2"/>
    <x v="510"/>
    <n v="237"/>
    <n v="127"/>
    <n v="16793"/>
    <n v="15403"/>
    <n v="74370"/>
    <n v="80535"/>
  </r>
  <r>
    <n v="9"/>
    <x v="0"/>
    <s v="H2"/>
    <x v="653"/>
    <n v="97"/>
    <n v="246"/>
    <n v="16890"/>
    <n v="15649"/>
    <n v="74273"/>
    <n v="80289"/>
  </r>
  <r>
    <n v="1"/>
    <x v="1"/>
    <s v="Alpha"/>
    <x v="750"/>
    <n v="218"/>
    <n v="89"/>
    <n v="28354"/>
    <n v="27691"/>
    <n v="59236"/>
    <n v="44910"/>
  </r>
  <r>
    <n v="4"/>
    <x v="4"/>
    <s v="B1"/>
    <x v="227"/>
    <n v="217"/>
    <n v="280"/>
    <n v="22727"/>
    <n v="20404"/>
    <n v="42463"/>
    <n v="68049"/>
  </r>
  <r>
    <n v="10"/>
    <x v="2"/>
    <s v="Lake1"/>
    <x v="240"/>
    <n v="173"/>
    <n v="120"/>
    <n v="23588"/>
    <n v="21527"/>
    <n v="53640"/>
    <n v="43726"/>
  </r>
  <r>
    <n v="9"/>
    <x v="0"/>
    <s v="H2"/>
    <x v="170"/>
    <n v="134"/>
    <n v="103"/>
    <n v="17024"/>
    <n v="15752"/>
    <n v="74139"/>
    <n v="80186"/>
  </r>
  <r>
    <n v="1"/>
    <x v="1"/>
    <s v="Alpha"/>
    <x v="751"/>
    <n v="260"/>
    <n v="225"/>
    <n v="28614"/>
    <n v="27916"/>
    <n v="58976"/>
    <n v="44685"/>
  </r>
  <r>
    <n v="4"/>
    <x v="4"/>
    <s v="B1"/>
    <x v="608"/>
    <n v="286"/>
    <n v="247"/>
    <n v="23013"/>
    <n v="20651"/>
    <n v="42177"/>
    <n v="67802"/>
  </r>
  <r>
    <n v="5"/>
    <x v="4"/>
    <s v="B2"/>
    <x v="636"/>
    <n v="194"/>
    <n v="248"/>
    <n v="24786"/>
    <n v="21923"/>
    <n v="22637"/>
    <n v="55785"/>
  </r>
  <r>
    <n v="10"/>
    <x v="2"/>
    <s v="Lake1"/>
    <x v="468"/>
    <n v="151"/>
    <n v="180"/>
    <n v="23739"/>
    <n v="21707"/>
    <n v="53489"/>
    <n v="43546"/>
  </r>
  <r>
    <n v="9"/>
    <x v="0"/>
    <s v="H2"/>
    <x v="564"/>
    <n v="242"/>
    <n v="78"/>
    <n v="17266"/>
    <n v="15830"/>
    <n v="73897"/>
    <n v="80108"/>
  </r>
  <r>
    <n v="9"/>
    <x v="0"/>
    <s v="H2"/>
    <x v="410"/>
    <n v="241"/>
    <n v="89"/>
    <n v="17507"/>
    <n v="15919"/>
    <n v="73656"/>
    <n v="80019"/>
  </r>
  <r>
    <n v="9"/>
    <x v="0"/>
    <s v="H2"/>
    <x v="411"/>
    <n v="191"/>
    <n v="126"/>
    <n v="17698"/>
    <n v="16045"/>
    <n v="73465"/>
    <n v="79893"/>
  </r>
  <r>
    <n v="13"/>
    <x v="3"/>
    <s v="W13"/>
    <x v="228"/>
    <n v="209"/>
    <n v="184"/>
    <n v="23774"/>
    <n v="21484"/>
    <n v="68929"/>
    <n v="57971"/>
  </r>
  <r>
    <n v="4"/>
    <x v="4"/>
    <s v="B1"/>
    <x v="612"/>
    <n v="177"/>
    <n v="116"/>
    <n v="23190"/>
    <n v="20767"/>
    <n v="42000"/>
    <n v="67686"/>
  </r>
  <r>
    <n v="3"/>
    <x v="1"/>
    <s v="A3"/>
    <x v="612"/>
    <n v="268"/>
    <n v="175"/>
    <n v="22495"/>
    <n v="19733"/>
    <n v="29663"/>
    <n v="76705"/>
  </r>
  <r>
    <n v="9"/>
    <x v="0"/>
    <s v="H2"/>
    <x v="524"/>
    <n v="141"/>
    <n v="146"/>
    <n v="17839"/>
    <n v="16191"/>
    <n v="73324"/>
    <n v="79747"/>
  </r>
  <r>
    <n v="10"/>
    <x v="2"/>
    <s v="Lake1"/>
    <x v="625"/>
    <n v="209"/>
    <n v="236"/>
    <n v="23948"/>
    <n v="21943"/>
    <n v="53280"/>
    <n v="43310"/>
  </r>
  <r>
    <n v="2"/>
    <x v="1"/>
    <s v="Delta"/>
    <x v="752"/>
    <n v="228"/>
    <n v="160"/>
    <n v="26552"/>
    <n v="24579"/>
    <n v="37889"/>
    <n v="61630"/>
  </r>
  <r>
    <n v="4"/>
    <x v="4"/>
    <s v="B1"/>
    <x v="613"/>
    <n v="230"/>
    <n v="99"/>
    <n v="23420"/>
    <n v="20866"/>
    <n v="41770"/>
    <n v="67587"/>
  </r>
  <r>
    <n v="3"/>
    <x v="1"/>
    <s v="A3"/>
    <x v="234"/>
    <n v="232"/>
    <n v="179"/>
    <n v="22727"/>
    <n v="19912"/>
    <n v="29431"/>
    <n v="76526"/>
  </r>
  <r>
    <n v="9"/>
    <x v="0"/>
    <s v="H2"/>
    <x v="580"/>
    <n v="238"/>
    <n v="93"/>
    <n v="18077"/>
    <n v="16284"/>
    <n v="73086"/>
    <n v="79654"/>
  </r>
  <r>
    <n v="9"/>
    <x v="0"/>
    <s v="H2"/>
    <x v="581"/>
    <n v="134"/>
    <n v="108"/>
    <n v="18211"/>
    <n v="16392"/>
    <n v="72952"/>
    <n v="79546"/>
  </r>
  <r>
    <n v="9"/>
    <x v="0"/>
    <s v="H2"/>
    <x v="420"/>
    <n v="264"/>
    <n v="258"/>
    <n v="18475"/>
    <n v="16650"/>
    <n v="72688"/>
    <n v="79288"/>
  </r>
  <r>
    <n v="9"/>
    <x v="0"/>
    <s v="H2"/>
    <x v="601"/>
    <n v="162"/>
    <n v="194"/>
    <n v="18637"/>
    <n v="16844"/>
    <n v="72526"/>
    <n v="79094"/>
  </r>
  <r>
    <n v="9"/>
    <x v="0"/>
    <s v="H2"/>
    <x v="181"/>
    <n v="295"/>
    <n v="52"/>
    <n v="18932"/>
    <n v="16896"/>
    <n v="72231"/>
    <n v="79042"/>
  </r>
  <r>
    <n v="9"/>
    <x v="0"/>
    <s v="H2"/>
    <x v="628"/>
    <n v="108"/>
    <n v="190"/>
    <n v="19040"/>
    <n v="17086"/>
    <n v="72123"/>
    <n v="78852"/>
  </r>
  <r>
    <n v="11"/>
    <x v="2"/>
    <s v="Lake2"/>
    <x v="618"/>
    <n v="127"/>
    <n v="246"/>
    <n v="24805"/>
    <n v="23137"/>
    <n v="51175"/>
    <n v="73660"/>
  </r>
  <r>
    <n v="4"/>
    <x v="4"/>
    <s v="B1"/>
    <x v="739"/>
    <n v="253"/>
    <n v="181"/>
    <n v="23673"/>
    <n v="21047"/>
    <n v="41517"/>
    <n v="67406"/>
  </r>
  <r>
    <n v="10"/>
    <x v="2"/>
    <s v="Lake1"/>
    <x v="753"/>
    <n v="88"/>
    <n v="274"/>
    <n v="24036"/>
    <n v="22217"/>
    <n v="53192"/>
    <n v="43036"/>
  </r>
  <r>
    <n v="9"/>
    <x v="0"/>
    <s v="H2"/>
    <x v="754"/>
    <n v="137"/>
    <n v="123"/>
    <n v="19177"/>
    <n v="17209"/>
    <n v="71986"/>
    <n v="78729"/>
  </r>
  <r>
    <n v="3"/>
    <x v="1"/>
    <s v="A3"/>
    <x v="622"/>
    <n v="150"/>
    <n v="176"/>
    <n v="22877"/>
    <n v="20088"/>
    <n v="29281"/>
    <n v="76350"/>
  </r>
  <r>
    <n v="12"/>
    <x v="2"/>
    <s v="Lake3"/>
    <x v="619"/>
    <n v="223"/>
    <n v="125"/>
    <n v="24262"/>
    <n v="22605"/>
    <n v="39125"/>
    <n v="74600"/>
  </r>
  <r>
    <n v="13"/>
    <x v="3"/>
    <s v="W13"/>
    <x v="755"/>
    <n v="201"/>
    <n v="165"/>
    <n v="23975"/>
    <n v="21649"/>
    <n v="68728"/>
    <n v="57806"/>
  </r>
  <r>
    <n v="11"/>
    <x v="2"/>
    <s v="Lake2"/>
    <x v="744"/>
    <n v="121"/>
    <n v="102"/>
    <n v="24926"/>
    <n v="23239"/>
    <n v="51054"/>
    <n v="73558"/>
  </r>
  <r>
    <n v="9"/>
    <x v="0"/>
    <s v="H2"/>
    <x v="429"/>
    <n v="252"/>
    <n v="225"/>
    <n v="19429"/>
    <n v="17434"/>
    <n v="71734"/>
    <n v="78504"/>
  </r>
  <r>
    <n v="5"/>
    <x v="4"/>
    <s v="B2"/>
    <x v="623"/>
    <n v="129"/>
    <n v="243"/>
    <n v="24915"/>
    <n v="22166"/>
    <n v="22508"/>
    <n v="55542"/>
  </r>
  <r>
    <n v="13"/>
    <x v="3"/>
    <s v="W13"/>
    <x v="612"/>
    <n v="214"/>
    <n v="294"/>
    <n v="24189"/>
    <n v="21943"/>
    <n v="68514"/>
    <n v="57512"/>
  </r>
  <r>
    <n v="14"/>
    <x v="3"/>
    <s v="Delta"/>
    <x v="668"/>
    <n v="120"/>
    <n v="52"/>
    <n v="27169"/>
    <n v="24273"/>
    <n v="48242"/>
    <n v="51865"/>
  </r>
  <r>
    <n v="14"/>
    <x v="3"/>
    <s v="Delta"/>
    <x v="756"/>
    <n v="131"/>
    <n v="224"/>
    <n v="27300"/>
    <n v="24497"/>
    <n v="48111"/>
    <n v="51641"/>
  </r>
  <r>
    <n v="12"/>
    <x v="2"/>
    <s v="Lake3"/>
    <x v="757"/>
    <n v="257"/>
    <n v="260"/>
    <n v="24519"/>
    <n v="22865"/>
    <n v="38868"/>
    <n v="74340"/>
  </r>
  <r>
    <n v="2"/>
    <x v="1"/>
    <s v="Delta"/>
    <x v="758"/>
    <n v="191"/>
    <n v="68"/>
    <n v="26743"/>
    <n v="24647"/>
    <n v="37698"/>
    <n v="61562"/>
  </r>
  <r>
    <n v="10"/>
    <x v="2"/>
    <s v="Lake1"/>
    <x v="759"/>
    <n v="153"/>
    <n v="282"/>
    <n v="24189"/>
    <n v="22499"/>
    <n v="53039"/>
    <n v="42754"/>
  </r>
  <r>
    <n v="10"/>
    <x v="2"/>
    <s v="Lake1"/>
    <x v="760"/>
    <n v="267"/>
    <n v="81"/>
    <n v="24456"/>
    <n v="22580"/>
    <n v="52772"/>
    <n v="42673"/>
  </r>
  <r>
    <n v="5"/>
    <x v="4"/>
    <s v="B2"/>
    <x v="761"/>
    <n v="101"/>
    <n v="285"/>
    <n v="25016"/>
    <n v="22451"/>
    <n v="22407"/>
    <n v="55257"/>
  </r>
  <r>
    <n v="10"/>
    <x v="2"/>
    <s v="Lake1"/>
    <x v="717"/>
    <n v="147"/>
    <n v="226"/>
    <n v="24603"/>
    <n v="22806"/>
    <n v="52625"/>
    <n v="42447"/>
  </r>
  <r>
    <n v="10"/>
    <x v="2"/>
    <s v="Lake1"/>
    <x v="762"/>
    <n v="214"/>
    <n v="208"/>
    <n v="24817"/>
    <n v="23014"/>
    <n v="52411"/>
    <n v="42239"/>
  </r>
  <r>
    <n v="4"/>
    <x v="4"/>
    <s v="B1"/>
    <x v="463"/>
    <n v="246"/>
    <n v="251"/>
    <n v="23919"/>
    <n v="21298"/>
    <n v="41271"/>
    <n v="67155"/>
  </r>
  <r>
    <n v="3"/>
    <x v="1"/>
    <s v="A3"/>
    <x v="464"/>
    <n v="250"/>
    <n v="269"/>
    <n v="23127"/>
    <n v="20357"/>
    <n v="29031"/>
    <n v="76081"/>
  </r>
  <r>
    <n v="10"/>
    <x v="2"/>
    <s v="Lake1"/>
    <x v="482"/>
    <n v="147"/>
    <n v="150"/>
    <n v="24964"/>
    <n v="23164"/>
    <n v="52264"/>
    <n v="42089"/>
  </r>
  <r>
    <n v="10"/>
    <x v="2"/>
    <s v="Lake1"/>
    <x v="763"/>
    <n v="180"/>
    <n v="107"/>
    <n v="25144"/>
    <n v="23271"/>
    <n v="52084"/>
    <n v="41982"/>
  </r>
  <r>
    <n v="1"/>
    <x v="1"/>
    <s v="Alpha"/>
    <x v="764"/>
    <n v="281"/>
    <n v="175"/>
    <n v="28895"/>
    <n v="28091"/>
    <n v="58695"/>
    <n v="44510"/>
  </r>
  <r>
    <n v="11"/>
    <x v="2"/>
    <s v="Lake2"/>
    <x v="697"/>
    <n v="83"/>
    <n v="98"/>
    <n v="25009"/>
    <n v="23337"/>
    <n v="50971"/>
    <n v="73460"/>
  </r>
  <r>
    <n v="9"/>
    <x v="0"/>
    <s v="H2"/>
    <x v="765"/>
    <n v="168"/>
    <n v="198"/>
    <n v="19597"/>
    <n v="17632"/>
    <n v="71566"/>
    <n v="78306"/>
  </r>
  <r>
    <n v="9"/>
    <x v="0"/>
    <s v="H2"/>
    <x v="548"/>
    <n v="173"/>
    <n v="84"/>
    <n v="19770"/>
    <n v="17716"/>
    <n v="71393"/>
    <n v="78222"/>
  </r>
  <r>
    <n v="11"/>
    <x v="2"/>
    <s v="Lake2"/>
    <x v="636"/>
    <n v="125"/>
    <n v="140"/>
    <n v="25134"/>
    <n v="23477"/>
    <n v="50846"/>
    <n v="73320"/>
  </r>
  <r>
    <n v="2"/>
    <x v="1"/>
    <s v="Delta"/>
    <x v="762"/>
    <n v="248"/>
    <n v="68"/>
    <n v="26991"/>
    <n v="24715"/>
    <n v="37450"/>
    <n v="61494"/>
  </r>
  <r>
    <n v="13"/>
    <x v="3"/>
    <s v="W13"/>
    <x v="234"/>
    <n v="254"/>
    <n v="265"/>
    <n v="24443"/>
    <n v="22208"/>
    <n v="68260"/>
    <n v="57247"/>
  </r>
  <r>
    <n v="3"/>
    <x v="1"/>
    <s v="A3"/>
    <x v="766"/>
    <n v="200"/>
    <n v="195"/>
    <n v="23327"/>
    <n v="20552"/>
    <n v="28831"/>
    <n v="75886"/>
  </r>
  <r>
    <n v="5"/>
    <x v="4"/>
    <s v="B2"/>
    <x v="247"/>
    <n v="123"/>
    <n v="116"/>
    <n v="25139"/>
    <n v="22567"/>
    <n v="22284"/>
    <n v="55141"/>
  </r>
  <r>
    <n v="11"/>
    <x v="2"/>
    <s v="Lake2"/>
    <x v="698"/>
    <n v="149"/>
    <n v="198"/>
    <n v="25283"/>
    <n v="23675"/>
    <n v="50697"/>
    <n v="73122"/>
  </r>
  <r>
    <n v="12"/>
    <x v="2"/>
    <s v="Lake3"/>
    <x v="468"/>
    <n v="287"/>
    <n v="254"/>
    <n v="24806"/>
    <n v="23119"/>
    <n v="38581"/>
    <n v="74086"/>
  </r>
  <r>
    <n v="9"/>
    <x v="0"/>
    <s v="H2"/>
    <x v="632"/>
    <n v="197"/>
    <n v="238"/>
    <n v="19967"/>
    <n v="17954"/>
    <n v="71196"/>
    <n v="77984"/>
  </r>
  <r>
    <n v="9"/>
    <x v="0"/>
    <s v="H2"/>
    <x v="436"/>
    <n v="227"/>
    <n v="170"/>
    <n v="20194"/>
    <n v="18124"/>
    <n v="70969"/>
    <n v="77814"/>
  </r>
  <r>
    <n v="13"/>
    <x v="3"/>
    <s v="W13"/>
    <x v="463"/>
    <n v="141"/>
    <n v="292"/>
    <n v="24584"/>
    <n v="22500"/>
    <n v="68119"/>
    <n v="56955"/>
  </r>
  <r>
    <n v="9"/>
    <x v="0"/>
    <s v="H2"/>
    <x v="194"/>
    <n v="114"/>
    <n v="94"/>
    <n v="20308"/>
    <n v="18218"/>
    <n v="70855"/>
    <n v="77720"/>
  </r>
  <r>
    <n v="4"/>
    <x v="4"/>
    <s v="B1"/>
    <x v="618"/>
    <n v="297"/>
    <n v="108"/>
    <n v="24216"/>
    <n v="21406"/>
    <n v="40974"/>
    <n v="67047"/>
  </r>
  <r>
    <n v="11"/>
    <x v="2"/>
    <s v="Lake2"/>
    <x v="623"/>
    <n v="151"/>
    <n v="132"/>
    <n v="25434"/>
    <n v="23807"/>
    <n v="50546"/>
    <n v="72990"/>
  </r>
  <r>
    <n v="1"/>
    <x v="1"/>
    <s v="Alpha"/>
    <x v="767"/>
    <n v="175"/>
    <n v="171"/>
    <n v="29070"/>
    <n v="28262"/>
    <n v="58520"/>
    <n v="44339"/>
  </r>
  <r>
    <n v="9"/>
    <x v="0"/>
    <s v="H2"/>
    <x v="768"/>
    <n v="224"/>
    <n v="89"/>
    <n v="20532"/>
    <n v="18307"/>
    <n v="70631"/>
    <n v="77631"/>
  </r>
  <r>
    <n v="4"/>
    <x v="4"/>
    <s v="B1"/>
    <x v="766"/>
    <n v="223"/>
    <n v="172"/>
    <n v="24439"/>
    <n v="21578"/>
    <n v="40751"/>
    <n v="66875"/>
  </r>
  <r>
    <n v="11"/>
    <x v="2"/>
    <s v="Lake2"/>
    <x v="625"/>
    <n v="91"/>
    <n v="67"/>
    <n v="25525"/>
    <n v="23874"/>
    <n v="50455"/>
    <n v="72923"/>
  </r>
  <r>
    <n v="9"/>
    <x v="0"/>
    <s v="H2"/>
    <x v="576"/>
    <n v="105"/>
    <n v="93"/>
    <n v="20637"/>
    <n v="18400"/>
    <n v="70526"/>
    <n v="77538"/>
  </r>
  <r>
    <n v="4"/>
    <x v="4"/>
    <s v="B1"/>
    <x v="465"/>
    <n v="163"/>
    <n v="271"/>
    <n v="24602"/>
    <n v="21849"/>
    <n v="40588"/>
    <n v="66604"/>
  </r>
  <r>
    <n v="12"/>
    <x v="2"/>
    <s v="Lake3"/>
    <x v="761"/>
    <n v="117"/>
    <n v="58"/>
    <n v="24923"/>
    <n v="23177"/>
    <n v="38464"/>
    <n v="74028"/>
  </r>
  <r>
    <n v="9"/>
    <x v="0"/>
    <s v="H2"/>
    <x v="203"/>
    <n v="283"/>
    <n v="180"/>
    <n v="20920"/>
    <n v="18580"/>
    <n v="70243"/>
    <n v="77358"/>
  </r>
  <r>
    <n v="1"/>
    <x v="1"/>
    <s v="Alpha"/>
    <x v="769"/>
    <n v="83"/>
    <n v="139"/>
    <n v="29153"/>
    <n v="28401"/>
    <n v="58437"/>
    <n v="44200"/>
  </r>
  <r>
    <n v="4"/>
    <x v="4"/>
    <s v="B1"/>
    <x v="636"/>
    <n v="204"/>
    <n v="142"/>
    <n v="24806"/>
    <n v="21991"/>
    <n v="40384"/>
    <n v="66462"/>
  </r>
  <r>
    <n v="9"/>
    <x v="0"/>
    <s v="H2"/>
    <x v="703"/>
    <n v="219"/>
    <n v="272"/>
    <n v="21139"/>
    <n v="18852"/>
    <n v="70024"/>
    <n v="77086"/>
  </r>
  <r>
    <n v="12"/>
    <x v="2"/>
    <s v="Lake3"/>
    <x v="247"/>
    <n v="173"/>
    <n v="193"/>
    <n v="25096"/>
    <n v="23370"/>
    <n v="38291"/>
    <n v="73835"/>
  </r>
  <r>
    <n v="3"/>
    <x v="1"/>
    <s v="A3"/>
    <x v="238"/>
    <n v="261"/>
    <n v="108"/>
    <n v="23588"/>
    <n v="20660"/>
    <n v="28570"/>
    <n v="75778"/>
  </r>
  <r>
    <n v="12"/>
    <x v="2"/>
    <s v="Lake3"/>
    <x v="706"/>
    <n v="181"/>
    <n v="298"/>
    <n v="25277"/>
    <n v="23668"/>
    <n v="38110"/>
    <n v="73537"/>
  </r>
  <r>
    <n v="10"/>
    <x v="2"/>
    <s v="Lake1"/>
    <x v="695"/>
    <n v="238"/>
    <n v="51"/>
    <n v="25382"/>
    <n v="23322"/>
    <n v="51846"/>
    <n v="41931"/>
  </r>
  <r>
    <n v="12"/>
    <x v="2"/>
    <s v="Lake3"/>
    <x v="627"/>
    <n v="293"/>
    <n v="217"/>
    <n v="25570"/>
    <n v="23885"/>
    <n v="37817"/>
    <n v="73320"/>
  </r>
  <r>
    <n v="14"/>
    <x v="3"/>
    <s v="Delta"/>
    <x v="770"/>
    <n v="210"/>
    <n v="100"/>
    <n v="27510"/>
    <n v="24597"/>
    <n v="47901"/>
    <n v="51541"/>
  </r>
  <r>
    <n v="1"/>
    <x v="1"/>
    <s v="Alpha"/>
    <x v="681"/>
    <n v="241"/>
    <n v="212"/>
    <n v="29394"/>
    <n v="28613"/>
    <n v="58196"/>
    <n v="43988"/>
  </r>
  <r>
    <n v="5"/>
    <x v="4"/>
    <s v="B2"/>
    <x v="473"/>
    <n v="96"/>
    <n v="274"/>
    <n v="25235"/>
    <n v="22841"/>
    <n v="22188"/>
    <n v="54867"/>
  </r>
  <r>
    <n v="1"/>
    <x v="1"/>
    <s v="Alpha"/>
    <x v="771"/>
    <n v="142"/>
    <n v="285"/>
    <n v="29536"/>
    <n v="28898"/>
    <n v="58054"/>
    <n v="43703"/>
  </r>
  <r>
    <n v="14"/>
    <x v="3"/>
    <s v="Delta"/>
    <x v="772"/>
    <n v="245"/>
    <n v="72"/>
    <n v="27755"/>
    <n v="24669"/>
    <n v="47656"/>
    <n v="51469"/>
  </r>
  <r>
    <n v="9"/>
    <x v="0"/>
    <s v="H2"/>
    <x v="447"/>
    <n v="232"/>
    <n v="234"/>
    <n v="21371"/>
    <n v="19086"/>
    <n v="69792"/>
    <n v="76852"/>
  </r>
  <r>
    <n v="13"/>
    <x v="3"/>
    <s v="W13"/>
    <x v="618"/>
    <n v="141"/>
    <n v="173"/>
    <n v="24725"/>
    <n v="22673"/>
    <n v="67978"/>
    <n v="56782"/>
  </r>
  <r>
    <n v="9"/>
    <x v="0"/>
    <s v="H2"/>
    <x v="741"/>
    <n v="115"/>
    <n v="84"/>
    <n v="21486"/>
    <n v="19170"/>
    <n v="69677"/>
    <n v="76768"/>
  </r>
  <r>
    <n v="9"/>
    <x v="0"/>
    <s v="H2"/>
    <x v="210"/>
    <n v="102"/>
    <n v="296"/>
    <n v="21588"/>
    <n v="19466"/>
    <n v="69575"/>
    <n v="76472"/>
  </r>
  <r>
    <n v="14"/>
    <x v="3"/>
    <s v="Delta"/>
    <x v="773"/>
    <n v="296"/>
    <n v="274"/>
    <n v="28051"/>
    <n v="24943"/>
    <n v="47360"/>
    <n v="51195"/>
  </r>
  <r>
    <n v="11"/>
    <x v="2"/>
    <s v="Lake2"/>
    <x v="774"/>
    <n v="142"/>
    <n v="152"/>
    <n v="25667"/>
    <n v="24026"/>
    <n v="50313"/>
    <n v="72771"/>
  </r>
  <r>
    <n v="12"/>
    <x v="2"/>
    <s v="Lake3"/>
    <x v="669"/>
    <n v="228"/>
    <n v="149"/>
    <n v="25798"/>
    <n v="24034"/>
    <n v="37589"/>
    <n v="73171"/>
  </r>
  <r>
    <n v="12"/>
    <x v="2"/>
    <s v="Lake3"/>
    <x v="633"/>
    <n v="160"/>
    <n v="70"/>
    <n v="25958"/>
    <n v="24104"/>
    <n v="37429"/>
    <n v="73101"/>
  </r>
  <r>
    <n v="13"/>
    <x v="3"/>
    <s v="W13"/>
    <x v="775"/>
    <n v="257"/>
    <n v="82"/>
    <n v="24982"/>
    <n v="22755"/>
    <n v="67721"/>
    <n v="56700"/>
  </r>
  <r>
    <n v="1"/>
    <x v="1"/>
    <s v="Alpha"/>
    <x v="776"/>
    <n v="142"/>
    <n v="286"/>
    <n v="29678"/>
    <n v="29184"/>
    <n v="57912"/>
    <n v="43417"/>
  </r>
  <r>
    <n v="10"/>
    <x v="2"/>
    <s v="Lake1"/>
    <x v="777"/>
    <n v="121"/>
    <n v="197"/>
    <n v="25503"/>
    <n v="23519"/>
    <n v="51725"/>
    <n v="41734"/>
  </r>
  <r>
    <n v="10"/>
    <x v="2"/>
    <s v="Lake1"/>
    <x v="654"/>
    <n v="297"/>
    <n v="269"/>
    <n v="25800"/>
    <n v="23788"/>
    <n v="51428"/>
    <n v="41465"/>
  </r>
  <r>
    <n v="9"/>
    <x v="0"/>
    <s v="H2"/>
    <x v="778"/>
    <n v="300"/>
    <n v="174"/>
    <n v="21888"/>
    <n v="19640"/>
    <n v="69275"/>
    <n v="76298"/>
  </r>
  <r>
    <n v="5"/>
    <x v="4"/>
    <s v="B2"/>
    <x v="779"/>
    <n v="172"/>
    <n v="131"/>
    <n v="25407"/>
    <n v="22972"/>
    <n v="22016"/>
    <n v="54736"/>
  </r>
  <r>
    <n v="12"/>
    <x v="2"/>
    <s v="Lake3"/>
    <x v="762"/>
    <n v="182"/>
    <n v="73"/>
    <n v="26140"/>
    <n v="24177"/>
    <n v="37247"/>
    <n v="73028"/>
  </r>
  <r>
    <n v="9"/>
    <x v="0"/>
    <s v="H2"/>
    <x v="780"/>
    <n v="276"/>
    <n v="276"/>
    <n v="22164"/>
    <n v="19916"/>
    <n v="68999"/>
    <n v="76022"/>
  </r>
  <r>
    <n v="14"/>
    <x v="3"/>
    <s v="Delta"/>
    <x v="781"/>
    <n v="85"/>
    <n v="217"/>
    <n v="28136"/>
    <n v="25160"/>
    <n v="47275"/>
    <n v="50978"/>
  </r>
  <r>
    <n v="4"/>
    <x v="4"/>
    <s v="B1"/>
    <x v="468"/>
    <n v="160"/>
    <n v="137"/>
    <n v="24966"/>
    <n v="22128"/>
    <n v="40224"/>
    <n v="66325"/>
  </r>
  <r>
    <n v="11"/>
    <x v="2"/>
    <s v="Lake2"/>
    <x v="626"/>
    <n v="243"/>
    <n v="61"/>
    <n v="25910"/>
    <n v="24087"/>
    <n v="50070"/>
    <n v="72710"/>
  </r>
  <r>
    <n v="14"/>
    <x v="3"/>
    <s v="Delta"/>
    <x v="680"/>
    <n v="242"/>
    <n v="180"/>
    <n v="28378"/>
    <n v="25340"/>
    <n v="47033"/>
    <n v="50798"/>
  </r>
  <r>
    <n v="3"/>
    <x v="1"/>
    <s v="A3"/>
    <x v="729"/>
    <n v="158"/>
    <n v="181"/>
    <n v="23746"/>
    <n v="20841"/>
    <n v="28412"/>
    <n v="75597"/>
  </r>
  <r>
    <n v="3"/>
    <x v="1"/>
    <s v="A3"/>
    <x v="761"/>
    <n v="108"/>
    <n v="160"/>
    <n v="23854"/>
    <n v="21001"/>
    <n v="28304"/>
    <n v="75437"/>
  </r>
  <r>
    <n v="9"/>
    <x v="0"/>
    <s v="H2"/>
    <x v="646"/>
    <n v="201"/>
    <n v="143"/>
    <n v="22365"/>
    <n v="20059"/>
    <n v="68798"/>
    <n v="75879"/>
  </r>
  <r>
    <n v="4"/>
    <x v="4"/>
    <s v="B1"/>
    <x v="761"/>
    <n v="252"/>
    <n v="84"/>
    <n v="25218"/>
    <n v="22212"/>
    <n v="39972"/>
    <n v="66241"/>
  </r>
  <r>
    <n v="2"/>
    <x v="1"/>
    <s v="Delta"/>
    <x v="261"/>
    <n v="128"/>
    <n v="246"/>
    <n v="27119"/>
    <n v="24961"/>
    <n v="37322"/>
    <n v="61248"/>
  </r>
  <r>
    <n v="12"/>
    <x v="2"/>
    <s v="Lake3"/>
    <x v="782"/>
    <n v="290"/>
    <n v="237"/>
    <n v="26430"/>
    <n v="24414"/>
    <n v="36957"/>
    <n v="72791"/>
  </r>
  <r>
    <n v="11"/>
    <x v="2"/>
    <s v="Lake2"/>
    <x v="475"/>
    <n v="191"/>
    <n v="186"/>
    <n v="26101"/>
    <n v="24273"/>
    <n v="49879"/>
    <n v="72524"/>
  </r>
  <r>
    <n v="3"/>
    <x v="1"/>
    <s v="A3"/>
    <x v="470"/>
    <n v="110"/>
    <n v="67"/>
    <n v="23964"/>
    <n v="21068"/>
    <n v="28194"/>
    <n v="75370"/>
  </r>
  <r>
    <n v="9"/>
    <x v="0"/>
    <s v="H2"/>
    <x v="455"/>
    <n v="177"/>
    <n v="273"/>
    <n v="22542"/>
    <n v="20332"/>
    <n v="68621"/>
    <n v="75606"/>
  </r>
  <r>
    <n v="4"/>
    <x v="4"/>
    <s v="B1"/>
    <x v="247"/>
    <n v="198"/>
    <n v="79"/>
    <n v="25416"/>
    <n v="22291"/>
    <n v="39774"/>
    <n v="66162"/>
  </r>
  <r>
    <n v="5"/>
    <x v="4"/>
    <s v="B2"/>
    <x v="676"/>
    <n v="158"/>
    <n v="184"/>
    <n v="25565"/>
    <n v="23156"/>
    <n v="21858"/>
    <n v="54552"/>
  </r>
  <r>
    <n v="12"/>
    <x v="2"/>
    <s v="Lake3"/>
    <x v="783"/>
    <n v="209"/>
    <n v="100"/>
    <n v="26639"/>
    <n v="24514"/>
    <n v="36748"/>
    <n v="72691"/>
  </r>
  <r>
    <n v="9"/>
    <x v="0"/>
    <s v="H2"/>
    <x v="665"/>
    <n v="197"/>
    <n v="59"/>
    <n v="22739"/>
    <n v="20391"/>
    <n v="68424"/>
    <n v="75547"/>
  </r>
  <r>
    <n v="11"/>
    <x v="2"/>
    <s v="Lake2"/>
    <x v="251"/>
    <n v="148"/>
    <n v="187"/>
    <n v="26249"/>
    <n v="24460"/>
    <n v="49731"/>
    <n v="72337"/>
  </r>
  <r>
    <n v="12"/>
    <x v="2"/>
    <s v="Lake3"/>
    <x v="487"/>
    <n v="216"/>
    <n v="136"/>
    <n v="26855"/>
    <n v="24650"/>
    <n v="36532"/>
    <n v="72555"/>
  </r>
  <r>
    <n v="13"/>
    <x v="3"/>
    <s v="W13"/>
    <x v="240"/>
    <n v="81"/>
    <n v="124"/>
    <n v="25063"/>
    <n v="22879"/>
    <n v="67640"/>
    <n v="56576"/>
  </r>
  <r>
    <n v="9"/>
    <x v="0"/>
    <s v="H2"/>
    <x v="722"/>
    <n v="231"/>
    <n v="57"/>
    <n v="22970"/>
    <n v="20448"/>
    <n v="68193"/>
    <n v="75490"/>
  </r>
  <r>
    <n v="5"/>
    <x v="4"/>
    <s v="B2"/>
    <x v="679"/>
    <n v="289"/>
    <n v="250"/>
    <n v="25854"/>
    <n v="23406"/>
    <n v="21569"/>
    <n v="54302"/>
  </r>
  <r>
    <n v="1"/>
    <x v="1"/>
    <s v="Alpha"/>
    <x v="784"/>
    <n v="116"/>
    <n v="230"/>
    <n v="29794"/>
    <n v="29414"/>
    <n v="57796"/>
    <n v="43187"/>
  </r>
  <r>
    <n v="10"/>
    <x v="2"/>
    <s v="Lake1"/>
    <x v="656"/>
    <n v="150"/>
    <n v="99"/>
    <n v="25950"/>
    <n v="23887"/>
    <n v="51278"/>
    <n v="41366"/>
  </r>
  <r>
    <n v="11"/>
    <x v="2"/>
    <s v="Lake2"/>
    <x v="633"/>
    <n v="195"/>
    <n v="224"/>
    <n v="26444"/>
    <n v="24684"/>
    <n v="49536"/>
    <n v="72113"/>
  </r>
  <r>
    <n v="13"/>
    <x v="3"/>
    <s v="W13"/>
    <x v="729"/>
    <n v="221"/>
    <n v="151"/>
    <n v="25284"/>
    <n v="23030"/>
    <n v="67419"/>
    <n v="56425"/>
  </r>
  <r>
    <n v="2"/>
    <x v="1"/>
    <s v="Delta"/>
    <x v="785"/>
    <n v="254"/>
    <n v="295"/>
    <n v="27373"/>
    <n v="25256"/>
    <n v="37068"/>
    <n v="60953"/>
  </r>
  <r>
    <n v="1"/>
    <x v="1"/>
    <s v="Alpha"/>
    <x v="786"/>
    <n v="130"/>
    <n v="118"/>
    <n v="29924"/>
    <n v="29532"/>
    <n v="57666"/>
    <n v="43069"/>
  </r>
  <r>
    <n v="2"/>
    <x v="1"/>
    <s v="Delta"/>
    <x v="264"/>
    <n v="132"/>
    <n v="212"/>
    <n v="27505"/>
    <n v="25468"/>
    <n v="36936"/>
    <n v="60741"/>
  </r>
  <r>
    <n v="5"/>
    <x v="4"/>
    <s v="B2"/>
    <x v="642"/>
    <n v="220"/>
    <n v="114"/>
    <n v="26074"/>
    <n v="23520"/>
    <n v="21349"/>
    <n v="54188"/>
  </r>
  <r>
    <n v="9"/>
    <x v="0"/>
    <s v="H2"/>
    <x v="740"/>
    <n v="109"/>
    <n v="99"/>
    <n v="23079"/>
    <n v="20547"/>
    <n v="68084"/>
    <n v="75391"/>
  </r>
  <r>
    <n v="9"/>
    <x v="0"/>
    <s v="H2"/>
    <x v="230"/>
    <n v="187"/>
    <n v="190"/>
    <n v="23266"/>
    <n v="20737"/>
    <n v="67897"/>
    <n v="75201"/>
  </r>
  <r>
    <n v="9"/>
    <x v="0"/>
    <s v="H2"/>
    <x v="787"/>
    <n v="149"/>
    <n v="159"/>
    <n v="23415"/>
    <n v="20896"/>
    <n v="67748"/>
    <n v="75042"/>
  </r>
  <r>
    <n v="4"/>
    <x v="4"/>
    <s v="B1"/>
    <x v="473"/>
    <n v="185"/>
    <n v="218"/>
    <n v="25601"/>
    <n v="22509"/>
    <n v="39589"/>
    <n v="65944"/>
  </r>
  <r>
    <n v="4"/>
    <x v="4"/>
    <s v="B1"/>
    <x v="248"/>
    <n v="192"/>
    <n v="240"/>
    <n v="25793"/>
    <n v="22749"/>
    <n v="39397"/>
    <n v="65704"/>
  </r>
  <r>
    <n v="10"/>
    <x v="2"/>
    <s v="Lake1"/>
    <x v="657"/>
    <n v="100"/>
    <n v="139"/>
    <n v="26050"/>
    <n v="24026"/>
    <n v="51178"/>
    <n v="41227"/>
  </r>
  <r>
    <n v="9"/>
    <x v="0"/>
    <s v="H2"/>
    <x v="235"/>
    <n v="116"/>
    <n v="215"/>
    <n v="23531"/>
    <n v="21111"/>
    <n v="67632"/>
    <n v="74827"/>
  </r>
  <r>
    <n v="12"/>
    <x v="2"/>
    <s v="Lake3"/>
    <x v="270"/>
    <n v="167"/>
    <n v="283"/>
    <n v="27022"/>
    <n v="24933"/>
    <n v="36365"/>
    <n v="72272"/>
  </r>
  <r>
    <n v="9"/>
    <x v="0"/>
    <s v="H2"/>
    <x v="684"/>
    <n v="109"/>
    <n v="183"/>
    <n v="23640"/>
    <n v="21294"/>
    <n v="67523"/>
    <n v="74644"/>
  </r>
  <r>
    <n v="1"/>
    <x v="1"/>
    <s v="Alpha"/>
    <x v="788"/>
    <n v="188"/>
    <n v="147"/>
    <n v="30112"/>
    <n v="29679"/>
    <n v="57478"/>
    <n v="42922"/>
  </r>
  <r>
    <n v="1"/>
    <x v="1"/>
    <s v="Alpha"/>
    <x v="789"/>
    <n v="248"/>
    <n v="283"/>
    <n v="30360"/>
    <n v="29962"/>
    <n v="57230"/>
    <n v="42639"/>
  </r>
  <r>
    <n v="10"/>
    <x v="2"/>
    <s v="Lake1"/>
    <x v="715"/>
    <n v="217"/>
    <n v="249"/>
    <n v="26267"/>
    <n v="24275"/>
    <n v="50961"/>
    <n v="40978"/>
  </r>
  <r>
    <n v="14"/>
    <x v="3"/>
    <s v="Delta"/>
    <x v="790"/>
    <n v="116"/>
    <n v="93"/>
    <n v="28494"/>
    <n v="25433"/>
    <n v="46917"/>
    <n v="50705"/>
  </r>
  <r>
    <n v="2"/>
    <x v="1"/>
    <s v="Delta"/>
    <x v="650"/>
    <n v="95"/>
    <n v="79"/>
    <n v="27600"/>
    <n v="25547"/>
    <n v="36841"/>
    <n v="60662"/>
  </r>
  <r>
    <n v="5"/>
    <x v="4"/>
    <s v="B2"/>
    <x v="791"/>
    <n v="102"/>
    <n v="241"/>
    <n v="26176"/>
    <n v="23761"/>
    <n v="21247"/>
    <n v="53947"/>
  </r>
  <r>
    <n v="11"/>
    <x v="2"/>
    <s v="Lake2"/>
    <x v="641"/>
    <n v="222"/>
    <n v="58"/>
    <n v="26666"/>
    <n v="24742"/>
    <n v="49314"/>
    <n v="72055"/>
  </r>
  <r>
    <n v="11"/>
    <x v="2"/>
    <s v="Lake2"/>
    <x v="645"/>
    <n v="221"/>
    <n v="109"/>
    <n v="26887"/>
    <n v="24851"/>
    <n v="49093"/>
    <n v="71946"/>
  </r>
  <r>
    <n v="13"/>
    <x v="3"/>
    <s v="W13"/>
    <x v="623"/>
    <n v="212"/>
    <n v="124"/>
    <n v="25496"/>
    <n v="23154"/>
    <n v="67207"/>
    <n v="56301"/>
  </r>
  <r>
    <n v="3"/>
    <x v="1"/>
    <s v="A3"/>
    <x v="248"/>
    <n v="191"/>
    <n v="116"/>
    <n v="24155"/>
    <n v="21184"/>
    <n v="28003"/>
    <n v="75254"/>
  </r>
  <r>
    <n v="4"/>
    <x v="4"/>
    <s v="B1"/>
    <x v="792"/>
    <n v="189"/>
    <n v="296"/>
    <n v="25982"/>
    <n v="23045"/>
    <n v="39208"/>
    <n v="65408"/>
  </r>
  <r>
    <n v="12"/>
    <x v="2"/>
    <s v="Lake3"/>
    <x v="793"/>
    <n v="149"/>
    <n v="108"/>
    <n v="27171"/>
    <n v="25041"/>
    <n v="36216"/>
    <n v="72164"/>
  </r>
  <r>
    <n v="12"/>
    <x v="2"/>
    <s v="Lake3"/>
    <x v="659"/>
    <n v="173"/>
    <n v="231"/>
    <n v="27344"/>
    <n v="25272"/>
    <n v="36043"/>
    <n v="71933"/>
  </r>
  <r>
    <n v="1"/>
    <x v="1"/>
    <s v="Alpha"/>
    <x v="794"/>
    <n v="131"/>
    <n v="227"/>
    <n v="30491"/>
    <n v="30189"/>
    <n v="57099"/>
    <n v="42412"/>
  </r>
  <r>
    <n v="9"/>
    <x v="0"/>
    <s v="H2"/>
    <x v="766"/>
    <n v="158"/>
    <n v="249"/>
    <n v="23798"/>
    <n v="21543"/>
    <n v="67365"/>
    <n v="74395"/>
  </r>
  <r>
    <n v="2"/>
    <x v="1"/>
    <s v="Delta"/>
    <x v="795"/>
    <n v="94"/>
    <n v="265"/>
    <n v="27694"/>
    <n v="25812"/>
    <n v="36747"/>
    <n v="60397"/>
  </r>
  <r>
    <n v="12"/>
    <x v="2"/>
    <s v="Lake3"/>
    <x v="796"/>
    <n v="88"/>
    <n v="295"/>
    <n v="27432"/>
    <n v="25567"/>
    <n v="35955"/>
    <n v="71638"/>
  </r>
  <r>
    <n v="14"/>
    <x v="3"/>
    <s v="Delta"/>
    <x v="797"/>
    <n v="153"/>
    <n v="235"/>
    <n v="28647"/>
    <n v="25668"/>
    <n v="46764"/>
    <n v="50470"/>
  </r>
  <r>
    <n v="2"/>
    <x v="1"/>
    <s v="Delta"/>
    <x v="656"/>
    <n v="296"/>
    <n v="112"/>
    <n v="27990"/>
    <n v="25924"/>
    <n v="36451"/>
    <n v="60285"/>
  </r>
  <r>
    <n v="13"/>
    <x v="3"/>
    <s v="W13"/>
    <x v="761"/>
    <n v="99"/>
    <n v="204"/>
    <n v="25595"/>
    <n v="23358"/>
    <n v="67108"/>
    <n v="56097"/>
  </r>
  <r>
    <n v="9"/>
    <x v="0"/>
    <s v="H2"/>
    <x v="619"/>
    <n v="168"/>
    <n v="237"/>
    <n v="23966"/>
    <n v="21780"/>
    <n v="67197"/>
    <n v="74158"/>
  </r>
  <r>
    <n v="9"/>
    <x v="0"/>
    <s v="H2"/>
    <x v="798"/>
    <n v="91"/>
    <n v="254"/>
    <n v="24057"/>
    <n v="22034"/>
    <n v="67106"/>
    <n v="73904"/>
  </r>
  <r>
    <n v="9"/>
    <x v="0"/>
    <s v="H2"/>
    <x v="241"/>
    <n v="173"/>
    <n v="73"/>
    <n v="24230"/>
    <n v="22107"/>
    <n v="66933"/>
    <n v="73831"/>
  </r>
  <r>
    <n v="12"/>
    <x v="2"/>
    <s v="Lake3"/>
    <x v="660"/>
    <n v="228"/>
    <n v="241"/>
    <n v="27660"/>
    <n v="25808"/>
    <n v="35727"/>
    <n v="71397"/>
  </r>
  <r>
    <n v="2"/>
    <x v="1"/>
    <s v="Delta"/>
    <x v="799"/>
    <n v="251"/>
    <n v="111"/>
    <n v="28241"/>
    <n v="26035"/>
    <n v="36200"/>
    <n v="60174"/>
  </r>
  <r>
    <n v="11"/>
    <x v="2"/>
    <s v="Lake2"/>
    <x v="647"/>
    <n v="113"/>
    <n v="188"/>
    <n v="27000"/>
    <n v="25039"/>
    <n v="48980"/>
    <n v="71758"/>
  </r>
  <r>
    <n v="9"/>
    <x v="0"/>
    <s v="H2"/>
    <x v="470"/>
    <n v="237"/>
    <n v="82"/>
    <n v="24467"/>
    <n v="22189"/>
    <n v="66696"/>
    <n v="73749"/>
  </r>
  <r>
    <n v="12"/>
    <x v="2"/>
    <s v="Lake3"/>
    <x v="800"/>
    <n v="243"/>
    <n v="135"/>
    <n v="27903"/>
    <n v="25943"/>
    <n v="35484"/>
    <n v="71262"/>
  </r>
  <r>
    <n v="1"/>
    <x v="1"/>
    <s v="Alpha"/>
    <x v="691"/>
    <n v="106"/>
    <n v="234"/>
    <n v="30597"/>
    <n v="30423"/>
    <n v="56993"/>
    <n v="42178"/>
  </r>
  <r>
    <n v="9"/>
    <x v="0"/>
    <s v="H2"/>
    <x v="753"/>
    <n v="265"/>
    <n v="170"/>
    <n v="24732"/>
    <n v="22359"/>
    <n v="66431"/>
    <n v="73579"/>
  </r>
  <r>
    <n v="9"/>
    <x v="0"/>
    <s v="H2"/>
    <x v="251"/>
    <n v="231"/>
    <n v="277"/>
    <n v="24963"/>
    <n v="22636"/>
    <n v="66200"/>
    <n v="73302"/>
  </r>
  <r>
    <n v="12"/>
    <x v="2"/>
    <s v="Lake3"/>
    <x v="801"/>
    <n v="145"/>
    <n v="249"/>
    <n v="28048"/>
    <n v="26192"/>
    <n v="35339"/>
    <n v="71013"/>
  </r>
  <r>
    <n v="10"/>
    <x v="2"/>
    <s v="Lake1"/>
    <x v="796"/>
    <n v="219"/>
    <n v="140"/>
    <n v="26486"/>
    <n v="24415"/>
    <n v="50742"/>
    <n v="40838"/>
  </r>
  <r>
    <n v="10"/>
    <x v="2"/>
    <s v="Lake1"/>
    <x v="660"/>
    <n v="137"/>
    <n v="72"/>
    <n v="26623"/>
    <n v="24487"/>
    <n v="50605"/>
    <n v="40766"/>
  </r>
  <r>
    <n v="12"/>
    <x v="2"/>
    <s v="Lake3"/>
    <x v="802"/>
    <n v="279"/>
    <n v="176"/>
    <n v="28327"/>
    <n v="26368"/>
    <n v="35060"/>
    <n v="70837"/>
  </r>
  <r>
    <n v="3"/>
    <x v="1"/>
    <s v="A3"/>
    <x v="759"/>
    <n v="153"/>
    <n v="240"/>
    <n v="24308"/>
    <n v="21424"/>
    <n v="27850"/>
    <n v="75014"/>
  </r>
  <r>
    <n v="9"/>
    <x v="0"/>
    <s v="H2"/>
    <x v="676"/>
    <n v="268"/>
    <n v="268"/>
    <n v="25231"/>
    <n v="22904"/>
    <n v="65932"/>
    <n v="73034"/>
  </r>
  <r>
    <n v="5"/>
    <x v="4"/>
    <s v="B2"/>
    <x v="783"/>
    <n v="290"/>
    <n v="255"/>
    <n v="26466"/>
    <n v="24016"/>
    <n v="20957"/>
    <n v="53692"/>
  </r>
  <r>
    <n v="11"/>
    <x v="2"/>
    <s v="Lake2"/>
    <x v="777"/>
    <n v="154"/>
    <n v="168"/>
    <n v="27154"/>
    <n v="25207"/>
    <n v="48826"/>
    <n v="71590"/>
  </r>
  <r>
    <n v="9"/>
    <x v="0"/>
    <s v="H2"/>
    <x v="257"/>
    <n v="291"/>
    <n v="201"/>
    <n v="25522"/>
    <n v="23105"/>
    <n v="65641"/>
    <n v="72833"/>
  </r>
  <r>
    <n v="4"/>
    <x v="4"/>
    <s v="B1"/>
    <x v="760"/>
    <n v="230"/>
    <n v="177"/>
    <n v="26212"/>
    <n v="23222"/>
    <n v="38978"/>
    <n v="65231"/>
  </r>
  <r>
    <n v="3"/>
    <x v="1"/>
    <s v="A3"/>
    <x v="476"/>
    <n v="127"/>
    <n v="211"/>
    <n v="24435"/>
    <n v="21635"/>
    <n v="27723"/>
    <n v="74803"/>
  </r>
  <r>
    <n v="9"/>
    <x v="0"/>
    <s v="H2"/>
    <x v="258"/>
    <n v="265"/>
    <n v="293"/>
    <n v="25787"/>
    <n v="23398"/>
    <n v="65376"/>
    <n v="72540"/>
  </r>
  <r>
    <n v="9"/>
    <x v="0"/>
    <s v="H2"/>
    <x v="645"/>
    <n v="130"/>
    <n v="104"/>
    <n v="25917"/>
    <n v="23502"/>
    <n v="65246"/>
    <n v="72436"/>
  </r>
  <r>
    <n v="14"/>
    <x v="3"/>
    <s v="Delta"/>
    <x v="683"/>
    <n v="95"/>
    <n v="81"/>
    <n v="28742"/>
    <n v="25749"/>
    <n v="46669"/>
    <n v="50389"/>
  </r>
  <r>
    <n v="10"/>
    <x v="2"/>
    <s v="Lake1"/>
    <x v="803"/>
    <n v="246"/>
    <n v="262"/>
    <n v="26869"/>
    <n v="24749"/>
    <n v="50359"/>
    <n v="40504"/>
  </r>
  <r>
    <n v="9"/>
    <x v="0"/>
    <s v="H2"/>
    <x v="647"/>
    <n v="262"/>
    <n v="68"/>
    <n v="26179"/>
    <n v="23570"/>
    <n v="64984"/>
    <n v="72368"/>
  </r>
  <r>
    <n v="9"/>
    <x v="0"/>
    <s v="H2"/>
    <x v="804"/>
    <n v="148"/>
    <n v="164"/>
    <n v="26327"/>
    <n v="23734"/>
    <n v="64836"/>
    <n v="72204"/>
  </r>
  <r>
    <n v="1"/>
    <x v="1"/>
    <s v="Alpha"/>
    <x v="694"/>
    <n v="284"/>
    <n v="225"/>
    <n v="30881"/>
    <n v="30648"/>
    <n v="56709"/>
    <n v="41953"/>
  </r>
  <r>
    <n v="9"/>
    <x v="0"/>
    <s v="H2"/>
    <x v="487"/>
    <n v="270"/>
    <n v="201"/>
    <n v="26597"/>
    <n v="23935"/>
    <n v="64566"/>
    <n v="72003"/>
  </r>
  <r>
    <n v="1"/>
    <x v="1"/>
    <s v="Alpha"/>
    <x v="805"/>
    <n v="158"/>
    <n v="232"/>
    <n v="31039"/>
    <n v="30880"/>
    <n v="56551"/>
    <n v="41721"/>
  </r>
  <r>
    <n v="9"/>
    <x v="0"/>
    <s v="H2"/>
    <x v="270"/>
    <n v="170"/>
    <n v="139"/>
    <n v="26767"/>
    <n v="24074"/>
    <n v="64396"/>
    <n v="71864"/>
  </r>
  <r>
    <n v="2"/>
    <x v="1"/>
    <s v="Delta"/>
    <x v="491"/>
    <n v="261"/>
    <n v="228"/>
    <n v="28502"/>
    <n v="26263"/>
    <n v="35939"/>
    <n v="59946"/>
  </r>
  <r>
    <n v="11"/>
    <x v="2"/>
    <s v="Lake2"/>
    <x v="806"/>
    <n v="208"/>
    <n v="129"/>
    <n v="27362"/>
    <n v="25336"/>
    <n v="48618"/>
    <n v="71461"/>
  </r>
  <r>
    <n v="9"/>
    <x v="0"/>
    <s v="H2"/>
    <x v="271"/>
    <n v="297"/>
    <n v="277"/>
    <n v="27064"/>
    <n v="24351"/>
    <n v="64099"/>
    <n v="71587"/>
  </r>
  <r>
    <n v="3"/>
    <x v="1"/>
    <s v="A3"/>
    <x v="257"/>
    <n v="168"/>
    <n v="215"/>
    <n v="24603"/>
    <n v="21850"/>
    <n v="27555"/>
    <n v="74588"/>
  </r>
  <r>
    <n v="10"/>
    <x v="2"/>
    <s v="Lake1"/>
    <x v="735"/>
    <n v="132"/>
    <n v="105"/>
    <n v="27001"/>
    <n v="24854"/>
    <n v="50227"/>
    <n v="40399"/>
  </r>
  <r>
    <n v="12"/>
    <x v="2"/>
    <s v="Lake3"/>
    <x v="807"/>
    <n v="282"/>
    <n v="102"/>
    <n v="28609"/>
    <n v="26470"/>
    <n v="34778"/>
    <n v="70735"/>
  </r>
  <r>
    <n v="9"/>
    <x v="0"/>
    <s v="H2"/>
    <x v="659"/>
    <n v="90"/>
    <n v="266"/>
    <n v="27154"/>
    <n v="24617"/>
    <n v="64009"/>
    <n v="71321"/>
  </r>
  <r>
    <n v="2"/>
    <x v="1"/>
    <s v="Delta"/>
    <x v="796"/>
    <n v="143"/>
    <n v="53"/>
    <n v="28645"/>
    <n v="26316"/>
    <n v="35796"/>
    <n v="59893"/>
  </r>
  <r>
    <n v="1"/>
    <x v="1"/>
    <s v="Alpha"/>
    <x v="808"/>
    <n v="256"/>
    <n v="102"/>
    <n v="31295"/>
    <n v="30982"/>
    <n v="56295"/>
    <n v="41619"/>
  </r>
  <r>
    <n v="9"/>
    <x v="0"/>
    <s v="H2"/>
    <x v="796"/>
    <n v="230"/>
    <n v="229"/>
    <n v="27384"/>
    <n v="24846"/>
    <n v="63779"/>
    <n v="71092"/>
  </r>
  <r>
    <n v="9"/>
    <x v="0"/>
    <s v="H2"/>
    <x v="803"/>
    <n v="143"/>
    <n v="85"/>
    <n v="27527"/>
    <n v="24931"/>
    <n v="63636"/>
    <n v="71007"/>
  </r>
  <r>
    <n v="9"/>
    <x v="0"/>
    <s v="H2"/>
    <x v="661"/>
    <n v="150"/>
    <n v="195"/>
    <n v="27677"/>
    <n v="25126"/>
    <n v="63486"/>
    <n v="70812"/>
  </r>
  <r>
    <n v="9"/>
    <x v="0"/>
    <s v="H2"/>
    <x v="809"/>
    <n v="217"/>
    <n v="140"/>
    <n v="27894"/>
    <n v="25266"/>
    <n v="63269"/>
    <n v="70672"/>
  </r>
  <r>
    <n v="2"/>
    <x v="1"/>
    <s v="Delta"/>
    <x v="810"/>
    <n v="215"/>
    <n v="77"/>
    <n v="28860"/>
    <n v="26393"/>
    <n v="35581"/>
    <n v="59816"/>
  </r>
  <r>
    <n v="9"/>
    <x v="0"/>
    <s v="H2"/>
    <x v="811"/>
    <n v="286"/>
    <n v="75"/>
    <n v="28180"/>
    <n v="25341"/>
    <n v="62983"/>
    <n v="70597"/>
  </r>
  <r>
    <n v="9"/>
    <x v="0"/>
    <s v="H2"/>
    <x v="664"/>
    <n v="260"/>
    <n v="255"/>
    <n v="28440"/>
    <n v="25596"/>
    <n v="62723"/>
    <n v="70342"/>
  </r>
  <r>
    <n v="11"/>
    <x v="2"/>
    <s v="Lake2"/>
    <x v="270"/>
    <n v="222"/>
    <n v="185"/>
    <n v="27584"/>
    <n v="25521"/>
    <n v="48396"/>
    <n v="71276"/>
  </r>
  <r>
    <n v="4"/>
    <x v="4"/>
    <s v="B1"/>
    <x v="752"/>
    <n v="282"/>
    <n v="151"/>
    <n v="26494"/>
    <n v="23373"/>
    <n v="38696"/>
    <n v="65080"/>
  </r>
  <r>
    <n v="11"/>
    <x v="2"/>
    <s v="Lake2"/>
    <x v="799"/>
    <n v="300"/>
    <n v="211"/>
    <n v="27884"/>
    <n v="25732"/>
    <n v="48096"/>
    <n v="71065"/>
  </r>
  <r>
    <n v="12"/>
    <x v="2"/>
    <s v="Lake3"/>
    <x v="812"/>
    <n v="270"/>
    <n v="246"/>
    <n v="28879"/>
    <n v="26716"/>
    <n v="34508"/>
    <n v="70489"/>
  </r>
  <r>
    <n v="9"/>
    <x v="0"/>
    <s v="H2"/>
    <x v="666"/>
    <n v="183"/>
    <n v="58"/>
    <n v="28623"/>
    <n v="25654"/>
    <n v="62540"/>
    <n v="70284"/>
  </r>
  <r>
    <n v="12"/>
    <x v="2"/>
    <s v="Lake3"/>
    <x v="667"/>
    <n v="130"/>
    <n v="149"/>
    <n v="29009"/>
    <n v="26865"/>
    <n v="34378"/>
    <n v="70340"/>
  </r>
  <r>
    <n v="2"/>
    <x v="1"/>
    <s v="Delta"/>
    <x v="734"/>
    <n v="300"/>
    <n v="205"/>
    <n v="29160"/>
    <n v="26598"/>
    <n v="35281"/>
    <n v="59611"/>
  </r>
  <r>
    <n v="11"/>
    <x v="2"/>
    <s v="Lake2"/>
    <x v="813"/>
    <n v="278"/>
    <n v="135"/>
    <n v="28162"/>
    <n v="25867"/>
    <n v="47818"/>
    <n v="70930"/>
  </r>
  <r>
    <n v="9"/>
    <x v="0"/>
    <s v="H2"/>
    <x v="814"/>
    <n v="236"/>
    <n v="153"/>
    <n v="28859"/>
    <n v="25807"/>
    <n v="62304"/>
    <n v="70131"/>
  </r>
  <r>
    <n v="13"/>
    <x v="3"/>
    <s v="W13"/>
    <x v="470"/>
    <n v="290"/>
    <n v="187"/>
    <n v="25885"/>
    <n v="23545"/>
    <n v="66818"/>
    <n v="55910"/>
  </r>
  <r>
    <n v="11"/>
    <x v="2"/>
    <s v="Lake2"/>
    <x v="803"/>
    <n v="226"/>
    <n v="238"/>
    <n v="28388"/>
    <n v="26105"/>
    <n v="47592"/>
    <n v="70692"/>
  </r>
  <r>
    <n v="9"/>
    <x v="0"/>
    <s v="H2"/>
    <x v="667"/>
    <n v="138"/>
    <n v="257"/>
    <n v="28997"/>
    <n v="26064"/>
    <n v="62166"/>
    <n v="69874"/>
  </r>
  <r>
    <n v="10"/>
    <x v="2"/>
    <s v="Lake1"/>
    <x v="662"/>
    <n v="168"/>
    <n v="132"/>
    <n v="27169"/>
    <n v="24986"/>
    <n v="50059"/>
    <n v="40267"/>
  </r>
  <r>
    <n v="11"/>
    <x v="2"/>
    <s v="Lake2"/>
    <x v="661"/>
    <n v="139"/>
    <n v="150"/>
    <n v="28527"/>
    <n v="26255"/>
    <n v="47453"/>
    <n v="70542"/>
  </r>
  <r>
    <n v="4"/>
    <x v="4"/>
    <s v="B1"/>
    <x v="642"/>
    <n v="185"/>
    <n v="219"/>
    <n v="26679"/>
    <n v="23592"/>
    <n v="38511"/>
    <n v="64861"/>
  </r>
  <r>
    <n v="1"/>
    <x v="1"/>
    <s v="Alpha"/>
    <x v="815"/>
    <n v="194"/>
    <n v="286"/>
    <n v="31489"/>
    <n v="31268"/>
    <n v="56101"/>
    <n v="41333"/>
  </r>
  <r>
    <n v="2"/>
    <x v="1"/>
    <s v="Delta"/>
    <x v="801"/>
    <n v="180"/>
    <n v="121"/>
    <n v="29340"/>
    <n v="26719"/>
    <n v="35101"/>
    <n v="59490"/>
  </r>
  <r>
    <n v="1"/>
    <x v="1"/>
    <s v="Alpha"/>
    <x v="816"/>
    <n v="114"/>
    <n v="170"/>
    <n v="31603"/>
    <n v="31438"/>
    <n v="55987"/>
    <n v="41163"/>
  </r>
  <r>
    <n v="9"/>
    <x v="0"/>
    <s v="H2"/>
    <x v="817"/>
    <n v="147"/>
    <n v="190"/>
    <n v="29144"/>
    <n v="26254"/>
    <n v="62019"/>
    <n v="69684"/>
  </r>
  <r>
    <n v="2"/>
    <x v="1"/>
    <s v="Delta"/>
    <x v="818"/>
    <n v="202"/>
    <n v="110"/>
    <n v="29542"/>
    <n v="26829"/>
    <n v="34899"/>
    <n v="59380"/>
  </r>
  <r>
    <n v="12"/>
    <x v="2"/>
    <s v="Lake3"/>
    <x v="668"/>
    <n v="125"/>
    <n v="145"/>
    <n v="29134"/>
    <n v="27010"/>
    <n v="34253"/>
    <n v="70195"/>
  </r>
  <r>
    <n v="14"/>
    <x v="3"/>
    <s v="Delta"/>
    <x v="819"/>
    <n v="267"/>
    <n v="214"/>
    <n v="29009"/>
    <n v="25963"/>
    <n v="46402"/>
    <n v="50175"/>
  </r>
  <r>
    <n v="13"/>
    <x v="3"/>
    <s v="W13"/>
    <x v="774"/>
    <n v="260"/>
    <n v="237"/>
    <n v="26145"/>
    <n v="23782"/>
    <n v="66558"/>
    <n v="55673"/>
  </r>
  <r>
    <n v="1"/>
    <x v="1"/>
    <s v="Alpha"/>
    <x v="820"/>
    <n v="119"/>
    <n v="217"/>
    <n v="31722"/>
    <n v="31655"/>
    <n v="55868"/>
    <n v="40946"/>
  </r>
  <r>
    <n v="12"/>
    <x v="2"/>
    <s v="Lake3"/>
    <x v="746"/>
    <n v="255"/>
    <n v="106"/>
    <n v="29389"/>
    <n v="27116"/>
    <n v="33998"/>
    <n v="70089"/>
  </r>
  <r>
    <n v="4"/>
    <x v="4"/>
    <s v="B1"/>
    <x v="791"/>
    <n v="125"/>
    <n v="78"/>
    <n v="26804"/>
    <n v="23670"/>
    <n v="38386"/>
    <n v="64783"/>
  </r>
  <r>
    <n v="3"/>
    <x v="1"/>
    <s v="A3"/>
    <x v="758"/>
    <n v="120"/>
    <n v="67"/>
    <n v="24723"/>
    <n v="21917"/>
    <n v="27435"/>
    <n v="74521"/>
  </r>
  <r>
    <n v="4"/>
    <x v="4"/>
    <s v="B1"/>
    <x v="647"/>
    <n v="116"/>
    <n v="300"/>
    <n v="26920"/>
    <n v="23970"/>
    <n v="38270"/>
    <n v="64483"/>
  </r>
  <r>
    <n v="9"/>
    <x v="0"/>
    <s v="H2"/>
    <x v="746"/>
    <n v="252"/>
    <n v="148"/>
    <n v="29396"/>
    <n v="26402"/>
    <n v="61767"/>
    <n v="69536"/>
  </r>
  <r>
    <n v="9"/>
    <x v="0"/>
    <s v="H2"/>
    <x v="756"/>
    <n v="84"/>
    <n v="75"/>
    <n v="29480"/>
    <n v="26477"/>
    <n v="61683"/>
    <n v="69461"/>
  </r>
  <r>
    <n v="13"/>
    <x v="3"/>
    <s v="W13"/>
    <x v="759"/>
    <n v="235"/>
    <n v="174"/>
    <n v="26380"/>
    <n v="23956"/>
    <n v="66323"/>
    <n v="55499"/>
  </r>
  <r>
    <n v="3"/>
    <x v="1"/>
    <s v="A3"/>
    <x v="482"/>
    <n v="105"/>
    <n v="216"/>
    <n v="24828"/>
    <n v="22133"/>
    <n v="27330"/>
    <n v="74305"/>
  </r>
  <r>
    <n v="3"/>
    <x v="1"/>
    <s v="A3"/>
    <x v="785"/>
    <n v="259"/>
    <n v="202"/>
    <n v="25087"/>
    <n v="22335"/>
    <n v="27071"/>
    <n v="74103"/>
  </r>
  <r>
    <n v="9"/>
    <x v="0"/>
    <s v="H2"/>
    <x v="821"/>
    <n v="198"/>
    <n v="130"/>
    <n v="29678"/>
    <n v="26607"/>
    <n v="61485"/>
    <n v="69331"/>
  </r>
  <r>
    <n v="9"/>
    <x v="0"/>
    <s v="H2"/>
    <x v="772"/>
    <n v="173"/>
    <n v="125"/>
    <n v="29851"/>
    <n v="26732"/>
    <n v="61312"/>
    <n v="69206"/>
  </r>
  <r>
    <n v="11"/>
    <x v="2"/>
    <s v="Lake2"/>
    <x v="822"/>
    <n v="191"/>
    <n v="227"/>
    <n v="28718"/>
    <n v="26482"/>
    <n v="47262"/>
    <n v="70315"/>
  </r>
  <r>
    <n v="11"/>
    <x v="2"/>
    <s v="Lake2"/>
    <x v="802"/>
    <n v="117"/>
    <n v="95"/>
    <n v="28835"/>
    <n v="26577"/>
    <n v="47145"/>
    <n v="70220"/>
  </r>
  <r>
    <n v="11"/>
    <x v="2"/>
    <s v="Lake2"/>
    <x v="737"/>
    <n v="266"/>
    <n v="132"/>
    <n v="29101"/>
    <n v="26709"/>
    <n v="46879"/>
    <n v="70088"/>
  </r>
  <r>
    <n v="14"/>
    <x v="3"/>
    <s v="Delta"/>
    <x v="786"/>
    <n v="100"/>
    <n v="232"/>
    <n v="29109"/>
    <n v="26195"/>
    <n v="46302"/>
    <n v="49943"/>
  </r>
  <r>
    <n v="4"/>
    <x v="4"/>
    <s v="B1"/>
    <x v="777"/>
    <n v="80"/>
    <n v="63"/>
    <n v="27000"/>
    <n v="24033"/>
    <n v="38190"/>
    <n v="64420"/>
  </r>
  <r>
    <n v="10"/>
    <x v="2"/>
    <s v="Lake1"/>
    <x v="822"/>
    <n v="209"/>
    <n v="140"/>
    <n v="27378"/>
    <n v="25126"/>
    <n v="49850"/>
    <n v="40127"/>
  </r>
  <r>
    <n v="5"/>
    <x v="4"/>
    <s v="B2"/>
    <x v="823"/>
    <n v="220"/>
    <n v="137"/>
    <n v="26686"/>
    <n v="24153"/>
    <n v="20737"/>
    <n v="53555"/>
  </r>
  <r>
    <n v="14"/>
    <x v="3"/>
    <s v="Delta"/>
    <x v="824"/>
    <n v="94"/>
    <n v="137"/>
    <n v="29203"/>
    <n v="26332"/>
    <n v="46208"/>
    <n v="49806"/>
  </r>
  <r>
    <n v="13"/>
    <x v="3"/>
    <s v="W13"/>
    <x v="760"/>
    <n v="256"/>
    <n v="296"/>
    <n v="26636"/>
    <n v="24252"/>
    <n v="66067"/>
    <n v="55203"/>
  </r>
  <r>
    <n v="1"/>
    <x v="1"/>
    <s v="Alpha"/>
    <x v="825"/>
    <n v="234"/>
    <n v="127"/>
    <n v="31956"/>
    <n v="31782"/>
    <n v="55634"/>
    <n v="40819"/>
  </r>
  <r>
    <n v="1"/>
    <x v="1"/>
    <s v="Alpha"/>
    <x v="826"/>
    <n v="245"/>
    <n v="187"/>
    <n v="32201"/>
    <n v="31969"/>
    <n v="55389"/>
    <n v="40632"/>
  </r>
  <r>
    <n v="13"/>
    <x v="3"/>
    <s v="W13"/>
    <x v="641"/>
    <n v="131"/>
    <n v="281"/>
    <n v="26767"/>
    <n v="24533"/>
    <n v="65936"/>
    <n v="54922"/>
  </r>
  <r>
    <n v="9"/>
    <x v="0"/>
    <s v="H2"/>
    <x v="827"/>
    <n v="286"/>
    <n v="84"/>
    <n v="30137"/>
    <n v="26816"/>
    <n v="61026"/>
    <n v="69122"/>
  </r>
  <r>
    <n v="4"/>
    <x v="4"/>
    <s v="B1"/>
    <x v="654"/>
    <n v="208"/>
    <n v="254"/>
    <n v="27208"/>
    <n v="24287"/>
    <n v="37982"/>
    <n v="64166"/>
  </r>
  <r>
    <n v="13"/>
    <x v="3"/>
    <s v="W13"/>
    <x v="718"/>
    <n v="202"/>
    <n v="277"/>
    <n v="26969"/>
    <n v="24810"/>
    <n v="65734"/>
    <n v="54645"/>
  </r>
  <r>
    <n v="9"/>
    <x v="0"/>
    <s v="H2"/>
    <x v="781"/>
    <n v="200"/>
    <n v="176"/>
    <n v="30337"/>
    <n v="26992"/>
    <n v="60826"/>
    <n v="68946"/>
  </r>
  <r>
    <n v="10"/>
    <x v="2"/>
    <s v="Lake1"/>
    <x v="737"/>
    <n v="252"/>
    <n v="130"/>
    <n v="27630"/>
    <n v="25256"/>
    <n v="49598"/>
    <n v="39997"/>
  </r>
  <r>
    <n v="14"/>
    <x v="3"/>
    <s v="Delta"/>
    <x v="828"/>
    <n v="284"/>
    <n v="182"/>
    <n v="29487"/>
    <n v="26514"/>
    <n v="45924"/>
    <n v="49624"/>
  </r>
  <r>
    <n v="10"/>
    <x v="2"/>
    <s v="Lake1"/>
    <x v="829"/>
    <n v="194"/>
    <n v="236"/>
    <n v="27824"/>
    <n v="25492"/>
    <n v="49404"/>
    <n v="39761"/>
  </r>
</pivotCacheRecords>
</file>

<file path=xl/pivotCache/pivotCacheRecords3.xml><?xml version="1.0" encoding="utf-8"?>
<pivotCacheRecords xmlns="http://schemas.openxmlformats.org/spreadsheetml/2006/main" xmlns:r="http://schemas.openxmlformats.org/officeDocument/2006/relationships" count="2117">
  <r>
    <n v="6"/>
    <x v="0"/>
    <s v="Alpha"/>
    <x v="0"/>
    <n v="247"/>
    <n v="94"/>
    <n v="247"/>
    <n v="94"/>
    <n v="60133"/>
    <n v="71508"/>
  </r>
  <r>
    <n v="3"/>
    <x v="1"/>
    <s v="A3"/>
    <x v="1"/>
    <n v="289"/>
    <n v="269"/>
    <n v="289"/>
    <n v="269"/>
    <n v="51869"/>
    <n v="96169"/>
  </r>
  <r>
    <n v="12"/>
    <x v="2"/>
    <s v="Lake3"/>
    <x v="2"/>
    <n v="148"/>
    <n v="230"/>
    <n v="148"/>
    <n v="230"/>
    <n v="63239"/>
    <n v="96975"/>
  </r>
  <r>
    <n v="12"/>
    <x v="2"/>
    <s v="Lake3"/>
    <x v="3"/>
    <n v="233"/>
    <n v="255"/>
    <n v="381"/>
    <n v="485"/>
    <n v="63006"/>
    <n v="96720"/>
  </r>
  <r>
    <n v="6"/>
    <x v="0"/>
    <s v="Alpha"/>
    <x v="4"/>
    <n v="156"/>
    <n v="158"/>
    <n v="403"/>
    <n v="252"/>
    <n v="59977"/>
    <n v="71350"/>
  </r>
  <r>
    <n v="10"/>
    <x v="2"/>
    <s v="Lake1"/>
    <x v="1"/>
    <n v="272"/>
    <n v="175"/>
    <n v="272"/>
    <n v="175"/>
    <n v="76956"/>
    <n v="65078"/>
  </r>
  <r>
    <n v="13"/>
    <x v="3"/>
    <s v="W13"/>
    <x v="2"/>
    <n v="99"/>
    <n v="231"/>
    <n v="99"/>
    <n v="231"/>
    <n v="92604"/>
    <n v="79224"/>
  </r>
  <r>
    <n v="3"/>
    <x v="1"/>
    <s v="A3"/>
    <x v="5"/>
    <n v="120"/>
    <n v="85"/>
    <n v="409"/>
    <n v="354"/>
    <n v="51749"/>
    <n v="96084"/>
  </r>
  <r>
    <n v="6"/>
    <x v="0"/>
    <s v="Alpha"/>
    <x v="6"/>
    <n v="243"/>
    <n v="162"/>
    <n v="646"/>
    <n v="414"/>
    <n v="59734"/>
    <n v="71188"/>
  </r>
  <r>
    <n v="6"/>
    <x v="0"/>
    <s v="Alpha"/>
    <x v="7"/>
    <n v="171"/>
    <n v="125"/>
    <n v="817"/>
    <n v="539"/>
    <n v="59563"/>
    <n v="71063"/>
  </r>
  <r>
    <n v="3"/>
    <x v="1"/>
    <s v="A3"/>
    <x v="8"/>
    <n v="82"/>
    <n v="185"/>
    <n v="491"/>
    <n v="539"/>
    <n v="51667"/>
    <n v="95899"/>
  </r>
  <r>
    <n v="13"/>
    <x v="3"/>
    <s v="W13"/>
    <x v="9"/>
    <n v="220"/>
    <n v="136"/>
    <n v="319"/>
    <n v="367"/>
    <n v="92384"/>
    <n v="79088"/>
  </r>
  <r>
    <n v="6"/>
    <x v="0"/>
    <s v="Alpha"/>
    <x v="10"/>
    <n v="181"/>
    <n v="261"/>
    <n v="998"/>
    <n v="800"/>
    <n v="59382"/>
    <n v="70802"/>
  </r>
  <r>
    <n v="4"/>
    <x v="4"/>
    <s v="B1"/>
    <x v="11"/>
    <n v="161"/>
    <n v="91"/>
    <n v="161"/>
    <n v="91"/>
    <n v="65029"/>
    <n v="88362"/>
  </r>
  <r>
    <n v="11"/>
    <x v="2"/>
    <s v="Lake2"/>
    <x v="1"/>
    <n v="118"/>
    <n v="289"/>
    <n v="118"/>
    <n v="289"/>
    <n v="75862"/>
    <n v="96508"/>
  </r>
  <r>
    <n v="4"/>
    <x v="4"/>
    <s v="B1"/>
    <x v="9"/>
    <n v="245"/>
    <n v="193"/>
    <n v="406"/>
    <n v="284"/>
    <n v="64784"/>
    <n v="88169"/>
  </r>
  <r>
    <n v="10"/>
    <x v="2"/>
    <s v="Lake1"/>
    <x v="12"/>
    <n v="210"/>
    <n v="253"/>
    <n v="482"/>
    <n v="428"/>
    <n v="76746"/>
    <n v="64825"/>
  </r>
  <r>
    <n v="3"/>
    <x v="1"/>
    <s v="A3"/>
    <x v="13"/>
    <n v="91"/>
    <n v="152"/>
    <n v="582"/>
    <n v="691"/>
    <n v="51576"/>
    <n v="95747"/>
  </r>
  <r>
    <n v="1"/>
    <x v="1"/>
    <s v="Alpha"/>
    <x v="2"/>
    <n v="229"/>
    <n v="231"/>
    <n v="229"/>
    <n v="231"/>
    <n v="87361"/>
    <n v="72370"/>
  </r>
  <r>
    <n v="6"/>
    <x v="0"/>
    <s v="Alpha"/>
    <x v="14"/>
    <n v="243"/>
    <n v="283"/>
    <n v="1241"/>
    <n v="1083"/>
    <n v="59139"/>
    <n v="70519"/>
  </r>
  <r>
    <n v="14"/>
    <x v="3"/>
    <s v="Delta"/>
    <x v="4"/>
    <n v="183"/>
    <n v="245"/>
    <n v="183"/>
    <n v="245"/>
    <n v="75228"/>
    <n v="75893"/>
  </r>
  <r>
    <n v="6"/>
    <x v="0"/>
    <s v="Alpha"/>
    <x v="15"/>
    <n v="154"/>
    <n v="82"/>
    <n v="1395"/>
    <n v="1165"/>
    <n v="58985"/>
    <n v="70437"/>
  </r>
  <r>
    <n v="11"/>
    <x v="2"/>
    <s v="Lake2"/>
    <x v="4"/>
    <n v="163"/>
    <n v="87"/>
    <n v="281"/>
    <n v="376"/>
    <n v="75699"/>
    <n v="96421"/>
  </r>
  <r>
    <n v="6"/>
    <x v="0"/>
    <s v="Alpha"/>
    <x v="16"/>
    <n v="128"/>
    <n v="226"/>
    <n v="1523"/>
    <n v="1391"/>
    <n v="58857"/>
    <n v="70211"/>
  </r>
  <r>
    <n v="6"/>
    <x v="0"/>
    <s v="Alpha"/>
    <x v="17"/>
    <n v="259"/>
    <n v="55"/>
    <n v="1782"/>
    <n v="1446"/>
    <n v="58598"/>
    <n v="70156"/>
  </r>
  <r>
    <n v="14"/>
    <x v="3"/>
    <s v="Delta"/>
    <x v="12"/>
    <n v="169"/>
    <n v="131"/>
    <n v="352"/>
    <n v="376"/>
    <n v="75059"/>
    <n v="75762"/>
  </r>
  <r>
    <n v="6"/>
    <x v="0"/>
    <s v="Alpha"/>
    <x v="18"/>
    <n v="221"/>
    <n v="143"/>
    <n v="2003"/>
    <n v="1589"/>
    <n v="58377"/>
    <n v="70013"/>
  </r>
  <r>
    <n v="6"/>
    <x v="0"/>
    <s v="Alpha"/>
    <x v="19"/>
    <n v="176"/>
    <n v="288"/>
    <n v="2179"/>
    <n v="1877"/>
    <n v="58201"/>
    <n v="69725"/>
  </r>
  <r>
    <n v="14"/>
    <x v="3"/>
    <s v="Delta"/>
    <x v="20"/>
    <n v="86"/>
    <n v="229"/>
    <n v="438"/>
    <n v="605"/>
    <n v="74973"/>
    <n v="75533"/>
  </r>
  <r>
    <n v="3"/>
    <x v="1"/>
    <s v="A3"/>
    <x v="21"/>
    <n v="299"/>
    <n v="131"/>
    <n v="881"/>
    <n v="822"/>
    <n v="51277"/>
    <n v="95616"/>
  </r>
  <r>
    <n v="4"/>
    <x v="4"/>
    <s v="B1"/>
    <x v="20"/>
    <n v="213"/>
    <n v="144"/>
    <n v="619"/>
    <n v="428"/>
    <n v="64571"/>
    <n v="88025"/>
  </r>
  <r>
    <n v="1"/>
    <x v="1"/>
    <s v="Alpha"/>
    <x v="4"/>
    <n v="126"/>
    <n v="236"/>
    <n v="355"/>
    <n v="467"/>
    <n v="87235"/>
    <n v="72134"/>
  </r>
  <r>
    <n v="13"/>
    <x v="3"/>
    <s v="W13"/>
    <x v="22"/>
    <n v="193"/>
    <n v="289"/>
    <n v="512"/>
    <n v="656"/>
    <n v="92191"/>
    <n v="78799"/>
  </r>
  <r>
    <n v="6"/>
    <x v="0"/>
    <s v="Alpha"/>
    <x v="23"/>
    <n v="223"/>
    <n v="216"/>
    <n v="2402"/>
    <n v="2093"/>
    <n v="57978"/>
    <n v="69509"/>
  </r>
  <r>
    <n v="6"/>
    <x v="0"/>
    <s v="Alpha"/>
    <x v="24"/>
    <n v="284"/>
    <n v="141"/>
    <n v="2686"/>
    <n v="2234"/>
    <n v="57694"/>
    <n v="69368"/>
  </r>
  <r>
    <n v="11"/>
    <x v="2"/>
    <s v="Lake2"/>
    <x v="8"/>
    <n v="172"/>
    <n v="165"/>
    <n v="453"/>
    <n v="541"/>
    <n v="75527"/>
    <n v="96256"/>
  </r>
  <r>
    <n v="11"/>
    <x v="2"/>
    <s v="Lake2"/>
    <x v="25"/>
    <n v="244"/>
    <n v="267"/>
    <n v="697"/>
    <n v="808"/>
    <n v="75283"/>
    <n v="95989"/>
  </r>
  <r>
    <n v="1"/>
    <x v="1"/>
    <s v="Alpha"/>
    <x v="26"/>
    <n v="229"/>
    <n v="168"/>
    <n v="584"/>
    <n v="635"/>
    <n v="87006"/>
    <n v="71966"/>
  </r>
  <r>
    <n v="6"/>
    <x v="0"/>
    <s v="Alpha"/>
    <x v="27"/>
    <n v="216"/>
    <n v="178"/>
    <n v="2902"/>
    <n v="2412"/>
    <n v="57478"/>
    <n v="69190"/>
  </r>
  <r>
    <n v="13"/>
    <x v="3"/>
    <s v="W13"/>
    <x v="28"/>
    <n v="196"/>
    <n v="287"/>
    <n v="708"/>
    <n v="943"/>
    <n v="91995"/>
    <n v="78512"/>
  </r>
  <r>
    <n v="4"/>
    <x v="4"/>
    <s v="B1"/>
    <x v="28"/>
    <n v="140"/>
    <n v="124"/>
    <n v="759"/>
    <n v="552"/>
    <n v="64431"/>
    <n v="87901"/>
  </r>
  <r>
    <n v="6"/>
    <x v="0"/>
    <s v="Alpha"/>
    <x v="29"/>
    <n v="278"/>
    <n v="163"/>
    <n v="3180"/>
    <n v="2575"/>
    <n v="57200"/>
    <n v="69027"/>
  </r>
  <r>
    <n v="1"/>
    <x v="1"/>
    <s v="Alpha"/>
    <x v="22"/>
    <n v="244"/>
    <n v="226"/>
    <n v="828"/>
    <n v="861"/>
    <n v="86762"/>
    <n v="71740"/>
  </r>
  <r>
    <n v="6"/>
    <x v="0"/>
    <s v="Alpha"/>
    <x v="30"/>
    <n v="289"/>
    <n v="187"/>
    <n v="3469"/>
    <n v="2762"/>
    <n v="56911"/>
    <n v="68840"/>
  </r>
  <r>
    <n v="6"/>
    <x v="0"/>
    <s v="Alpha"/>
    <x v="31"/>
    <n v="255"/>
    <n v="233"/>
    <n v="3724"/>
    <n v="2995"/>
    <n v="56656"/>
    <n v="68607"/>
  </r>
  <r>
    <n v="3"/>
    <x v="1"/>
    <s v="A3"/>
    <x v="32"/>
    <n v="92"/>
    <n v="176"/>
    <n v="973"/>
    <n v="998"/>
    <n v="51185"/>
    <n v="95440"/>
  </r>
  <r>
    <n v="6"/>
    <x v="0"/>
    <s v="Alpha"/>
    <x v="33"/>
    <n v="93"/>
    <n v="231"/>
    <n v="3817"/>
    <n v="3226"/>
    <n v="56563"/>
    <n v="68376"/>
  </r>
  <r>
    <n v="5"/>
    <x v="4"/>
    <s v="B2"/>
    <x v="2"/>
    <n v="101"/>
    <n v="274"/>
    <n v="101"/>
    <n v="274"/>
    <n v="47322"/>
    <n v="77434"/>
  </r>
  <r>
    <n v="11"/>
    <x v="2"/>
    <s v="Lake2"/>
    <x v="34"/>
    <n v="101"/>
    <n v="147"/>
    <n v="798"/>
    <n v="955"/>
    <n v="75182"/>
    <n v="95842"/>
  </r>
  <r>
    <n v="11"/>
    <x v="2"/>
    <s v="Lake2"/>
    <x v="14"/>
    <n v="300"/>
    <n v="68"/>
    <n v="1098"/>
    <n v="1023"/>
    <n v="74882"/>
    <n v="95774"/>
  </r>
  <r>
    <n v="4"/>
    <x v="4"/>
    <s v="B1"/>
    <x v="34"/>
    <n v="233"/>
    <n v="220"/>
    <n v="992"/>
    <n v="772"/>
    <n v="64198"/>
    <n v="87681"/>
  </r>
  <r>
    <n v="2"/>
    <x v="1"/>
    <s v="Delta"/>
    <x v="5"/>
    <n v="173"/>
    <n v="111"/>
    <n v="173"/>
    <n v="111"/>
    <n v="64268"/>
    <n v="86098"/>
  </r>
  <r>
    <n v="5"/>
    <x v="4"/>
    <s v="B2"/>
    <x v="35"/>
    <n v="128"/>
    <n v="94"/>
    <n v="229"/>
    <n v="368"/>
    <n v="47194"/>
    <n v="77340"/>
  </r>
  <r>
    <n v="6"/>
    <x v="0"/>
    <s v="Alpha"/>
    <x v="36"/>
    <n v="258"/>
    <n v="71"/>
    <n v="4075"/>
    <n v="3297"/>
    <n v="56305"/>
    <n v="68305"/>
  </r>
  <r>
    <n v="3"/>
    <x v="1"/>
    <s v="A3"/>
    <x v="16"/>
    <n v="193"/>
    <n v="169"/>
    <n v="1166"/>
    <n v="1167"/>
    <n v="50992"/>
    <n v="95271"/>
  </r>
  <r>
    <n v="13"/>
    <x v="3"/>
    <s v="W13"/>
    <x v="34"/>
    <n v="256"/>
    <n v="290"/>
    <n v="964"/>
    <n v="1233"/>
    <n v="91739"/>
    <n v="78222"/>
  </r>
  <r>
    <n v="6"/>
    <x v="0"/>
    <s v="Alpha"/>
    <x v="37"/>
    <n v="125"/>
    <n v="95"/>
    <n v="4200"/>
    <n v="3392"/>
    <n v="56180"/>
    <n v="68210"/>
  </r>
  <r>
    <n v="13"/>
    <x v="3"/>
    <s v="W13"/>
    <x v="14"/>
    <n v="96"/>
    <n v="170"/>
    <n v="1060"/>
    <n v="1403"/>
    <n v="91643"/>
    <n v="78052"/>
  </r>
  <r>
    <n v="3"/>
    <x v="1"/>
    <s v="A3"/>
    <x v="17"/>
    <n v="147"/>
    <n v="117"/>
    <n v="1313"/>
    <n v="1284"/>
    <n v="50845"/>
    <n v="95154"/>
  </r>
  <r>
    <n v="10"/>
    <x v="2"/>
    <s v="Lake1"/>
    <x v="38"/>
    <n v="88"/>
    <n v="142"/>
    <n v="570"/>
    <n v="570"/>
    <n v="76658"/>
    <n v="64683"/>
  </r>
  <r>
    <n v="6"/>
    <x v="0"/>
    <s v="Alpha"/>
    <x v="39"/>
    <n v="84"/>
    <n v="259"/>
    <n v="4284"/>
    <n v="3651"/>
    <n v="56096"/>
    <n v="67951"/>
  </r>
  <r>
    <n v="10"/>
    <x v="2"/>
    <s v="Lake1"/>
    <x v="13"/>
    <n v="214"/>
    <n v="265"/>
    <n v="784"/>
    <n v="835"/>
    <n v="76444"/>
    <n v="64418"/>
  </r>
  <r>
    <n v="6"/>
    <x v="0"/>
    <s v="Alpha"/>
    <x v="40"/>
    <n v="121"/>
    <n v="173"/>
    <n v="4405"/>
    <n v="3824"/>
    <n v="55975"/>
    <n v="67778"/>
  </r>
  <r>
    <n v="6"/>
    <x v="0"/>
    <s v="Alpha"/>
    <x v="41"/>
    <n v="148"/>
    <n v="68"/>
    <n v="4553"/>
    <n v="3892"/>
    <n v="55827"/>
    <n v="67710"/>
  </r>
  <r>
    <n v="11"/>
    <x v="2"/>
    <s v="Lake2"/>
    <x v="42"/>
    <n v="106"/>
    <n v="269"/>
    <n v="1204"/>
    <n v="1292"/>
    <n v="74776"/>
    <n v="95505"/>
  </r>
  <r>
    <n v="6"/>
    <x v="0"/>
    <s v="Alpha"/>
    <x v="43"/>
    <n v="93"/>
    <n v="151"/>
    <n v="4646"/>
    <n v="4043"/>
    <n v="55734"/>
    <n v="67559"/>
  </r>
  <r>
    <n v="11"/>
    <x v="2"/>
    <s v="Lake2"/>
    <x v="32"/>
    <n v="237"/>
    <n v="266"/>
    <n v="1441"/>
    <n v="1558"/>
    <n v="74539"/>
    <n v="95239"/>
  </r>
  <r>
    <n v="1"/>
    <x v="1"/>
    <s v="Alpha"/>
    <x v="34"/>
    <n v="230"/>
    <n v="268"/>
    <n v="1058"/>
    <n v="1129"/>
    <n v="86532"/>
    <n v="71472"/>
  </r>
  <r>
    <n v="10"/>
    <x v="2"/>
    <s v="Lake1"/>
    <x v="44"/>
    <n v="98"/>
    <n v="69"/>
    <n v="882"/>
    <n v="904"/>
    <n v="76346"/>
    <n v="64349"/>
  </r>
  <r>
    <n v="1"/>
    <x v="1"/>
    <s v="Alpha"/>
    <x v="21"/>
    <n v="298"/>
    <n v="56"/>
    <n v="1356"/>
    <n v="1185"/>
    <n v="86234"/>
    <n v="71416"/>
  </r>
  <r>
    <n v="6"/>
    <x v="0"/>
    <s v="Alpha"/>
    <x v="45"/>
    <n v="234"/>
    <n v="193"/>
    <n v="4880"/>
    <n v="4236"/>
    <n v="55500"/>
    <n v="67366"/>
  </r>
  <r>
    <n v="6"/>
    <x v="0"/>
    <s v="Alpha"/>
    <x v="46"/>
    <n v="176"/>
    <n v="277"/>
    <n v="5056"/>
    <n v="4513"/>
    <n v="55324"/>
    <n v="67089"/>
  </r>
  <r>
    <n v="5"/>
    <x v="4"/>
    <s v="B2"/>
    <x v="12"/>
    <n v="235"/>
    <n v="198"/>
    <n v="464"/>
    <n v="566"/>
    <n v="46959"/>
    <n v="77142"/>
  </r>
  <r>
    <n v="6"/>
    <x v="0"/>
    <s v="Alpha"/>
    <x v="47"/>
    <n v="290"/>
    <n v="209"/>
    <n v="5346"/>
    <n v="4722"/>
    <n v="55034"/>
    <n v="66880"/>
  </r>
  <r>
    <n v="6"/>
    <x v="0"/>
    <s v="Alpha"/>
    <x v="48"/>
    <n v="87"/>
    <n v="133"/>
    <n v="5433"/>
    <n v="4855"/>
    <n v="54947"/>
    <n v="66747"/>
  </r>
  <r>
    <n v="1"/>
    <x v="1"/>
    <s v="Alpha"/>
    <x v="49"/>
    <n v="230"/>
    <n v="286"/>
    <n v="1586"/>
    <n v="1471"/>
    <n v="86004"/>
    <n v="71130"/>
  </r>
  <r>
    <n v="14"/>
    <x v="3"/>
    <s v="Delta"/>
    <x v="10"/>
    <n v="94"/>
    <n v="236"/>
    <n v="532"/>
    <n v="841"/>
    <n v="74879"/>
    <n v="75297"/>
  </r>
  <r>
    <n v="13"/>
    <x v="3"/>
    <s v="W13"/>
    <x v="15"/>
    <n v="109"/>
    <n v="179"/>
    <n v="1169"/>
    <n v="1582"/>
    <n v="91534"/>
    <n v="77873"/>
  </r>
  <r>
    <n v="6"/>
    <x v="0"/>
    <s v="Alpha"/>
    <x v="50"/>
    <n v="242"/>
    <n v="119"/>
    <n v="5675"/>
    <n v="4974"/>
    <n v="54705"/>
    <n v="66628"/>
  </r>
  <r>
    <n v="14"/>
    <x v="3"/>
    <s v="Delta"/>
    <x v="51"/>
    <n v="275"/>
    <n v="222"/>
    <n v="807"/>
    <n v="1063"/>
    <n v="74604"/>
    <n v="75075"/>
  </r>
  <r>
    <n v="6"/>
    <x v="0"/>
    <s v="Alpha"/>
    <x v="52"/>
    <n v="142"/>
    <n v="129"/>
    <n v="5817"/>
    <n v="5103"/>
    <n v="54563"/>
    <n v="66499"/>
  </r>
  <r>
    <n v="6"/>
    <x v="0"/>
    <s v="Alpha"/>
    <x v="53"/>
    <n v="211"/>
    <n v="272"/>
    <n v="6028"/>
    <n v="5375"/>
    <n v="54352"/>
    <n v="66227"/>
  </r>
  <r>
    <n v="14"/>
    <x v="3"/>
    <s v="Delta"/>
    <x v="54"/>
    <n v="170"/>
    <n v="125"/>
    <n v="977"/>
    <n v="1188"/>
    <n v="74434"/>
    <n v="74950"/>
  </r>
  <r>
    <n v="4"/>
    <x v="4"/>
    <s v="B1"/>
    <x v="21"/>
    <n v="91"/>
    <n v="154"/>
    <n v="1083"/>
    <n v="926"/>
    <n v="64107"/>
    <n v="87527"/>
  </r>
  <r>
    <n v="14"/>
    <x v="3"/>
    <s v="Delta"/>
    <x v="16"/>
    <n v="222"/>
    <n v="158"/>
    <n v="1199"/>
    <n v="1346"/>
    <n v="74212"/>
    <n v="74792"/>
  </r>
  <r>
    <n v="1"/>
    <x v="1"/>
    <s v="Alpha"/>
    <x v="55"/>
    <n v="187"/>
    <n v="161"/>
    <n v="1773"/>
    <n v="1632"/>
    <n v="85817"/>
    <n v="70969"/>
  </r>
  <r>
    <n v="2"/>
    <x v="1"/>
    <s v="Delta"/>
    <x v="8"/>
    <n v="256"/>
    <n v="227"/>
    <n v="429"/>
    <n v="338"/>
    <n v="64012"/>
    <n v="85871"/>
  </r>
  <r>
    <n v="6"/>
    <x v="0"/>
    <s v="Alpha"/>
    <x v="56"/>
    <n v="130"/>
    <n v="191"/>
    <n v="6158"/>
    <n v="5566"/>
    <n v="54222"/>
    <n v="66036"/>
  </r>
  <r>
    <n v="2"/>
    <x v="1"/>
    <s v="Delta"/>
    <x v="20"/>
    <n v="128"/>
    <n v="249"/>
    <n v="557"/>
    <n v="587"/>
    <n v="63884"/>
    <n v="85622"/>
  </r>
  <r>
    <n v="6"/>
    <x v="0"/>
    <s v="Alpha"/>
    <x v="57"/>
    <n v="233"/>
    <n v="268"/>
    <n v="6391"/>
    <n v="5834"/>
    <n v="53989"/>
    <n v="65768"/>
  </r>
  <r>
    <n v="6"/>
    <x v="0"/>
    <s v="Alpha"/>
    <x v="58"/>
    <n v="86"/>
    <n v="168"/>
    <n v="6477"/>
    <n v="6002"/>
    <n v="53903"/>
    <n v="65600"/>
  </r>
  <r>
    <n v="5"/>
    <x v="4"/>
    <s v="B2"/>
    <x v="6"/>
    <n v="128"/>
    <n v="197"/>
    <n v="592"/>
    <n v="763"/>
    <n v="46831"/>
    <n v="76945"/>
  </r>
  <r>
    <n v="6"/>
    <x v="0"/>
    <s v="Alpha"/>
    <x v="59"/>
    <n v="152"/>
    <n v="59"/>
    <n v="6629"/>
    <n v="6061"/>
    <n v="53751"/>
    <n v="65541"/>
  </r>
  <r>
    <n v="12"/>
    <x v="2"/>
    <s v="Lake3"/>
    <x v="9"/>
    <n v="244"/>
    <n v="123"/>
    <n v="625"/>
    <n v="608"/>
    <n v="62762"/>
    <n v="96597"/>
  </r>
  <r>
    <n v="10"/>
    <x v="2"/>
    <s v="Lake1"/>
    <x v="15"/>
    <n v="124"/>
    <n v="149"/>
    <n v="1006"/>
    <n v="1053"/>
    <n v="76222"/>
    <n v="64200"/>
  </r>
  <r>
    <n v="12"/>
    <x v="2"/>
    <s v="Lake3"/>
    <x v="8"/>
    <n v="298"/>
    <n v="169"/>
    <n v="923"/>
    <n v="777"/>
    <n v="62464"/>
    <n v="96428"/>
  </r>
  <r>
    <n v="13"/>
    <x v="3"/>
    <s v="W13"/>
    <x v="60"/>
    <n v="223"/>
    <n v="60"/>
    <n v="1392"/>
    <n v="1642"/>
    <n v="91311"/>
    <n v="77813"/>
  </r>
  <r>
    <n v="3"/>
    <x v="1"/>
    <s v="A3"/>
    <x v="19"/>
    <n v="218"/>
    <n v="290"/>
    <n v="1531"/>
    <n v="1574"/>
    <n v="50627"/>
    <n v="94864"/>
  </r>
  <r>
    <n v="14"/>
    <x v="3"/>
    <s v="Delta"/>
    <x v="18"/>
    <n v="250"/>
    <n v="111"/>
    <n v="1449"/>
    <n v="1457"/>
    <n v="73962"/>
    <n v="74681"/>
  </r>
  <r>
    <n v="2"/>
    <x v="1"/>
    <s v="Delta"/>
    <x v="28"/>
    <n v="288"/>
    <n v="236"/>
    <n v="845"/>
    <n v="823"/>
    <n v="63596"/>
    <n v="85386"/>
  </r>
  <r>
    <n v="2"/>
    <x v="1"/>
    <s v="Delta"/>
    <x v="10"/>
    <n v="296"/>
    <n v="160"/>
    <n v="1141"/>
    <n v="983"/>
    <n v="63300"/>
    <n v="85226"/>
  </r>
  <r>
    <n v="5"/>
    <x v="4"/>
    <s v="B2"/>
    <x v="34"/>
    <n v="223"/>
    <n v="238"/>
    <n v="815"/>
    <n v="1001"/>
    <n v="46608"/>
    <n v="76707"/>
  </r>
  <r>
    <n v="6"/>
    <x v="0"/>
    <s v="Alpha"/>
    <x v="61"/>
    <n v="286"/>
    <n v="289"/>
    <n v="6915"/>
    <n v="6350"/>
    <n v="53465"/>
    <n v="65252"/>
  </r>
  <r>
    <n v="6"/>
    <x v="0"/>
    <s v="Alpha"/>
    <x v="62"/>
    <n v="202"/>
    <n v="186"/>
    <n v="7117"/>
    <n v="6536"/>
    <n v="53263"/>
    <n v="65066"/>
  </r>
  <r>
    <n v="10"/>
    <x v="2"/>
    <s v="Lake1"/>
    <x v="54"/>
    <n v="128"/>
    <n v="139"/>
    <n v="1134"/>
    <n v="1192"/>
    <n v="76094"/>
    <n v="64061"/>
  </r>
  <r>
    <n v="3"/>
    <x v="1"/>
    <s v="A3"/>
    <x v="63"/>
    <n v="225"/>
    <n v="123"/>
    <n v="1756"/>
    <n v="1697"/>
    <n v="50402"/>
    <n v="94741"/>
  </r>
  <r>
    <n v="6"/>
    <x v="0"/>
    <s v="Alpha"/>
    <x v="64"/>
    <n v="195"/>
    <n v="285"/>
    <n v="7312"/>
    <n v="6821"/>
    <n v="53068"/>
    <n v="64781"/>
  </r>
  <r>
    <n v="6"/>
    <x v="0"/>
    <s v="Alpha"/>
    <x v="65"/>
    <n v="88"/>
    <n v="149"/>
    <n v="7400"/>
    <n v="6970"/>
    <n v="52980"/>
    <n v="64632"/>
  </r>
  <r>
    <n v="2"/>
    <x v="1"/>
    <s v="Delta"/>
    <x v="14"/>
    <n v="117"/>
    <n v="188"/>
    <n v="1258"/>
    <n v="1171"/>
    <n v="63183"/>
    <n v="85038"/>
  </r>
  <r>
    <n v="2"/>
    <x v="1"/>
    <s v="Delta"/>
    <x v="66"/>
    <n v="104"/>
    <n v="238"/>
    <n v="1362"/>
    <n v="1409"/>
    <n v="63079"/>
    <n v="84800"/>
  </r>
  <r>
    <n v="12"/>
    <x v="2"/>
    <s v="Lake3"/>
    <x v="28"/>
    <n v="277"/>
    <n v="133"/>
    <n v="1200"/>
    <n v="910"/>
    <n v="62187"/>
    <n v="96295"/>
  </r>
  <r>
    <n v="6"/>
    <x v="0"/>
    <s v="Alpha"/>
    <x v="67"/>
    <n v="137"/>
    <n v="237"/>
    <n v="7537"/>
    <n v="7207"/>
    <n v="52843"/>
    <n v="64395"/>
  </r>
  <r>
    <n v="4"/>
    <x v="4"/>
    <s v="B1"/>
    <x v="49"/>
    <n v="118"/>
    <n v="80"/>
    <n v="1201"/>
    <n v="1006"/>
    <n v="63989"/>
    <n v="87447"/>
  </r>
  <r>
    <n v="6"/>
    <x v="0"/>
    <s v="Alpha"/>
    <x v="68"/>
    <n v="154"/>
    <n v="162"/>
    <n v="7691"/>
    <n v="7369"/>
    <n v="52689"/>
    <n v="64233"/>
  </r>
  <r>
    <n v="6"/>
    <x v="0"/>
    <s v="Alpha"/>
    <x v="69"/>
    <n v="165"/>
    <n v="296"/>
    <n v="7856"/>
    <n v="7665"/>
    <n v="52524"/>
    <n v="63937"/>
  </r>
  <r>
    <n v="4"/>
    <x v="4"/>
    <s v="B1"/>
    <x v="60"/>
    <n v="80"/>
    <n v="264"/>
    <n v="1281"/>
    <n v="1270"/>
    <n v="63909"/>
    <n v="87183"/>
  </r>
  <r>
    <n v="6"/>
    <x v="0"/>
    <s v="Alpha"/>
    <x v="70"/>
    <n v="261"/>
    <n v="268"/>
    <n v="8117"/>
    <n v="7933"/>
    <n v="52263"/>
    <n v="63669"/>
  </r>
  <r>
    <n v="4"/>
    <x v="4"/>
    <s v="B1"/>
    <x v="17"/>
    <n v="191"/>
    <n v="255"/>
    <n v="1472"/>
    <n v="1525"/>
    <n v="63718"/>
    <n v="86928"/>
  </r>
  <r>
    <n v="6"/>
    <x v="0"/>
    <s v="Alpha"/>
    <x v="71"/>
    <n v="103"/>
    <n v="173"/>
    <n v="8220"/>
    <n v="8106"/>
    <n v="52160"/>
    <n v="63496"/>
  </r>
  <r>
    <n v="11"/>
    <x v="2"/>
    <s v="Lake2"/>
    <x v="16"/>
    <n v="212"/>
    <n v="172"/>
    <n v="1653"/>
    <n v="1730"/>
    <n v="74327"/>
    <n v="95067"/>
  </r>
  <r>
    <n v="2"/>
    <x v="1"/>
    <s v="Delta"/>
    <x v="32"/>
    <n v="96"/>
    <n v="234"/>
    <n v="1458"/>
    <n v="1643"/>
    <n v="62983"/>
    <n v="84566"/>
  </r>
  <r>
    <n v="14"/>
    <x v="3"/>
    <s v="Delta"/>
    <x v="72"/>
    <n v="158"/>
    <n v="260"/>
    <n v="1607"/>
    <n v="1717"/>
    <n v="73804"/>
    <n v="74421"/>
  </r>
  <r>
    <n v="6"/>
    <x v="0"/>
    <s v="Alpha"/>
    <x v="73"/>
    <n v="132"/>
    <n v="283"/>
    <n v="8352"/>
    <n v="8389"/>
    <n v="52028"/>
    <n v="63213"/>
  </r>
  <r>
    <n v="1"/>
    <x v="1"/>
    <s v="Alpha"/>
    <x v="74"/>
    <n v="111"/>
    <n v="284"/>
    <n v="1884"/>
    <n v="1916"/>
    <n v="85706"/>
    <n v="70685"/>
  </r>
  <r>
    <n v="6"/>
    <x v="0"/>
    <s v="Alpha"/>
    <x v="75"/>
    <n v="189"/>
    <n v="63"/>
    <n v="8541"/>
    <n v="8452"/>
    <n v="51839"/>
    <n v="63150"/>
  </r>
  <r>
    <n v="6"/>
    <x v="0"/>
    <s v="Alpha"/>
    <x v="76"/>
    <n v="161"/>
    <n v="217"/>
    <n v="8702"/>
    <n v="8669"/>
    <n v="51678"/>
    <n v="62933"/>
  </r>
  <r>
    <n v="6"/>
    <x v="0"/>
    <s v="Alpha"/>
    <x v="77"/>
    <n v="128"/>
    <n v="215"/>
    <n v="8830"/>
    <n v="8884"/>
    <n v="51550"/>
    <n v="62718"/>
  </r>
  <r>
    <n v="13"/>
    <x v="3"/>
    <s v="W13"/>
    <x v="18"/>
    <n v="169"/>
    <n v="126"/>
    <n v="1561"/>
    <n v="1768"/>
    <n v="91142"/>
    <n v="77687"/>
  </r>
  <r>
    <n v="6"/>
    <x v="0"/>
    <s v="Alpha"/>
    <x v="78"/>
    <n v="251"/>
    <n v="212"/>
    <n v="9081"/>
    <n v="9096"/>
    <n v="51299"/>
    <n v="62506"/>
  </r>
  <r>
    <n v="4"/>
    <x v="4"/>
    <s v="B1"/>
    <x v="79"/>
    <n v="202"/>
    <n v="176"/>
    <n v="1674"/>
    <n v="1701"/>
    <n v="63516"/>
    <n v="86752"/>
  </r>
  <r>
    <n v="6"/>
    <x v="0"/>
    <s v="Alpha"/>
    <x v="80"/>
    <n v="190"/>
    <n v="190"/>
    <n v="9271"/>
    <n v="9286"/>
    <n v="51109"/>
    <n v="62316"/>
  </r>
  <r>
    <n v="13"/>
    <x v="3"/>
    <s v="W13"/>
    <x v="81"/>
    <n v="216"/>
    <n v="192"/>
    <n v="1777"/>
    <n v="1960"/>
    <n v="90926"/>
    <n v="77495"/>
  </r>
  <r>
    <n v="2"/>
    <x v="1"/>
    <s v="Delta"/>
    <x v="60"/>
    <n v="223"/>
    <n v="65"/>
    <n v="1681"/>
    <n v="1708"/>
    <n v="62760"/>
    <n v="84501"/>
  </r>
  <r>
    <n v="14"/>
    <x v="3"/>
    <s v="Delta"/>
    <x v="82"/>
    <n v="194"/>
    <n v="59"/>
    <n v="1801"/>
    <n v="1776"/>
    <n v="73610"/>
    <n v="74362"/>
  </r>
  <r>
    <n v="11"/>
    <x v="2"/>
    <s v="Lake2"/>
    <x v="83"/>
    <n v="234"/>
    <n v="84"/>
    <n v="1887"/>
    <n v="1814"/>
    <n v="74093"/>
    <n v="94983"/>
  </r>
  <r>
    <n v="2"/>
    <x v="1"/>
    <s v="Delta"/>
    <x v="18"/>
    <n v="239"/>
    <n v="272"/>
    <n v="1920"/>
    <n v="1980"/>
    <n v="62521"/>
    <n v="84229"/>
  </r>
  <r>
    <n v="12"/>
    <x v="2"/>
    <s v="Lake3"/>
    <x v="10"/>
    <n v="143"/>
    <n v="87"/>
    <n v="1343"/>
    <n v="997"/>
    <n v="62044"/>
    <n v="96208"/>
  </r>
  <r>
    <n v="4"/>
    <x v="4"/>
    <s v="B1"/>
    <x v="23"/>
    <n v="113"/>
    <n v="136"/>
    <n v="1787"/>
    <n v="1837"/>
    <n v="63403"/>
    <n v="86616"/>
  </r>
  <r>
    <n v="3"/>
    <x v="1"/>
    <s v="A3"/>
    <x v="84"/>
    <n v="220"/>
    <n v="95"/>
    <n v="1976"/>
    <n v="1792"/>
    <n v="50182"/>
    <n v="94646"/>
  </r>
  <r>
    <n v="10"/>
    <x v="2"/>
    <s v="Lake1"/>
    <x v="55"/>
    <n v="169"/>
    <n v="223"/>
    <n v="1303"/>
    <n v="1415"/>
    <n v="75925"/>
    <n v="63838"/>
  </r>
  <r>
    <n v="6"/>
    <x v="0"/>
    <s v="Alpha"/>
    <x v="85"/>
    <n v="236"/>
    <n v="204"/>
    <n v="9507"/>
    <n v="9490"/>
    <n v="50873"/>
    <n v="62112"/>
  </r>
  <r>
    <n v="3"/>
    <x v="1"/>
    <s v="A3"/>
    <x v="86"/>
    <n v="107"/>
    <n v="90"/>
    <n v="2083"/>
    <n v="1882"/>
    <n v="50075"/>
    <n v="94556"/>
  </r>
  <r>
    <n v="2"/>
    <x v="1"/>
    <s v="Delta"/>
    <x v="87"/>
    <n v="189"/>
    <n v="107"/>
    <n v="2109"/>
    <n v="2087"/>
    <n v="62332"/>
    <n v="84122"/>
  </r>
  <r>
    <n v="10"/>
    <x v="2"/>
    <s v="Lake1"/>
    <x v="88"/>
    <n v="108"/>
    <n v="119"/>
    <n v="1411"/>
    <n v="1534"/>
    <n v="75817"/>
    <n v="63719"/>
  </r>
  <r>
    <n v="10"/>
    <x v="2"/>
    <s v="Lake1"/>
    <x v="72"/>
    <n v="140"/>
    <n v="101"/>
    <n v="1551"/>
    <n v="1635"/>
    <n v="75677"/>
    <n v="63618"/>
  </r>
  <r>
    <n v="10"/>
    <x v="2"/>
    <s v="Lake1"/>
    <x v="23"/>
    <n v="109"/>
    <n v="145"/>
    <n v="1660"/>
    <n v="1780"/>
    <n v="75568"/>
    <n v="63473"/>
  </r>
  <r>
    <n v="6"/>
    <x v="0"/>
    <s v="Alpha"/>
    <x v="89"/>
    <n v="123"/>
    <n v="109"/>
    <n v="9630"/>
    <n v="9599"/>
    <n v="50750"/>
    <n v="62003"/>
  </r>
  <r>
    <n v="14"/>
    <x v="3"/>
    <s v="Delta"/>
    <x v="90"/>
    <n v="82"/>
    <n v="290"/>
    <n v="1883"/>
    <n v="2066"/>
    <n v="73528"/>
    <n v="74072"/>
  </r>
  <r>
    <n v="12"/>
    <x v="2"/>
    <s v="Lake3"/>
    <x v="14"/>
    <n v="243"/>
    <n v="216"/>
    <n v="1586"/>
    <n v="1213"/>
    <n v="61801"/>
    <n v="95992"/>
  </r>
  <r>
    <n v="13"/>
    <x v="3"/>
    <s v="W13"/>
    <x v="82"/>
    <n v="108"/>
    <n v="202"/>
    <n v="1885"/>
    <n v="2162"/>
    <n v="90818"/>
    <n v="77293"/>
  </r>
  <r>
    <n v="5"/>
    <x v="4"/>
    <s v="B2"/>
    <x v="44"/>
    <n v="122"/>
    <n v="161"/>
    <n v="937"/>
    <n v="1162"/>
    <n v="46486"/>
    <n v="76546"/>
  </r>
  <r>
    <n v="6"/>
    <x v="0"/>
    <s v="Alpha"/>
    <x v="91"/>
    <n v="273"/>
    <n v="101"/>
    <n v="9903"/>
    <n v="9700"/>
    <n v="50477"/>
    <n v="61902"/>
  </r>
  <r>
    <n v="6"/>
    <x v="0"/>
    <s v="Alpha"/>
    <x v="92"/>
    <n v="93"/>
    <n v="143"/>
    <n v="9996"/>
    <n v="9843"/>
    <n v="50384"/>
    <n v="61759"/>
  </r>
  <r>
    <n v="13"/>
    <x v="3"/>
    <s v="W13"/>
    <x v="90"/>
    <n v="236"/>
    <n v="65"/>
    <n v="2121"/>
    <n v="2227"/>
    <n v="90582"/>
    <n v="77228"/>
  </r>
  <r>
    <n v="6"/>
    <x v="0"/>
    <s v="Alpha"/>
    <x v="93"/>
    <n v="147"/>
    <n v="151"/>
    <n v="10143"/>
    <n v="9994"/>
    <n v="50237"/>
    <n v="61608"/>
  </r>
  <r>
    <n v="11"/>
    <x v="2"/>
    <s v="Lake2"/>
    <x v="94"/>
    <n v="196"/>
    <n v="287"/>
    <n v="2083"/>
    <n v="2101"/>
    <n v="73897"/>
    <n v="94696"/>
  </r>
  <r>
    <n v="13"/>
    <x v="3"/>
    <s v="W13"/>
    <x v="27"/>
    <n v="164"/>
    <n v="108"/>
    <n v="2285"/>
    <n v="2335"/>
    <n v="90418"/>
    <n v="77120"/>
  </r>
  <r>
    <n v="6"/>
    <x v="0"/>
    <s v="Alpha"/>
    <x v="95"/>
    <n v="178"/>
    <n v="210"/>
    <n v="10321"/>
    <n v="10204"/>
    <n v="50059"/>
    <n v="61398"/>
  </r>
  <r>
    <n v="11"/>
    <x v="2"/>
    <s v="Lake2"/>
    <x v="81"/>
    <n v="119"/>
    <n v="56"/>
    <n v="2202"/>
    <n v="2157"/>
    <n v="73778"/>
    <n v="94640"/>
  </r>
  <r>
    <n v="13"/>
    <x v="3"/>
    <s v="W13"/>
    <x v="96"/>
    <n v="263"/>
    <n v="225"/>
    <n v="2548"/>
    <n v="2560"/>
    <n v="90155"/>
    <n v="76895"/>
  </r>
  <r>
    <n v="6"/>
    <x v="0"/>
    <s v="Alpha"/>
    <x v="97"/>
    <n v="256"/>
    <n v="236"/>
    <n v="10577"/>
    <n v="10440"/>
    <n v="49803"/>
    <n v="61162"/>
  </r>
  <r>
    <n v="6"/>
    <x v="0"/>
    <s v="Alpha"/>
    <x v="98"/>
    <n v="89"/>
    <n v="191"/>
    <n v="10666"/>
    <n v="10631"/>
    <n v="49714"/>
    <n v="60971"/>
  </r>
  <r>
    <n v="12"/>
    <x v="2"/>
    <s v="Lake3"/>
    <x v="49"/>
    <n v="157"/>
    <n v="253"/>
    <n v="1743"/>
    <n v="1466"/>
    <n v="61644"/>
    <n v="95739"/>
  </r>
  <r>
    <n v="10"/>
    <x v="2"/>
    <s v="Lake1"/>
    <x v="82"/>
    <n v="128"/>
    <n v="289"/>
    <n v="1788"/>
    <n v="2069"/>
    <n v="75440"/>
    <n v="63184"/>
  </r>
  <r>
    <n v="4"/>
    <x v="4"/>
    <s v="B1"/>
    <x v="99"/>
    <n v="118"/>
    <n v="106"/>
    <n v="1905"/>
    <n v="1943"/>
    <n v="63285"/>
    <n v="86510"/>
  </r>
  <r>
    <n v="6"/>
    <x v="0"/>
    <s v="Alpha"/>
    <x v="100"/>
    <n v="256"/>
    <n v="73"/>
    <n v="10922"/>
    <n v="10704"/>
    <n v="49458"/>
    <n v="60898"/>
  </r>
  <r>
    <n v="6"/>
    <x v="0"/>
    <s v="Alpha"/>
    <x v="101"/>
    <n v="285"/>
    <n v="284"/>
    <n v="11207"/>
    <n v="10988"/>
    <n v="49173"/>
    <n v="60614"/>
  </r>
  <r>
    <n v="11"/>
    <x v="2"/>
    <s v="Lake2"/>
    <x v="102"/>
    <n v="247"/>
    <n v="261"/>
    <n v="2449"/>
    <n v="2418"/>
    <n v="73531"/>
    <n v="94379"/>
  </r>
  <r>
    <n v="1"/>
    <x v="1"/>
    <s v="Alpha"/>
    <x v="81"/>
    <n v="154"/>
    <n v="227"/>
    <n v="2038"/>
    <n v="2143"/>
    <n v="85552"/>
    <n v="70458"/>
  </r>
  <r>
    <n v="1"/>
    <x v="1"/>
    <s v="Alpha"/>
    <x v="82"/>
    <n v="169"/>
    <n v="270"/>
    <n v="2207"/>
    <n v="2413"/>
    <n v="85383"/>
    <n v="70188"/>
  </r>
  <r>
    <n v="3"/>
    <x v="1"/>
    <s v="A3"/>
    <x v="103"/>
    <n v="297"/>
    <n v="260"/>
    <n v="2380"/>
    <n v="2142"/>
    <n v="49778"/>
    <n v="94296"/>
  </r>
  <r>
    <n v="6"/>
    <x v="0"/>
    <s v="Alpha"/>
    <x v="104"/>
    <n v="286"/>
    <n v="87"/>
    <n v="11493"/>
    <n v="11075"/>
    <n v="48887"/>
    <n v="60527"/>
  </r>
  <r>
    <n v="5"/>
    <x v="4"/>
    <s v="B2"/>
    <x v="15"/>
    <n v="206"/>
    <n v="289"/>
    <n v="1143"/>
    <n v="1451"/>
    <n v="46280"/>
    <n v="76257"/>
  </r>
  <r>
    <n v="6"/>
    <x v="0"/>
    <s v="Alpha"/>
    <x v="105"/>
    <n v="298"/>
    <n v="91"/>
    <n v="11791"/>
    <n v="11166"/>
    <n v="48589"/>
    <n v="60436"/>
  </r>
  <r>
    <n v="6"/>
    <x v="0"/>
    <s v="Alpha"/>
    <x v="106"/>
    <n v="249"/>
    <n v="72"/>
    <n v="12040"/>
    <n v="11238"/>
    <n v="48340"/>
    <n v="60364"/>
  </r>
  <r>
    <n v="13"/>
    <x v="3"/>
    <s v="W13"/>
    <x v="107"/>
    <n v="174"/>
    <n v="190"/>
    <n v="2722"/>
    <n v="2750"/>
    <n v="89981"/>
    <n v="76705"/>
  </r>
  <r>
    <n v="6"/>
    <x v="0"/>
    <s v="Alpha"/>
    <x v="108"/>
    <n v="191"/>
    <n v="220"/>
    <n v="12231"/>
    <n v="11458"/>
    <n v="48149"/>
    <n v="60144"/>
  </r>
  <r>
    <n v="1"/>
    <x v="1"/>
    <s v="Alpha"/>
    <x v="109"/>
    <n v="106"/>
    <n v="86"/>
    <n v="2313"/>
    <n v="2499"/>
    <n v="85277"/>
    <n v="70102"/>
  </r>
  <r>
    <n v="2"/>
    <x v="1"/>
    <s v="Delta"/>
    <x v="102"/>
    <n v="278"/>
    <n v="134"/>
    <n v="2387"/>
    <n v="2221"/>
    <n v="62054"/>
    <n v="83988"/>
  </r>
  <r>
    <n v="10"/>
    <x v="2"/>
    <s v="Lake1"/>
    <x v="109"/>
    <n v="294"/>
    <n v="88"/>
    <n v="2082"/>
    <n v="2157"/>
    <n v="75146"/>
    <n v="63096"/>
  </r>
  <r>
    <n v="3"/>
    <x v="1"/>
    <s v="A3"/>
    <x v="107"/>
    <n v="282"/>
    <n v="52"/>
    <n v="2662"/>
    <n v="2194"/>
    <n v="49496"/>
    <n v="94244"/>
  </r>
  <r>
    <n v="5"/>
    <x v="4"/>
    <s v="B2"/>
    <x v="110"/>
    <n v="183"/>
    <n v="240"/>
    <n v="1326"/>
    <n v="1691"/>
    <n v="46097"/>
    <n v="76017"/>
  </r>
  <r>
    <n v="6"/>
    <x v="0"/>
    <s v="Alpha"/>
    <x v="111"/>
    <n v="149"/>
    <n v="288"/>
    <n v="12380"/>
    <n v="11746"/>
    <n v="48000"/>
    <n v="59856"/>
  </r>
  <r>
    <n v="6"/>
    <x v="0"/>
    <s v="Alpha"/>
    <x v="112"/>
    <n v="151"/>
    <n v="297"/>
    <n v="12531"/>
    <n v="12043"/>
    <n v="47849"/>
    <n v="59559"/>
  </r>
  <r>
    <n v="1"/>
    <x v="1"/>
    <s v="Alpha"/>
    <x v="113"/>
    <n v="107"/>
    <n v="141"/>
    <n v="2420"/>
    <n v="2640"/>
    <n v="85170"/>
    <n v="69961"/>
  </r>
  <r>
    <n v="6"/>
    <x v="0"/>
    <s v="Alpha"/>
    <x v="114"/>
    <n v="196"/>
    <n v="73"/>
    <n v="12727"/>
    <n v="12116"/>
    <n v="47653"/>
    <n v="59486"/>
  </r>
  <r>
    <n v="13"/>
    <x v="3"/>
    <s v="W13"/>
    <x v="115"/>
    <n v="173"/>
    <n v="121"/>
    <n v="2895"/>
    <n v="2871"/>
    <n v="89808"/>
    <n v="76584"/>
  </r>
  <r>
    <n v="6"/>
    <x v="0"/>
    <s v="Alpha"/>
    <x v="116"/>
    <n v="92"/>
    <n v="264"/>
    <n v="12819"/>
    <n v="12380"/>
    <n v="47561"/>
    <n v="59222"/>
  </r>
  <r>
    <n v="6"/>
    <x v="0"/>
    <s v="Alpha"/>
    <x v="117"/>
    <n v="172"/>
    <n v="166"/>
    <n v="12991"/>
    <n v="12546"/>
    <n v="47389"/>
    <n v="59056"/>
  </r>
  <r>
    <n v="5"/>
    <x v="4"/>
    <s v="B2"/>
    <x v="118"/>
    <n v="138"/>
    <n v="162"/>
    <n v="1464"/>
    <n v="1853"/>
    <n v="45959"/>
    <n v="75855"/>
  </r>
  <r>
    <n v="1"/>
    <x v="1"/>
    <s v="Alpha"/>
    <x v="103"/>
    <n v="182"/>
    <n v="249"/>
    <n v="2602"/>
    <n v="2889"/>
    <n v="84988"/>
    <n v="69712"/>
  </r>
  <r>
    <n v="1"/>
    <x v="1"/>
    <s v="Alpha"/>
    <x v="119"/>
    <n v="129"/>
    <n v="260"/>
    <n v="2731"/>
    <n v="3149"/>
    <n v="84859"/>
    <n v="69452"/>
  </r>
  <r>
    <n v="6"/>
    <x v="0"/>
    <s v="Alpha"/>
    <x v="120"/>
    <n v="122"/>
    <n v="287"/>
    <n v="13113"/>
    <n v="12833"/>
    <n v="47267"/>
    <n v="58769"/>
  </r>
  <r>
    <n v="12"/>
    <x v="2"/>
    <s v="Lake3"/>
    <x v="54"/>
    <n v="220"/>
    <n v="106"/>
    <n v="1963"/>
    <n v="1572"/>
    <n v="61424"/>
    <n v="95633"/>
  </r>
  <r>
    <n v="4"/>
    <x v="4"/>
    <s v="B1"/>
    <x v="109"/>
    <n v="154"/>
    <n v="270"/>
    <n v="2059"/>
    <n v="2213"/>
    <n v="63131"/>
    <n v="86240"/>
  </r>
  <r>
    <n v="13"/>
    <x v="3"/>
    <s v="W13"/>
    <x v="121"/>
    <n v="130"/>
    <n v="57"/>
    <n v="3025"/>
    <n v="2928"/>
    <n v="89678"/>
    <n v="76527"/>
  </r>
  <r>
    <n v="6"/>
    <x v="0"/>
    <s v="Alpha"/>
    <x v="122"/>
    <n v="109"/>
    <n v="94"/>
    <n v="13222"/>
    <n v="12927"/>
    <n v="47158"/>
    <n v="58675"/>
  </r>
  <r>
    <n v="2"/>
    <x v="1"/>
    <s v="Delta"/>
    <x v="84"/>
    <n v="88"/>
    <n v="62"/>
    <n v="2475"/>
    <n v="2283"/>
    <n v="61966"/>
    <n v="83926"/>
  </r>
  <r>
    <n v="10"/>
    <x v="2"/>
    <s v="Lake1"/>
    <x v="113"/>
    <n v="117"/>
    <n v="170"/>
    <n v="2199"/>
    <n v="2327"/>
    <n v="75029"/>
    <n v="62926"/>
  </r>
  <r>
    <n v="10"/>
    <x v="2"/>
    <s v="Lake1"/>
    <x v="107"/>
    <n v="278"/>
    <n v="142"/>
    <n v="2477"/>
    <n v="2469"/>
    <n v="74751"/>
    <n v="62784"/>
  </r>
  <r>
    <n v="14"/>
    <x v="3"/>
    <s v="Delta"/>
    <x v="27"/>
    <n v="198"/>
    <n v="155"/>
    <n v="2081"/>
    <n v="2221"/>
    <n v="73330"/>
    <n v="73917"/>
  </r>
  <r>
    <n v="6"/>
    <x v="0"/>
    <s v="Alpha"/>
    <x v="123"/>
    <n v="150"/>
    <n v="65"/>
    <n v="13372"/>
    <n v="12992"/>
    <n v="47008"/>
    <n v="58610"/>
  </r>
  <r>
    <n v="5"/>
    <x v="4"/>
    <s v="B2"/>
    <x v="79"/>
    <n v="103"/>
    <n v="236"/>
    <n v="1567"/>
    <n v="2089"/>
    <n v="45856"/>
    <n v="75619"/>
  </r>
  <r>
    <n v="12"/>
    <x v="2"/>
    <s v="Lake3"/>
    <x v="60"/>
    <n v="188"/>
    <n v="151"/>
    <n v="2151"/>
    <n v="1723"/>
    <n v="61236"/>
    <n v="95482"/>
  </r>
  <r>
    <n v="12"/>
    <x v="2"/>
    <s v="Lake3"/>
    <x v="124"/>
    <n v="89"/>
    <n v="239"/>
    <n v="2240"/>
    <n v="1962"/>
    <n v="61147"/>
    <n v="95243"/>
  </r>
  <r>
    <n v="11"/>
    <x v="2"/>
    <s v="Lake2"/>
    <x v="84"/>
    <n v="255"/>
    <n v="141"/>
    <n v="2704"/>
    <n v="2559"/>
    <n v="73276"/>
    <n v="94238"/>
  </r>
  <r>
    <n v="5"/>
    <x v="4"/>
    <s v="B2"/>
    <x v="87"/>
    <n v="260"/>
    <n v="112"/>
    <n v="1827"/>
    <n v="2201"/>
    <n v="45596"/>
    <n v="75507"/>
  </r>
  <r>
    <n v="13"/>
    <x v="3"/>
    <s v="W13"/>
    <x v="125"/>
    <n v="130"/>
    <n v="215"/>
    <n v="3155"/>
    <n v="3143"/>
    <n v="89548"/>
    <n v="76312"/>
  </r>
  <r>
    <n v="14"/>
    <x v="3"/>
    <s v="Delta"/>
    <x v="29"/>
    <n v="200"/>
    <n v="280"/>
    <n v="2281"/>
    <n v="2501"/>
    <n v="73130"/>
    <n v="73637"/>
  </r>
  <r>
    <n v="1"/>
    <x v="1"/>
    <s v="Alpha"/>
    <x v="126"/>
    <n v="249"/>
    <n v="154"/>
    <n v="2980"/>
    <n v="3303"/>
    <n v="84610"/>
    <n v="69298"/>
  </r>
  <r>
    <n v="14"/>
    <x v="3"/>
    <s v="Delta"/>
    <x v="126"/>
    <n v="274"/>
    <n v="90"/>
    <n v="2555"/>
    <n v="2591"/>
    <n v="72856"/>
    <n v="73547"/>
  </r>
  <r>
    <n v="1"/>
    <x v="1"/>
    <s v="Alpha"/>
    <x v="127"/>
    <n v="193"/>
    <n v="162"/>
    <n v="3173"/>
    <n v="3465"/>
    <n v="84417"/>
    <n v="69136"/>
  </r>
  <r>
    <n v="11"/>
    <x v="2"/>
    <s v="Lake2"/>
    <x v="128"/>
    <n v="249"/>
    <n v="137"/>
    <n v="2953"/>
    <n v="2696"/>
    <n v="73027"/>
    <n v="94101"/>
  </r>
  <r>
    <n v="5"/>
    <x v="4"/>
    <s v="B2"/>
    <x v="23"/>
    <n v="134"/>
    <n v="205"/>
    <n v="1961"/>
    <n v="2406"/>
    <n v="45462"/>
    <n v="75302"/>
  </r>
  <r>
    <n v="11"/>
    <x v="2"/>
    <s v="Lake2"/>
    <x v="129"/>
    <n v="252"/>
    <n v="229"/>
    <n v="3205"/>
    <n v="2925"/>
    <n v="72775"/>
    <n v="93872"/>
  </r>
  <r>
    <n v="4"/>
    <x v="4"/>
    <s v="B1"/>
    <x v="130"/>
    <n v="297"/>
    <n v="119"/>
    <n v="2356"/>
    <n v="2332"/>
    <n v="62834"/>
    <n v="86121"/>
  </r>
  <r>
    <n v="14"/>
    <x v="3"/>
    <s v="Delta"/>
    <x v="131"/>
    <n v="159"/>
    <n v="171"/>
    <n v="2714"/>
    <n v="2762"/>
    <n v="72697"/>
    <n v="73376"/>
  </r>
  <r>
    <n v="6"/>
    <x v="0"/>
    <s v="Alpha"/>
    <x v="132"/>
    <n v="138"/>
    <n v="261"/>
    <n v="13510"/>
    <n v="13253"/>
    <n v="46870"/>
    <n v="58349"/>
  </r>
  <r>
    <n v="10"/>
    <x v="2"/>
    <s v="Lake1"/>
    <x v="133"/>
    <n v="250"/>
    <n v="239"/>
    <n v="2727"/>
    <n v="2708"/>
    <n v="74501"/>
    <n v="62545"/>
  </r>
  <r>
    <n v="10"/>
    <x v="2"/>
    <s v="Lake1"/>
    <x v="134"/>
    <n v="131"/>
    <n v="208"/>
    <n v="2858"/>
    <n v="2916"/>
    <n v="74370"/>
    <n v="62337"/>
  </r>
  <r>
    <n v="12"/>
    <x v="2"/>
    <s v="Lake3"/>
    <x v="74"/>
    <n v="203"/>
    <n v="295"/>
    <n v="2443"/>
    <n v="2257"/>
    <n v="60944"/>
    <n v="94948"/>
  </r>
  <r>
    <n v="6"/>
    <x v="0"/>
    <s v="Alpha"/>
    <x v="135"/>
    <n v="133"/>
    <n v="299"/>
    <n v="13643"/>
    <n v="13552"/>
    <n v="46737"/>
    <n v="58050"/>
  </r>
  <r>
    <n v="6"/>
    <x v="0"/>
    <s v="Alpha"/>
    <x v="136"/>
    <n v="88"/>
    <n v="67"/>
    <n v="13731"/>
    <n v="13619"/>
    <n v="46649"/>
    <n v="57983"/>
  </r>
  <r>
    <n v="13"/>
    <x v="3"/>
    <s v="W13"/>
    <x v="137"/>
    <n v="196"/>
    <n v="134"/>
    <n v="3351"/>
    <n v="3277"/>
    <n v="89352"/>
    <n v="76178"/>
  </r>
  <r>
    <n v="6"/>
    <x v="0"/>
    <s v="Alpha"/>
    <x v="138"/>
    <n v="255"/>
    <n v="132"/>
    <n v="13986"/>
    <n v="13751"/>
    <n v="46394"/>
    <n v="57851"/>
  </r>
  <r>
    <n v="5"/>
    <x v="4"/>
    <s v="B2"/>
    <x v="24"/>
    <n v="192"/>
    <n v="277"/>
    <n v="2153"/>
    <n v="2683"/>
    <n v="45270"/>
    <n v="75025"/>
  </r>
  <r>
    <n v="5"/>
    <x v="4"/>
    <s v="B2"/>
    <x v="90"/>
    <n v="97"/>
    <n v="135"/>
    <n v="2250"/>
    <n v="2818"/>
    <n v="45173"/>
    <n v="74890"/>
  </r>
  <r>
    <n v="6"/>
    <x v="0"/>
    <s v="Alpha"/>
    <x v="139"/>
    <n v="168"/>
    <n v="54"/>
    <n v="14154"/>
    <n v="13805"/>
    <n v="46226"/>
    <n v="57797"/>
  </r>
  <r>
    <n v="2"/>
    <x v="1"/>
    <s v="Delta"/>
    <x v="109"/>
    <n v="161"/>
    <n v="261"/>
    <n v="2636"/>
    <n v="2544"/>
    <n v="61805"/>
    <n v="83665"/>
  </r>
  <r>
    <n v="10"/>
    <x v="2"/>
    <s v="Lake1"/>
    <x v="140"/>
    <n v="139"/>
    <n v="175"/>
    <n v="2997"/>
    <n v="3091"/>
    <n v="74231"/>
    <n v="62162"/>
  </r>
  <r>
    <n v="1"/>
    <x v="1"/>
    <s v="Alpha"/>
    <x v="137"/>
    <n v="289"/>
    <n v="151"/>
    <n v="3462"/>
    <n v="3616"/>
    <n v="84128"/>
    <n v="68985"/>
  </r>
  <r>
    <n v="14"/>
    <x v="3"/>
    <s v="Delta"/>
    <x v="141"/>
    <n v="160"/>
    <n v="257"/>
    <n v="2874"/>
    <n v="3019"/>
    <n v="72537"/>
    <n v="73119"/>
  </r>
  <r>
    <n v="5"/>
    <x v="4"/>
    <s v="B2"/>
    <x v="142"/>
    <n v="219"/>
    <n v="254"/>
    <n v="2469"/>
    <n v="3072"/>
    <n v="44954"/>
    <n v="74636"/>
  </r>
  <r>
    <n v="6"/>
    <x v="0"/>
    <s v="Alpha"/>
    <x v="143"/>
    <n v="160"/>
    <n v="60"/>
    <n v="14314"/>
    <n v="13865"/>
    <n v="46066"/>
    <n v="57737"/>
  </r>
  <r>
    <n v="6"/>
    <x v="0"/>
    <s v="Alpha"/>
    <x v="144"/>
    <n v="163"/>
    <n v="252"/>
    <n v="14477"/>
    <n v="14117"/>
    <n v="45903"/>
    <n v="57485"/>
  </r>
  <r>
    <n v="11"/>
    <x v="2"/>
    <s v="Lake2"/>
    <x v="96"/>
    <n v="249"/>
    <n v="186"/>
    <n v="3454"/>
    <n v="3111"/>
    <n v="72526"/>
    <n v="93686"/>
  </r>
  <r>
    <n v="4"/>
    <x v="4"/>
    <s v="B1"/>
    <x v="29"/>
    <n v="282"/>
    <n v="134"/>
    <n v="2638"/>
    <n v="2466"/>
    <n v="62552"/>
    <n v="85987"/>
  </r>
  <r>
    <n v="4"/>
    <x v="4"/>
    <s v="B1"/>
    <x v="126"/>
    <n v="183"/>
    <n v="296"/>
    <n v="2821"/>
    <n v="2762"/>
    <n v="62369"/>
    <n v="85691"/>
  </r>
  <r>
    <n v="11"/>
    <x v="2"/>
    <s v="Lake2"/>
    <x v="115"/>
    <n v="243"/>
    <n v="262"/>
    <n v="3697"/>
    <n v="3373"/>
    <n v="72283"/>
    <n v="93424"/>
  </r>
  <r>
    <n v="10"/>
    <x v="2"/>
    <s v="Lake1"/>
    <x v="145"/>
    <n v="211"/>
    <n v="141"/>
    <n v="3208"/>
    <n v="3232"/>
    <n v="74020"/>
    <n v="62021"/>
  </r>
  <r>
    <n v="3"/>
    <x v="1"/>
    <s v="A3"/>
    <x v="121"/>
    <n v="88"/>
    <n v="294"/>
    <n v="2750"/>
    <n v="2488"/>
    <n v="49408"/>
    <n v="93950"/>
  </r>
  <r>
    <n v="10"/>
    <x v="2"/>
    <s v="Lake1"/>
    <x v="146"/>
    <n v="86"/>
    <n v="291"/>
    <n v="3294"/>
    <n v="3523"/>
    <n v="73934"/>
    <n v="61730"/>
  </r>
  <r>
    <n v="6"/>
    <x v="0"/>
    <s v="Alpha"/>
    <x v="147"/>
    <n v="137"/>
    <n v="203"/>
    <n v="14614"/>
    <n v="14320"/>
    <n v="45766"/>
    <n v="57282"/>
  </r>
  <r>
    <n v="2"/>
    <x v="1"/>
    <s v="Delta"/>
    <x v="113"/>
    <n v="85"/>
    <n v="249"/>
    <n v="2721"/>
    <n v="2793"/>
    <n v="61720"/>
    <n v="83416"/>
  </r>
  <r>
    <n v="13"/>
    <x v="3"/>
    <s v="W13"/>
    <x v="148"/>
    <n v="134"/>
    <n v="149"/>
    <n v="3485"/>
    <n v="3426"/>
    <n v="89218"/>
    <n v="76029"/>
  </r>
  <r>
    <n v="6"/>
    <x v="0"/>
    <s v="Alpha"/>
    <x v="149"/>
    <n v="217"/>
    <n v="249"/>
    <n v="14831"/>
    <n v="14569"/>
    <n v="45549"/>
    <n v="57033"/>
  </r>
  <r>
    <n v="1"/>
    <x v="1"/>
    <s v="Alpha"/>
    <x v="145"/>
    <n v="180"/>
    <n v="84"/>
    <n v="3642"/>
    <n v="3700"/>
    <n v="83948"/>
    <n v="68901"/>
  </r>
  <r>
    <n v="6"/>
    <x v="0"/>
    <s v="Alpha"/>
    <x v="150"/>
    <n v="202"/>
    <n v="245"/>
    <n v="15033"/>
    <n v="14814"/>
    <n v="45347"/>
    <n v="56788"/>
  </r>
  <r>
    <n v="6"/>
    <x v="0"/>
    <s v="Alpha"/>
    <x v="151"/>
    <n v="290"/>
    <n v="232"/>
    <n v="15323"/>
    <n v="15046"/>
    <n v="45057"/>
    <n v="56556"/>
  </r>
  <r>
    <n v="10"/>
    <x v="2"/>
    <s v="Lake1"/>
    <x v="152"/>
    <n v="101"/>
    <n v="168"/>
    <n v="3395"/>
    <n v="3691"/>
    <n v="73833"/>
    <n v="61562"/>
  </r>
  <r>
    <n v="3"/>
    <x v="1"/>
    <s v="A3"/>
    <x v="134"/>
    <n v="283"/>
    <n v="248"/>
    <n v="3033"/>
    <n v="2736"/>
    <n v="49125"/>
    <n v="93702"/>
  </r>
  <r>
    <n v="12"/>
    <x v="2"/>
    <s v="Lake3"/>
    <x v="81"/>
    <n v="292"/>
    <n v="284"/>
    <n v="2735"/>
    <n v="2541"/>
    <n v="60652"/>
    <n v="94664"/>
  </r>
  <r>
    <n v="6"/>
    <x v="0"/>
    <s v="Alpha"/>
    <x v="153"/>
    <n v="117"/>
    <n v="155"/>
    <n v="15440"/>
    <n v="15201"/>
    <n v="44940"/>
    <n v="56401"/>
  </r>
  <r>
    <n v="1"/>
    <x v="1"/>
    <s v="Alpha"/>
    <x v="154"/>
    <n v="228"/>
    <n v="151"/>
    <n v="3870"/>
    <n v="3851"/>
    <n v="83720"/>
    <n v="68750"/>
  </r>
  <r>
    <n v="11"/>
    <x v="2"/>
    <s v="Lake2"/>
    <x v="31"/>
    <n v="80"/>
    <n v="223"/>
    <n v="3777"/>
    <n v="3596"/>
    <n v="72203"/>
    <n v="93201"/>
  </r>
  <r>
    <n v="6"/>
    <x v="0"/>
    <s v="Alpha"/>
    <x v="155"/>
    <n v="248"/>
    <n v="137"/>
    <n v="15688"/>
    <n v="15338"/>
    <n v="44692"/>
    <n v="56264"/>
  </r>
  <r>
    <n v="3"/>
    <x v="1"/>
    <s v="A3"/>
    <x v="36"/>
    <n v="117"/>
    <n v="261"/>
    <n v="3150"/>
    <n v="2997"/>
    <n v="49008"/>
    <n v="93441"/>
  </r>
  <r>
    <n v="6"/>
    <x v="0"/>
    <s v="Alpha"/>
    <x v="156"/>
    <n v="158"/>
    <n v="265"/>
    <n v="15846"/>
    <n v="15603"/>
    <n v="44534"/>
    <n v="55999"/>
  </r>
  <r>
    <n v="12"/>
    <x v="2"/>
    <s v="Lake3"/>
    <x v="102"/>
    <n v="211"/>
    <n v="273"/>
    <n v="2946"/>
    <n v="2814"/>
    <n v="60441"/>
    <n v="94391"/>
  </r>
  <r>
    <n v="4"/>
    <x v="4"/>
    <s v="B1"/>
    <x v="127"/>
    <n v="247"/>
    <n v="81"/>
    <n v="3068"/>
    <n v="2843"/>
    <n v="62122"/>
    <n v="85610"/>
  </r>
  <r>
    <n v="2"/>
    <x v="1"/>
    <s v="Delta"/>
    <x v="29"/>
    <n v="210"/>
    <n v="186"/>
    <n v="2931"/>
    <n v="2979"/>
    <n v="61510"/>
    <n v="83230"/>
  </r>
  <r>
    <n v="4"/>
    <x v="4"/>
    <s v="B1"/>
    <x v="141"/>
    <n v="300"/>
    <n v="79"/>
    <n v="3368"/>
    <n v="2922"/>
    <n v="61822"/>
    <n v="85531"/>
  </r>
  <r>
    <n v="14"/>
    <x v="3"/>
    <s v="Delta"/>
    <x v="157"/>
    <n v="300"/>
    <n v="203"/>
    <n v="3174"/>
    <n v="3222"/>
    <n v="72237"/>
    <n v="72916"/>
  </r>
  <r>
    <n v="10"/>
    <x v="2"/>
    <s v="Lake1"/>
    <x v="158"/>
    <n v="262"/>
    <n v="235"/>
    <n v="3657"/>
    <n v="3926"/>
    <n v="73571"/>
    <n v="61327"/>
  </r>
  <r>
    <n v="6"/>
    <x v="0"/>
    <s v="Alpha"/>
    <x v="159"/>
    <n v="120"/>
    <n v="135"/>
    <n v="15966"/>
    <n v="15738"/>
    <n v="44414"/>
    <n v="55864"/>
  </r>
  <r>
    <n v="1"/>
    <x v="1"/>
    <s v="Alpha"/>
    <x v="39"/>
    <n v="191"/>
    <n v="168"/>
    <n v="4061"/>
    <n v="4019"/>
    <n v="83529"/>
    <n v="68582"/>
  </r>
  <r>
    <n v="2"/>
    <x v="1"/>
    <s v="Delta"/>
    <x v="119"/>
    <n v="230"/>
    <n v="223"/>
    <n v="3161"/>
    <n v="3202"/>
    <n v="61280"/>
    <n v="83007"/>
  </r>
  <r>
    <n v="5"/>
    <x v="4"/>
    <s v="B2"/>
    <x v="107"/>
    <n v="88"/>
    <n v="69"/>
    <n v="2557"/>
    <n v="3141"/>
    <n v="44866"/>
    <n v="74567"/>
  </r>
  <r>
    <n v="12"/>
    <x v="2"/>
    <s v="Lake3"/>
    <x v="128"/>
    <n v="171"/>
    <n v="155"/>
    <n v="3117"/>
    <n v="2969"/>
    <n v="60270"/>
    <n v="94236"/>
  </r>
  <r>
    <n v="6"/>
    <x v="0"/>
    <s v="Alpha"/>
    <x v="160"/>
    <n v="297"/>
    <n v="294"/>
    <n v="16263"/>
    <n v="16032"/>
    <n v="44117"/>
    <n v="55570"/>
  </r>
  <r>
    <n v="12"/>
    <x v="2"/>
    <s v="Lake3"/>
    <x v="27"/>
    <n v="175"/>
    <n v="234"/>
    <n v="3292"/>
    <n v="3203"/>
    <n v="60095"/>
    <n v="94002"/>
  </r>
  <r>
    <n v="12"/>
    <x v="2"/>
    <s v="Lake3"/>
    <x v="161"/>
    <n v="247"/>
    <n v="96"/>
    <n v="3539"/>
    <n v="3299"/>
    <n v="59848"/>
    <n v="93906"/>
  </r>
  <r>
    <n v="11"/>
    <x v="2"/>
    <s v="Lake2"/>
    <x v="141"/>
    <n v="180"/>
    <n v="169"/>
    <n v="3957"/>
    <n v="3765"/>
    <n v="72023"/>
    <n v="93032"/>
  </r>
  <r>
    <n v="6"/>
    <x v="0"/>
    <s v="Alpha"/>
    <x v="162"/>
    <n v="194"/>
    <n v="161"/>
    <n v="16457"/>
    <n v="16193"/>
    <n v="43923"/>
    <n v="55409"/>
  </r>
  <r>
    <n v="1"/>
    <x v="1"/>
    <s v="Alpha"/>
    <x v="163"/>
    <n v="283"/>
    <n v="244"/>
    <n v="4344"/>
    <n v="4263"/>
    <n v="83246"/>
    <n v="68338"/>
  </r>
  <r>
    <n v="13"/>
    <x v="3"/>
    <s v="W13"/>
    <x v="146"/>
    <n v="147"/>
    <n v="195"/>
    <n v="3632"/>
    <n v="3621"/>
    <n v="89071"/>
    <n v="75834"/>
  </r>
  <r>
    <n v="1"/>
    <x v="1"/>
    <s v="Alpha"/>
    <x v="41"/>
    <n v="262"/>
    <n v="125"/>
    <n v="4606"/>
    <n v="4388"/>
    <n v="82984"/>
    <n v="68213"/>
  </r>
  <r>
    <n v="6"/>
    <x v="0"/>
    <s v="Alpha"/>
    <x v="164"/>
    <n v="135"/>
    <n v="154"/>
    <n v="16592"/>
    <n v="16347"/>
    <n v="43788"/>
    <n v="55255"/>
  </r>
  <r>
    <n v="1"/>
    <x v="1"/>
    <s v="Alpha"/>
    <x v="165"/>
    <n v="219"/>
    <n v="114"/>
    <n v="4825"/>
    <n v="4502"/>
    <n v="82765"/>
    <n v="68099"/>
  </r>
  <r>
    <n v="12"/>
    <x v="2"/>
    <s v="Lake3"/>
    <x v="107"/>
    <n v="300"/>
    <n v="83"/>
    <n v="3839"/>
    <n v="3382"/>
    <n v="59548"/>
    <n v="93823"/>
  </r>
  <r>
    <n v="13"/>
    <x v="3"/>
    <s v="W13"/>
    <x v="152"/>
    <n v="152"/>
    <n v="289"/>
    <n v="3784"/>
    <n v="3910"/>
    <n v="88919"/>
    <n v="75545"/>
  </r>
  <r>
    <n v="6"/>
    <x v="0"/>
    <s v="Alpha"/>
    <x v="166"/>
    <n v="173"/>
    <n v="157"/>
    <n v="16765"/>
    <n v="16504"/>
    <n v="43615"/>
    <n v="55098"/>
  </r>
  <r>
    <n v="6"/>
    <x v="0"/>
    <s v="Alpha"/>
    <x v="167"/>
    <n v="98"/>
    <n v="110"/>
    <n v="16863"/>
    <n v="16614"/>
    <n v="43517"/>
    <n v="54988"/>
  </r>
  <r>
    <n v="4"/>
    <x v="4"/>
    <s v="B1"/>
    <x v="168"/>
    <n v="90"/>
    <n v="167"/>
    <n v="3458"/>
    <n v="3089"/>
    <n v="61732"/>
    <n v="85364"/>
  </r>
  <r>
    <n v="4"/>
    <x v="4"/>
    <s v="B1"/>
    <x v="169"/>
    <n v="102"/>
    <n v="88"/>
    <n v="3560"/>
    <n v="3177"/>
    <n v="61630"/>
    <n v="85276"/>
  </r>
  <r>
    <n v="6"/>
    <x v="0"/>
    <s v="Alpha"/>
    <x v="170"/>
    <n v="83"/>
    <n v="264"/>
    <n v="16946"/>
    <n v="16878"/>
    <n v="43434"/>
    <n v="54724"/>
  </r>
  <r>
    <n v="11"/>
    <x v="2"/>
    <s v="Lake2"/>
    <x v="140"/>
    <n v="272"/>
    <n v="78"/>
    <n v="4229"/>
    <n v="3843"/>
    <n v="71751"/>
    <n v="92954"/>
  </r>
  <r>
    <n v="2"/>
    <x v="1"/>
    <s v="Delta"/>
    <x v="126"/>
    <n v="179"/>
    <n v="240"/>
    <n v="3340"/>
    <n v="3442"/>
    <n v="61101"/>
    <n v="82767"/>
  </r>
  <r>
    <n v="11"/>
    <x v="2"/>
    <s v="Lake2"/>
    <x v="154"/>
    <n v="106"/>
    <n v="96"/>
    <n v="4335"/>
    <n v="3939"/>
    <n v="71645"/>
    <n v="92858"/>
  </r>
  <r>
    <n v="4"/>
    <x v="4"/>
    <s v="B1"/>
    <x v="146"/>
    <n v="252"/>
    <n v="260"/>
    <n v="3812"/>
    <n v="3437"/>
    <n v="61378"/>
    <n v="85016"/>
  </r>
  <r>
    <n v="6"/>
    <x v="0"/>
    <s v="Alpha"/>
    <x v="171"/>
    <n v="222"/>
    <n v="242"/>
    <n v="17168"/>
    <n v="17120"/>
    <n v="43212"/>
    <n v="54482"/>
  </r>
  <r>
    <n v="6"/>
    <x v="0"/>
    <s v="Alpha"/>
    <x v="172"/>
    <n v="141"/>
    <n v="269"/>
    <n v="17309"/>
    <n v="17389"/>
    <n v="43071"/>
    <n v="54213"/>
  </r>
  <r>
    <n v="6"/>
    <x v="0"/>
    <s v="Alpha"/>
    <x v="173"/>
    <n v="282"/>
    <n v="116"/>
    <n v="17591"/>
    <n v="17505"/>
    <n v="42789"/>
    <n v="54097"/>
  </r>
  <r>
    <n v="12"/>
    <x v="2"/>
    <s v="Lake3"/>
    <x v="174"/>
    <n v="218"/>
    <n v="200"/>
    <n v="4057"/>
    <n v="3582"/>
    <n v="59330"/>
    <n v="93623"/>
  </r>
  <r>
    <n v="12"/>
    <x v="2"/>
    <s v="Lake3"/>
    <x v="175"/>
    <n v="135"/>
    <n v="254"/>
    <n v="4192"/>
    <n v="3836"/>
    <n v="59195"/>
    <n v="93369"/>
  </r>
  <r>
    <n v="6"/>
    <x v="0"/>
    <s v="Alpha"/>
    <x v="176"/>
    <n v="268"/>
    <n v="232"/>
    <n v="17859"/>
    <n v="17737"/>
    <n v="42521"/>
    <n v="53865"/>
  </r>
  <r>
    <n v="11"/>
    <x v="2"/>
    <s v="Lake2"/>
    <x v="39"/>
    <n v="243"/>
    <n v="273"/>
    <n v="4578"/>
    <n v="4212"/>
    <n v="71402"/>
    <n v="92585"/>
  </r>
  <r>
    <n v="11"/>
    <x v="2"/>
    <s v="Lake2"/>
    <x v="163"/>
    <n v="295"/>
    <n v="207"/>
    <n v="4873"/>
    <n v="4419"/>
    <n v="71107"/>
    <n v="92378"/>
  </r>
  <r>
    <n v="2"/>
    <x v="1"/>
    <s v="Delta"/>
    <x v="127"/>
    <n v="107"/>
    <n v="240"/>
    <n v="3447"/>
    <n v="3682"/>
    <n v="60994"/>
    <n v="82527"/>
  </r>
  <r>
    <n v="5"/>
    <x v="4"/>
    <s v="B2"/>
    <x v="133"/>
    <n v="161"/>
    <n v="213"/>
    <n v="2718"/>
    <n v="3354"/>
    <n v="44705"/>
    <n v="74354"/>
  </r>
  <r>
    <n v="14"/>
    <x v="3"/>
    <s v="Delta"/>
    <x v="146"/>
    <n v="154"/>
    <n v="88"/>
    <n v="3328"/>
    <n v="3310"/>
    <n v="72083"/>
    <n v="72828"/>
  </r>
  <r>
    <n v="6"/>
    <x v="0"/>
    <s v="Alpha"/>
    <x v="177"/>
    <n v="220"/>
    <n v="147"/>
    <n v="18079"/>
    <n v="17884"/>
    <n v="42301"/>
    <n v="53718"/>
  </r>
  <r>
    <n v="3"/>
    <x v="1"/>
    <s v="A3"/>
    <x v="145"/>
    <n v="155"/>
    <n v="121"/>
    <n v="3305"/>
    <n v="3118"/>
    <n v="48853"/>
    <n v="93320"/>
  </r>
  <r>
    <n v="2"/>
    <x v="1"/>
    <s v="Delta"/>
    <x v="178"/>
    <n v="235"/>
    <n v="148"/>
    <n v="3682"/>
    <n v="3830"/>
    <n v="60759"/>
    <n v="82379"/>
  </r>
  <r>
    <n v="4"/>
    <x v="4"/>
    <s v="B1"/>
    <x v="179"/>
    <n v="147"/>
    <n v="126"/>
    <n v="3959"/>
    <n v="3563"/>
    <n v="61231"/>
    <n v="84890"/>
  </r>
  <r>
    <n v="5"/>
    <x v="4"/>
    <s v="B2"/>
    <x v="134"/>
    <n v="227"/>
    <n v="117"/>
    <n v="2945"/>
    <n v="3471"/>
    <n v="44478"/>
    <n v="74237"/>
  </r>
  <r>
    <n v="6"/>
    <x v="0"/>
    <s v="Alpha"/>
    <x v="180"/>
    <n v="247"/>
    <n v="257"/>
    <n v="18326"/>
    <n v="18141"/>
    <n v="42054"/>
    <n v="53461"/>
  </r>
  <r>
    <n v="6"/>
    <x v="0"/>
    <s v="Alpha"/>
    <x v="181"/>
    <n v="253"/>
    <n v="97"/>
    <n v="18579"/>
    <n v="18238"/>
    <n v="41801"/>
    <n v="53364"/>
  </r>
  <r>
    <n v="4"/>
    <x v="4"/>
    <s v="B1"/>
    <x v="182"/>
    <n v="206"/>
    <n v="195"/>
    <n v="4165"/>
    <n v="3758"/>
    <n v="61025"/>
    <n v="84695"/>
  </r>
  <r>
    <n v="3"/>
    <x v="1"/>
    <s v="A3"/>
    <x v="183"/>
    <n v="273"/>
    <n v="192"/>
    <n v="3578"/>
    <n v="3310"/>
    <n v="48580"/>
    <n v="93128"/>
  </r>
  <r>
    <n v="6"/>
    <x v="0"/>
    <s v="Alpha"/>
    <x v="184"/>
    <n v="170"/>
    <n v="73"/>
    <n v="18749"/>
    <n v="18311"/>
    <n v="41631"/>
    <n v="53291"/>
  </r>
  <r>
    <n v="6"/>
    <x v="0"/>
    <s v="Alpha"/>
    <x v="185"/>
    <n v="128"/>
    <n v="68"/>
    <n v="18877"/>
    <n v="18379"/>
    <n v="41503"/>
    <n v="53223"/>
  </r>
  <r>
    <n v="2"/>
    <x v="1"/>
    <s v="Delta"/>
    <x v="36"/>
    <n v="121"/>
    <n v="125"/>
    <n v="3803"/>
    <n v="3955"/>
    <n v="60638"/>
    <n v="82254"/>
  </r>
  <r>
    <n v="2"/>
    <x v="1"/>
    <s v="Delta"/>
    <x v="169"/>
    <n v="294"/>
    <n v="154"/>
    <n v="4097"/>
    <n v="4109"/>
    <n v="60344"/>
    <n v="82100"/>
  </r>
  <r>
    <n v="6"/>
    <x v="0"/>
    <s v="Alpha"/>
    <x v="186"/>
    <n v="89"/>
    <n v="155"/>
    <n v="18966"/>
    <n v="18534"/>
    <n v="41414"/>
    <n v="53068"/>
  </r>
  <r>
    <n v="2"/>
    <x v="1"/>
    <s v="Delta"/>
    <x v="39"/>
    <n v="236"/>
    <n v="64"/>
    <n v="4333"/>
    <n v="4173"/>
    <n v="60108"/>
    <n v="82036"/>
  </r>
  <r>
    <n v="12"/>
    <x v="2"/>
    <s v="Lake3"/>
    <x v="141"/>
    <n v="219"/>
    <n v="104"/>
    <n v="4411"/>
    <n v="3940"/>
    <n v="58976"/>
    <n v="93265"/>
  </r>
  <r>
    <n v="10"/>
    <x v="2"/>
    <s v="Lake1"/>
    <x v="165"/>
    <n v="260"/>
    <n v="110"/>
    <n v="3917"/>
    <n v="4036"/>
    <n v="73311"/>
    <n v="61217"/>
  </r>
  <r>
    <n v="5"/>
    <x v="4"/>
    <s v="B2"/>
    <x v="187"/>
    <n v="137"/>
    <n v="100"/>
    <n v="3082"/>
    <n v="3571"/>
    <n v="44341"/>
    <n v="74137"/>
  </r>
  <r>
    <n v="2"/>
    <x v="1"/>
    <s v="Delta"/>
    <x v="40"/>
    <n v="232"/>
    <n v="198"/>
    <n v="4565"/>
    <n v="4371"/>
    <n v="59876"/>
    <n v="81838"/>
  </r>
  <r>
    <n v="3"/>
    <x v="1"/>
    <s v="A3"/>
    <x v="179"/>
    <n v="162"/>
    <n v="162"/>
    <n v="3740"/>
    <n v="3472"/>
    <n v="48418"/>
    <n v="92966"/>
  </r>
  <r>
    <n v="6"/>
    <x v="0"/>
    <s v="Alpha"/>
    <x v="188"/>
    <n v="128"/>
    <n v="179"/>
    <n v="19094"/>
    <n v="18713"/>
    <n v="41286"/>
    <n v="52889"/>
  </r>
  <r>
    <n v="5"/>
    <x v="4"/>
    <s v="B2"/>
    <x v="145"/>
    <n v="87"/>
    <n v="284"/>
    <n v="3169"/>
    <n v="3855"/>
    <n v="44254"/>
    <n v="73853"/>
  </r>
  <r>
    <n v="6"/>
    <x v="0"/>
    <s v="Alpha"/>
    <x v="189"/>
    <n v="249"/>
    <n v="169"/>
    <n v="19343"/>
    <n v="18882"/>
    <n v="41037"/>
    <n v="52720"/>
  </r>
  <r>
    <n v="4"/>
    <x v="4"/>
    <s v="B1"/>
    <x v="190"/>
    <n v="159"/>
    <n v="73"/>
    <n v="4324"/>
    <n v="3831"/>
    <n v="60866"/>
    <n v="84622"/>
  </r>
  <r>
    <n v="14"/>
    <x v="3"/>
    <s v="Delta"/>
    <x v="191"/>
    <n v="263"/>
    <n v="51"/>
    <n v="3591"/>
    <n v="3361"/>
    <n v="71820"/>
    <n v="72777"/>
  </r>
  <r>
    <n v="12"/>
    <x v="2"/>
    <s v="Lake3"/>
    <x v="36"/>
    <n v="224"/>
    <n v="67"/>
    <n v="4635"/>
    <n v="4007"/>
    <n v="58752"/>
    <n v="93198"/>
  </r>
  <r>
    <n v="13"/>
    <x v="3"/>
    <s v="W13"/>
    <x v="191"/>
    <n v="169"/>
    <n v="60"/>
    <n v="3953"/>
    <n v="3970"/>
    <n v="88750"/>
    <n v="75485"/>
  </r>
  <r>
    <n v="6"/>
    <x v="0"/>
    <s v="Alpha"/>
    <x v="192"/>
    <n v="238"/>
    <n v="189"/>
    <n v="19581"/>
    <n v="19071"/>
    <n v="40799"/>
    <n v="52531"/>
  </r>
  <r>
    <n v="12"/>
    <x v="2"/>
    <s v="Lake3"/>
    <x v="37"/>
    <n v="135"/>
    <n v="232"/>
    <n v="4770"/>
    <n v="4239"/>
    <n v="58617"/>
    <n v="92966"/>
  </r>
  <r>
    <n v="1"/>
    <x v="1"/>
    <s v="Alpha"/>
    <x v="46"/>
    <n v="178"/>
    <n v="242"/>
    <n v="5003"/>
    <n v="4744"/>
    <n v="82587"/>
    <n v="67857"/>
  </r>
  <r>
    <n v="13"/>
    <x v="3"/>
    <s v="W13"/>
    <x v="41"/>
    <n v="284"/>
    <n v="244"/>
    <n v="4237"/>
    <n v="4214"/>
    <n v="88466"/>
    <n v="75241"/>
  </r>
  <r>
    <n v="2"/>
    <x v="1"/>
    <s v="Delta"/>
    <x v="41"/>
    <n v="157"/>
    <n v="147"/>
    <n v="4722"/>
    <n v="4518"/>
    <n v="59719"/>
    <n v="81691"/>
  </r>
  <r>
    <n v="14"/>
    <x v="3"/>
    <s v="Delta"/>
    <x v="193"/>
    <n v="262"/>
    <n v="125"/>
    <n v="3853"/>
    <n v="3486"/>
    <n v="71558"/>
    <n v="72652"/>
  </r>
  <r>
    <n v="6"/>
    <x v="0"/>
    <s v="Alpha"/>
    <x v="194"/>
    <n v="189"/>
    <n v="135"/>
    <n v="19770"/>
    <n v="19206"/>
    <n v="40610"/>
    <n v="52396"/>
  </r>
  <r>
    <n v="13"/>
    <x v="3"/>
    <s v="W13"/>
    <x v="195"/>
    <n v="259"/>
    <n v="250"/>
    <n v="4496"/>
    <n v="4464"/>
    <n v="88207"/>
    <n v="74991"/>
  </r>
  <r>
    <n v="5"/>
    <x v="4"/>
    <s v="B2"/>
    <x v="37"/>
    <n v="119"/>
    <n v="61"/>
    <n v="3288"/>
    <n v="3916"/>
    <n v="44135"/>
    <n v="73792"/>
  </r>
  <r>
    <n v="10"/>
    <x v="2"/>
    <s v="Lake1"/>
    <x v="196"/>
    <n v="173"/>
    <n v="290"/>
    <n v="4090"/>
    <n v="4326"/>
    <n v="73138"/>
    <n v="60927"/>
  </r>
  <r>
    <n v="4"/>
    <x v="4"/>
    <s v="B1"/>
    <x v="45"/>
    <n v="173"/>
    <n v="266"/>
    <n v="4497"/>
    <n v="4097"/>
    <n v="60693"/>
    <n v="84356"/>
  </r>
  <r>
    <n v="6"/>
    <x v="0"/>
    <s v="Alpha"/>
    <x v="197"/>
    <n v="235"/>
    <n v="104"/>
    <n v="20005"/>
    <n v="19310"/>
    <n v="40375"/>
    <n v="52292"/>
  </r>
  <r>
    <n v="5"/>
    <x v="4"/>
    <s v="B2"/>
    <x v="152"/>
    <n v="267"/>
    <n v="155"/>
    <n v="3555"/>
    <n v="4071"/>
    <n v="43868"/>
    <n v="73637"/>
  </r>
  <r>
    <n v="5"/>
    <x v="4"/>
    <s v="B2"/>
    <x v="198"/>
    <n v="229"/>
    <n v="219"/>
    <n v="3784"/>
    <n v="4290"/>
    <n v="43639"/>
    <n v="73418"/>
  </r>
  <r>
    <n v="5"/>
    <x v="4"/>
    <s v="B2"/>
    <x v="193"/>
    <n v="289"/>
    <n v="114"/>
    <n v="4073"/>
    <n v="4404"/>
    <n v="43350"/>
    <n v="73304"/>
  </r>
  <r>
    <n v="6"/>
    <x v="0"/>
    <s v="Alpha"/>
    <x v="199"/>
    <n v="86"/>
    <n v="135"/>
    <n v="20091"/>
    <n v="19445"/>
    <n v="40289"/>
    <n v="52157"/>
  </r>
  <r>
    <n v="6"/>
    <x v="0"/>
    <s v="Alpha"/>
    <x v="200"/>
    <n v="257"/>
    <n v="219"/>
    <n v="20348"/>
    <n v="19664"/>
    <n v="40032"/>
    <n v="51938"/>
  </r>
  <r>
    <n v="11"/>
    <x v="2"/>
    <s v="Lake2"/>
    <x v="201"/>
    <n v="291"/>
    <n v="258"/>
    <n v="5164"/>
    <n v="4677"/>
    <n v="70816"/>
    <n v="92120"/>
  </r>
  <r>
    <n v="4"/>
    <x v="4"/>
    <s v="B1"/>
    <x v="202"/>
    <n v="206"/>
    <n v="194"/>
    <n v="4703"/>
    <n v="4291"/>
    <n v="60487"/>
    <n v="84162"/>
  </r>
  <r>
    <n v="6"/>
    <x v="0"/>
    <s v="Alpha"/>
    <x v="203"/>
    <n v="106"/>
    <n v="91"/>
    <n v="20454"/>
    <n v="19755"/>
    <n v="39926"/>
    <n v="51847"/>
  </r>
  <r>
    <n v="6"/>
    <x v="0"/>
    <s v="Alpha"/>
    <x v="204"/>
    <n v="117"/>
    <n v="240"/>
    <n v="20571"/>
    <n v="19995"/>
    <n v="39809"/>
    <n v="51607"/>
  </r>
  <r>
    <n v="6"/>
    <x v="0"/>
    <s v="Alpha"/>
    <x v="205"/>
    <n v="115"/>
    <n v="189"/>
    <n v="20686"/>
    <n v="20184"/>
    <n v="39694"/>
    <n v="51418"/>
  </r>
  <r>
    <n v="1"/>
    <x v="1"/>
    <s v="Alpha"/>
    <x v="206"/>
    <n v="224"/>
    <n v="129"/>
    <n v="5227"/>
    <n v="4873"/>
    <n v="82363"/>
    <n v="67728"/>
  </r>
  <r>
    <n v="2"/>
    <x v="1"/>
    <s v="Delta"/>
    <x v="165"/>
    <n v="278"/>
    <n v="219"/>
    <n v="5000"/>
    <n v="4737"/>
    <n v="59441"/>
    <n v="81472"/>
  </r>
  <r>
    <n v="3"/>
    <x v="1"/>
    <s v="A3"/>
    <x v="40"/>
    <n v="298"/>
    <n v="266"/>
    <n v="4038"/>
    <n v="3738"/>
    <n v="48120"/>
    <n v="92700"/>
  </r>
  <r>
    <n v="6"/>
    <x v="0"/>
    <s v="Alpha"/>
    <x v="207"/>
    <n v="227"/>
    <n v="173"/>
    <n v="20913"/>
    <n v="20357"/>
    <n v="39467"/>
    <n v="51245"/>
  </r>
  <r>
    <n v="14"/>
    <x v="3"/>
    <s v="Delta"/>
    <x v="196"/>
    <n v="241"/>
    <n v="203"/>
    <n v="4094"/>
    <n v="3689"/>
    <n v="71317"/>
    <n v="72449"/>
  </r>
  <r>
    <n v="3"/>
    <x v="1"/>
    <s v="A3"/>
    <x v="41"/>
    <n v="254"/>
    <n v="90"/>
    <n v="4292"/>
    <n v="3828"/>
    <n v="47866"/>
    <n v="92610"/>
  </r>
  <r>
    <n v="11"/>
    <x v="2"/>
    <s v="Lake2"/>
    <x v="190"/>
    <n v="96"/>
    <n v="217"/>
    <n v="5260"/>
    <n v="4894"/>
    <n v="70720"/>
    <n v="91903"/>
  </r>
  <r>
    <n v="10"/>
    <x v="2"/>
    <s v="Lake1"/>
    <x v="202"/>
    <n v="298"/>
    <n v="143"/>
    <n v="4388"/>
    <n v="4469"/>
    <n v="72840"/>
    <n v="60784"/>
  </r>
  <r>
    <n v="13"/>
    <x v="3"/>
    <s v="W13"/>
    <x v="46"/>
    <n v="291"/>
    <n v="73"/>
    <n v="4787"/>
    <n v="4537"/>
    <n v="87916"/>
    <n v="74918"/>
  </r>
  <r>
    <n v="1"/>
    <x v="1"/>
    <s v="Alpha"/>
    <x v="208"/>
    <n v="184"/>
    <n v="60"/>
    <n v="5411"/>
    <n v="4933"/>
    <n v="82179"/>
    <n v="67668"/>
  </r>
  <r>
    <n v="4"/>
    <x v="4"/>
    <s v="B1"/>
    <x v="209"/>
    <n v="243"/>
    <n v="52"/>
    <n v="4946"/>
    <n v="4343"/>
    <n v="60244"/>
    <n v="84110"/>
  </r>
  <r>
    <n v="6"/>
    <x v="0"/>
    <s v="Alpha"/>
    <x v="210"/>
    <n v="163"/>
    <n v="175"/>
    <n v="21076"/>
    <n v="20532"/>
    <n v="39304"/>
    <n v="51070"/>
  </r>
  <r>
    <n v="3"/>
    <x v="1"/>
    <s v="A3"/>
    <x v="190"/>
    <n v="82"/>
    <n v="274"/>
    <n v="4374"/>
    <n v="4102"/>
    <n v="47784"/>
    <n v="92336"/>
  </r>
  <r>
    <n v="5"/>
    <x v="4"/>
    <s v="B2"/>
    <x v="211"/>
    <n v="243"/>
    <n v="52"/>
    <n v="4316"/>
    <n v="4456"/>
    <n v="43107"/>
    <n v="73252"/>
  </r>
  <r>
    <n v="6"/>
    <x v="0"/>
    <s v="Alpha"/>
    <x v="212"/>
    <n v="195"/>
    <n v="250"/>
    <n v="21271"/>
    <n v="20782"/>
    <n v="39109"/>
    <n v="50820"/>
  </r>
  <r>
    <n v="6"/>
    <x v="0"/>
    <s v="Alpha"/>
    <x v="213"/>
    <n v="271"/>
    <n v="197"/>
    <n v="21542"/>
    <n v="20979"/>
    <n v="38838"/>
    <n v="50623"/>
  </r>
  <r>
    <n v="13"/>
    <x v="3"/>
    <s v="W13"/>
    <x v="214"/>
    <n v="148"/>
    <n v="74"/>
    <n v="4935"/>
    <n v="4611"/>
    <n v="87768"/>
    <n v="74844"/>
  </r>
  <r>
    <n v="1"/>
    <x v="1"/>
    <s v="Alpha"/>
    <x v="215"/>
    <n v="100"/>
    <n v="60"/>
    <n v="5511"/>
    <n v="4993"/>
    <n v="82079"/>
    <n v="67608"/>
  </r>
  <r>
    <n v="14"/>
    <x v="3"/>
    <s v="Delta"/>
    <x v="206"/>
    <n v="236"/>
    <n v="281"/>
    <n v="4330"/>
    <n v="3970"/>
    <n v="71081"/>
    <n v="72168"/>
  </r>
  <r>
    <n v="14"/>
    <x v="3"/>
    <s v="Delta"/>
    <x v="48"/>
    <n v="182"/>
    <n v="204"/>
    <n v="4512"/>
    <n v="4174"/>
    <n v="70899"/>
    <n v="71964"/>
  </r>
  <r>
    <n v="5"/>
    <x v="4"/>
    <s v="B2"/>
    <x v="214"/>
    <n v="240"/>
    <n v="206"/>
    <n v="4556"/>
    <n v="4662"/>
    <n v="42867"/>
    <n v="73046"/>
  </r>
  <r>
    <n v="1"/>
    <x v="1"/>
    <s v="Alpha"/>
    <x v="216"/>
    <n v="210"/>
    <n v="293"/>
    <n v="5721"/>
    <n v="5286"/>
    <n v="81869"/>
    <n v="67315"/>
  </r>
  <r>
    <n v="12"/>
    <x v="2"/>
    <s v="Lake3"/>
    <x v="152"/>
    <n v="211"/>
    <n v="232"/>
    <n v="4981"/>
    <n v="4471"/>
    <n v="58406"/>
    <n v="92734"/>
  </r>
  <r>
    <n v="5"/>
    <x v="4"/>
    <s v="B2"/>
    <x v="217"/>
    <n v="246"/>
    <n v="50"/>
    <n v="4802"/>
    <n v="4712"/>
    <n v="42621"/>
    <n v="72996"/>
  </r>
  <r>
    <n v="14"/>
    <x v="3"/>
    <s v="Delta"/>
    <x v="218"/>
    <n v="80"/>
    <n v="232"/>
    <n v="4592"/>
    <n v="4406"/>
    <n v="70819"/>
    <n v="71732"/>
  </r>
  <r>
    <n v="2"/>
    <x v="1"/>
    <s v="Delta"/>
    <x v="219"/>
    <n v="122"/>
    <n v="205"/>
    <n v="5122"/>
    <n v="4942"/>
    <n v="59319"/>
    <n v="81267"/>
  </r>
  <r>
    <n v="4"/>
    <x v="4"/>
    <s v="B1"/>
    <x v="220"/>
    <n v="207"/>
    <n v="70"/>
    <n v="5153"/>
    <n v="4413"/>
    <n v="60037"/>
    <n v="84040"/>
  </r>
  <r>
    <n v="14"/>
    <x v="3"/>
    <s v="Delta"/>
    <x v="221"/>
    <n v="270"/>
    <n v="184"/>
    <n v="4862"/>
    <n v="4590"/>
    <n v="70549"/>
    <n v="71548"/>
  </r>
  <r>
    <n v="6"/>
    <x v="0"/>
    <s v="Alpha"/>
    <x v="222"/>
    <n v="248"/>
    <n v="101"/>
    <n v="21790"/>
    <n v="21080"/>
    <n v="38590"/>
    <n v="50522"/>
  </r>
  <r>
    <n v="11"/>
    <x v="2"/>
    <s v="Lake2"/>
    <x v="45"/>
    <n v="199"/>
    <n v="90"/>
    <n v="5459"/>
    <n v="4984"/>
    <n v="70521"/>
    <n v="91813"/>
  </r>
  <r>
    <n v="4"/>
    <x v="4"/>
    <s v="B1"/>
    <x v="223"/>
    <n v="150"/>
    <n v="228"/>
    <n v="5303"/>
    <n v="4641"/>
    <n v="59887"/>
    <n v="83812"/>
  </r>
  <r>
    <n v="14"/>
    <x v="3"/>
    <s v="Delta"/>
    <x v="224"/>
    <n v="276"/>
    <n v="296"/>
    <n v="5138"/>
    <n v="4886"/>
    <n v="70273"/>
    <n v="71252"/>
  </r>
  <r>
    <n v="4"/>
    <x v="4"/>
    <s v="B1"/>
    <x v="53"/>
    <n v="228"/>
    <n v="191"/>
    <n v="5531"/>
    <n v="4832"/>
    <n v="59659"/>
    <n v="83621"/>
  </r>
  <r>
    <n v="10"/>
    <x v="2"/>
    <s v="Lake1"/>
    <x v="225"/>
    <n v="225"/>
    <n v="135"/>
    <n v="4613"/>
    <n v="4604"/>
    <n v="72615"/>
    <n v="60649"/>
  </r>
  <r>
    <n v="6"/>
    <x v="0"/>
    <s v="Alpha"/>
    <x v="226"/>
    <n v="150"/>
    <n v="80"/>
    <n v="21940"/>
    <n v="21160"/>
    <n v="38440"/>
    <n v="50442"/>
  </r>
  <r>
    <n v="6"/>
    <x v="0"/>
    <s v="Alpha"/>
    <x v="227"/>
    <n v="134"/>
    <n v="253"/>
    <n v="22074"/>
    <n v="21413"/>
    <n v="38306"/>
    <n v="50189"/>
  </r>
  <r>
    <n v="14"/>
    <x v="3"/>
    <s v="Delta"/>
    <x v="56"/>
    <n v="115"/>
    <n v="178"/>
    <n v="5253"/>
    <n v="5064"/>
    <n v="70158"/>
    <n v="71074"/>
  </r>
  <r>
    <n v="5"/>
    <x v="4"/>
    <s v="B2"/>
    <x v="208"/>
    <n v="158"/>
    <n v="109"/>
    <n v="4960"/>
    <n v="4821"/>
    <n v="42463"/>
    <n v="72887"/>
  </r>
  <r>
    <n v="6"/>
    <x v="0"/>
    <s v="Alpha"/>
    <x v="228"/>
    <n v="156"/>
    <n v="109"/>
    <n v="22230"/>
    <n v="21522"/>
    <n v="38150"/>
    <n v="50080"/>
  </r>
  <r>
    <n v="6"/>
    <x v="0"/>
    <s v="Alpha"/>
    <x v="229"/>
    <n v="180"/>
    <n v="294"/>
    <n v="22410"/>
    <n v="21816"/>
    <n v="37970"/>
    <n v="49786"/>
  </r>
  <r>
    <n v="6"/>
    <x v="0"/>
    <s v="Alpha"/>
    <x v="230"/>
    <n v="292"/>
    <n v="119"/>
    <n v="22702"/>
    <n v="21935"/>
    <n v="37678"/>
    <n v="49667"/>
  </r>
  <r>
    <n v="10"/>
    <x v="2"/>
    <s v="Lake1"/>
    <x v="231"/>
    <n v="118"/>
    <n v="116"/>
    <n v="4731"/>
    <n v="4720"/>
    <n v="72497"/>
    <n v="60533"/>
  </r>
  <r>
    <n v="3"/>
    <x v="1"/>
    <s v="A3"/>
    <x v="211"/>
    <n v="174"/>
    <n v="79"/>
    <n v="4548"/>
    <n v="4181"/>
    <n v="47610"/>
    <n v="92257"/>
  </r>
  <r>
    <n v="14"/>
    <x v="3"/>
    <s v="Delta"/>
    <x v="232"/>
    <n v="170"/>
    <n v="270"/>
    <n v="5423"/>
    <n v="5334"/>
    <n v="69988"/>
    <n v="70804"/>
  </r>
  <r>
    <n v="4"/>
    <x v="4"/>
    <s v="B1"/>
    <x v="233"/>
    <n v="210"/>
    <n v="285"/>
    <n v="5741"/>
    <n v="5117"/>
    <n v="59449"/>
    <n v="83336"/>
  </r>
  <r>
    <n v="6"/>
    <x v="0"/>
    <s v="Alpha"/>
    <x v="234"/>
    <n v="300"/>
    <n v="52"/>
    <n v="23002"/>
    <n v="21987"/>
    <n v="37378"/>
    <n v="49615"/>
  </r>
  <r>
    <n v="6"/>
    <x v="0"/>
    <s v="Alpha"/>
    <x v="235"/>
    <n v="190"/>
    <n v="92"/>
    <n v="23192"/>
    <n v="22079"/>
    <n v="37188"/>
    <n v="49523"/>
  </r>
  <r>
    <n v="13"/>
    <x v="3"/>
    <s v="W13"/>
    <x v="48"/>
    <n v="180"/>
    <n v="123"/>
    <n v="5115"/>
    <n v="4734"/>
    <n v="87588"/>
    <n v="74721"/>
  </r>
  <r>
    <n v="6"/>
    <x v="0"/>
    <s v="Alpha"/>
    <x v="236"/>
    <n v="172"/>
    <n v="288"/>
    <n v="23364"/>
    <n v="22367"/>
    <n v="37016"/>
    <n v="49235"/>
  </r>
  <r>
    <n v="1"/>
    <x v="1"/>
    <s v="Alpha"/>
    <x v="233"/>
    <n v="190"/>
    <n v="198"/>
    <n v="5911"/>
    <n v="5484"/>
    <n v="81679"/>
    <n v="67117"/>
  </r>
  <r>
    <n v="6"/>
    <x v="0"/>
    <s v="Alpha"/>
    <x v="237"/>
    <n v="292"/>
    <n v="274"/>
    <n v="23656"/>
    <n v="22641"/>
    <n v="36724"/>
    <n v="48961"/>
  </r>
  <r>
    <n v="11"/>
    <x v="2"/>
    <s v="Lake2"/>
    <x v="46"/>
    <n v="221"/>
    <n v="148"/>
    <n v="5680"/>
    <n v="5132"/>
    <n v="70300"/>
    <n v="91665"/>
  </r>
  <r>
    <n v="6"/>
    <x v="0"/>
    <s v="Alpha"/>
    <x v="238"/>
    <n v="173"/>
    <n v="83"/>
    <n v="23829"/>
    <n v="22724"/>
    <n v="36551"/>
    <n v="48878"/>
  </r>
  <r>
    <n v="2"/>
    <x v="1"/>
    <s v="Delta"/>
    <x v="47"/>
    <n v="176"/>
    <n v="294"/>
    <n v="5298"/>
    <n v="5236"/>
    <n v="59143"/>
    <n v="80973"/>
  </r>
  <r>
    <n v="13"/>
    <x v="3"/>
    <s v="W13"/>
    <x v="239"/>
    <n v="274"/>
    <n v="281"/>
    <n v="5389"/>
    <n v="5015"/>
    <n v="87314"/>
    <n v="74440"/>
  </r>
  <r>
    <n v="6"/>
    <x v="0"/>
    <s v="Alpha"/>
    <x v="240"/>
    <n v="256"/>
    <n v="147"/>
    <n v="24085"/>
    <n v="22871"/>
    <n v="36295"/>
    <n v="48731"/>
  </r>
  <r>
    <n v="6"/>
    <x v="0"/>
    <s v="Alpha"/>
    <x v="241"/>
    <n v="248"/>
    <n v="291"/>
    <n v="24333"/>
    <n v="23162"/>
    <n v="36047"/>
    <n v="48440"/>
  </r>
  <r>
    <n v="3"/>
    <x v="1"/>
    <s v="A3"/>
    <x v="219"/>
    <n v="292"/>
    <n v="264"/>
    <n v="4840"/>
    <n v="4445"/>
    <n v="47318"/>
    <n v="91993"/>
  </r>
  <r>
    <n v="12"/>
    <x v="2"/>
    <s v="Lake3"/>
    <x v="41"/>
    <n v="198"/>
    <n v="96"/>
    <n v="5179"/>
    <n v="4567"/>
    <n v="58208"/>
    <n v="92638"/>
  </r>
  <r>
    <n v="13"/>
    <x v="3"/>
    <s v="W13"/>
    <x v="215"/>
    <n v="250"/>
    <n v="92"/>
    <n v="5639"/>
    <n v="5107"/>
    <n v="87064"/>
    <n v="74348"/>
  </r>
  <r>
    <n v="4"/>
    <x v="4"/>
    <s v="B1"/>
    <x v="242"/>
    <n v="215"/>
    <n v="274"/>
    <n v="5956"/>
    <n v="5391"/>
    <n v="59234"/>
    <n v="83062"/>
  </r>
  <r>
    <n v="2"/>
    <x v="1"/>
    <s v="Delta"/>
    <x v="218"/>
    <n v="208"/>
    <n v="261"/>
    <n v="5506"/>
    <n v="5497"/>
    <n v="58935"/>
    <n v="80712"/>
  </r>
  <r>
    <n v="10"/>
    <x v="2"/>
    <s v="Lake1"/>
    <x v="243"/>
    <n v="192"/>
    <n v="55"/>
    <n v="4923"/>
    <n v="4775"/>
    <n v="72305"/>
    <n v="60478"/>
  </r>
  <r>
    <n v="10"/>
    <x v="2"/>
    <s v="Lake1"/>
    <x v="223"/>
    <n v="207"/>
    <n v="205"/>
    <n v="5130"/>
    <n v="4980"/>
    <n v="72098"/>
    <n v="60273"/>
  </r>
  <r>
    <n v="1"/>
    <x v="1"/>
    <s v="Alpha"/>
    <x v="244"/>
    <n v="161"/>
    <n v="294"/>
    <n v="6072"/>
    <n v="5778"/>
    <n v="81518"/>
    <n v="66823"/>
  </r>
  <r>
    <n v="5"/>
    <x v="4"/>
    <s v="B2"/>
    <x v="221"/>
    <n v="113"/>
    <n v="290"/>
    <n v="5073"/>
    <n v="5111"/>
    <n v="42350"/>
    <n v="72597"/>
  </r>
  <r>
    <n v="3"/>
    <x v="1"/>
    <s v="A3"/>
    <x v="202"/>
    <n v="283"/>
    <n v="156"/>
    <n v="5123"/>
    <n v="4601"/>
    <n v="47035"/>
    <n v="91837"/>
  </r>
  <r>
    <n v="1"/>
    <x v="1"/>
    <s v="Alpha"/>
    <x v="245"/>
    <n v="188"/>
    <n v="292"/>
    <n v="6260"/>
    <n v="6070"/>
    <n v="81330"/>
    <n v="66531"/>
  </r>
  <r>
    <n v="6"/>
    <x v="0"/>
    <s v="Alpha"/>
    <x v="246"/>
    <n v="184"/>
    <n v="95"/>
    <n v="24517"/>
    <n v="23257"/>
    <n v="35863"/>
    <n v="48345"/>
  </r>
  <r>
    <n v="2"/>
    <x v="1"/>
    <s v="Delta"/>
    <x v="243"/>
    <n v="205"/>
    <n v="241"/>
    <n v="5711"/>
    <n v="5738"/>
    <n v="58730"/>
    <n v="80471"/>
  </r>
  <r>
    <n v="6"/>
    <x v="0"/>
    <s v="Alpha"/>
    <x v="247"/>
    <n v="267"/>
    <n v="79"/>
    <n v="24784"/>
    <n v="23336"/>
    <n v="35596"/>
    <n v="48266"/>
  </r>
  <r>
    <n v="6"/>
    <x v="0"/>
    <s v="Alpha"/>
    <x v="248"/>
    <n v="87"/>
    <n v="287"/>
    <n v="24871"/>
    <n v="23623"/>
    <n v="35509"/>
    <n v="47979"/>
  </r>
  <r>
    <n v="5"/>
    <x v="4"/>
    <s v="B2"/>
    <x v="249"/>
    <n v="162"/>
    <n v="68"/>
    <n v="5235"/>
    <n v="5179"/>
    <n v="42188"/>
    <n v="72529"/>
  </r>
  <r>
    <n v="5"/>
    <x v="4"/>
    <s v="B2"/>
    <x v="250"/>
    <n v="90"/>
    <n v="259"/>
    <n v="5325"/>
    <n v="5438"/>
    <n v="42098"/>
    <n v="72270"/>
  </r>
  <r>
    <n v="4"/>
    <x v="4"/>
    <s v="B1"/>
    <x v="59"/>
    <n v="169"/>
    <n v="263"/>
    <n v="6125"/>
    <n v="5654"/>
    <n v="59065"/>
    <n v="82799"/>
  </r>
  <r>
    <n v="12"/>
    <x v="2"/>
    <s v="Lake3"/>
    <x v="193"/>
    <n v="273"/>
    <n v="180"/>
    <n v="5452"/>
    <n v="4747"/>
    <n v="57935"/>
    <n v="92458"/>
  </r>
  <r>
    <n v="6"/>
    <x v="0"/>
    <s v="Alpha"/>
    <x v="251"/>
    <n v="83"/>
    <n v="174"/>
    <n v="24954"/>
    <n v="23797"/>
    <n v="35426"/>
    <n v="47805"/>
  </r>
  <r>
    <n v="5"/>
    <x v="4"/>
    <s v="B2"/>
    <x v="232"/>
    <n v="298"/>
    <n v="270"/>
    <n v="5623"/>
    <n v="5708"/>
    <n v="41800"/>
    <n v="72000"/>
  </r>
  <r>
    <n v="5"/>
    <x v="4"/>
    <s v="B2"/>
    <x v="252"/>
    <n v="148"/>
    <n v="193"/>
    <n v="5771"/>
    <n v="5901"/>
    <n v="41652"/>
    <n v="71807"/>
  </r>
  <r>
    <n v="5"/>
    <x v="4"/>
    <s v="B2"/>
    <x v="253"/>
    <n v="92"/>
    <n v="116"/>
    <n v="5863"/>
    <n v="6017"/>
    <n v="41560"/>
    <n v="71691"/>
  </r>
  <r>
    <n v="4"/>
    <x v="4"/>
    <s v="B1"/>
    <x v="254"/>
    <n v="229"/>
    <n v="229"/>
    <n v="6354"/>
    <n v="5883"/>
    <n v="58836"/>
    <n v="82570"/>
  </r>
  <r>
    <n v="1"/>
    <x v="1"/>
    <s v="Alpha"/>
    <x v="254"/>
    <n v="210"/>
    <n v="287"/>
    <n v="6470"/>
    <n v="6357"/>
    <n v="81120"/>
    <n v="66244"/>
  </r>
  <r>
    <n v="3"/>
    <x v="1"/>
    <s v="A3"/>
    <x v="217"/>
    <n v="98"/>
    <n v="144"/>
    <n v="5221"/>
    <n v="4745"/>
    <n v="46937"/>
    <n v="91693"/>
  </r>
  <r>
    <n v="14"/>
    <x v="3"/>
    <s v="Delta"/>
    <x v="252"/>
    <n v="175"/>
    <n v="249"/>
    <n v="5598"/>
    <n v="5583"/>
    <n v="69813"/>
    <n v="70555"/>
  </r>
  <r>
    <n v="14"/>
    <x v="3"/>
    <s v="Delta"/>
    <x v="255"/>
    <n v="218"/>
    <n v="161"/>
    <n v="5816"/>
    <n v="5744"/>
    <n v="69595"/>
    <n v="70394"/>
  </r>
  <r>
    <n v="12"/>
    <x v="2"/>
    <s v="Lake3"/>
    <x v="45"/>
    <n v="166"/>
    <n v="219"/>
    <n v="5618"/>
    <n v="4966"/>
    <n v="57769"/>
    <n v="92239"/>
  </r>
  <r>
    <n v="2"/>
    <x v="1"/>
    <s v="Delta"/>
    <x v="52"/>
    <n v="288"/>
    <n v="144"/>
    <n v="5999"/>
    <n v="5882"/>
    <n v="58442"/>
    <n v="80327"/>
  </r>
  <r>
    <n v="1"/>
    <x v="1"/>
    <s v="Alpha"/>
    <x v="256"/>
    <n v="154"/>
    <n v="110"/>
    <n v="6624"/>
    <n v="6467"/>
    <n v="80966"/>
    <n v="66134"/>
  </r>
  <r>
    <n v="2"/>
    <x v="1"/>
    <s v="Delta"/>
    <x v="56"/>
    <n v="228"/>
    <n v="208"/>
    <n v="6227"/>
    <n v="6090"/>
    <n v="58214"/>
    <n v="80119"/>
  </r>
  <r>
    <n v="6"/>
    <x v="0"/>
    <s v="Alpha"/>
    <x v="257"/>
    <n v="202"/>
    <n v="282"/>
    <n v="25156"/>
    <n v="24079"/>
    <n v="35224"/>
    <n v="47523"/>
  </r>
  <r>
    <n v="6"/>
    <x v="0"/>
    <s v="Alpha"/>
    <x v="258"/>
    <n v="81"/>
    <n v="227"/>
    <n v="25237"/>
    <n v="24306"/>
    <n v="35143"/>
    <n v="47296"/>
  </r>
  <r>
    <n v="5"/>
    <x v="4"/>
    <s v="B2"/>
    <x v="259"/>
    <n v="159"/>
    <n v="136"/>
    <n v="6022"/>
    <n v="6153"/>
    <n v="41401"/>
    <n v="71555"/>
  </r>
  <r>
    <n v="3"/>
    <x v="1"/>
    <s v="A3"/>
    <x v="209"/>
    <n v="259"/>
    <n v="228"/>
    <n v="5480"/>
    <n v="4973"/>
    <n v="46678"/>
    <n v="91465"/>
  </r>
  <r>
    <n v="14"/>
    <x v="3"/>
    <s v="Delta"/>
    <x v="61"/>
    <n v="261"/>
    <n v="141"/>
    <n v="6077"/>
    <n v="5885"/>
    <n v="69334"/>
    <n v="70253"/>
  </r>
  <r>
    <n v="2"/>
    <x v="1"/>
    <s v="Delta"/>
    <x v="244"/>
    <n v="172"/>
    <n v="128"/>
    <n v="6399"/>
    <n v="6218"/>
    <n v="58042"/>
    <n v="79991"/>
  </r>
  <r>
    <n v="12"/>
    <x v="2"/>
    <s v="Lake3"/>
    <x v="206"/>
    <n v="146"/>
    <n v="99"/>
    <n v="5764"/>
    <n v="5065"/>
    <n v="57623"/>
    <n v="92140"/>
  </r>
  <r>
    <n v="1"/>
    <x v="1"/>
    <s v="Alpha"/>
    <x v="260"/>
    <n v="210"/>
    <n v="263"/>
    <n v="6834"/>
    <n v="6730"/>
    <n v="80756"/>
    <n v="65871"/>
  </r>
  <r>
    <n v="6"/>
    <x v="0"/>
    <s v="Alpha"/>
    <x v="261"/>
    <n v="95"/>
    <n v="58"/>
    <n v="25332"/>
    <n v="24364"/>
    <n v="35048"/>
    <n v="47238"/>
  </r>
  <r>
    <n v="3"/>
    <x v="1"/>
    <s v="A3"/>
    <x v="243"/>
    <n v="167"/>
    <n v="78"/>
    <n v="5647"/>
    <n v="5051"/>
    <n v="46511"/>
    <n v="91387"/>
  </r>
  <r>
    <n v="4"/>
    <x v="4"/>
    <s v="B1"/>
    <x v="262"/>
    <n v="88"/>
    <n v="227"/>
    <n v="6442"/>
    <n v="6110"/>
    <n v="58748"/>
    <n v="82343"/>
  </r>
  <r>
    <n v="2"/>
    <x v="1"/>
    <s v="Delta"/>
    <x v="245"/>
    <n v="104"/>
    <n v="171"/>
    <n v="6503"/>
    <n v="6389"/>
    <n v="57938"/>
    <n v="79820"/>
  </r>
  <r>
    <n v="11"/>
    <x v="2"/>
    <s v="Lake2"/>
    <x v="48"/>
    <n v="141"/>
    <n v="93"/>
    <n v="5821"/>
    <n v="5225"/>
    <n v="70159"/>
    <n v="91572"/>
  </r>
  <r>
    <n v="14"/>
    <x v="3"/>
    <s v="Delta"/>
    <x v="263"/>
    <n v="160"/>
    <n v="164"/>
    <n v="6237"/>
    <n v="6049"/>
    <n v="69174"/>
    <n v="70089"/>
  </r>
  <r>
    <n v="6"/>
    <x v="0"/>
    <s v="Alpha"/>
    <x v="264"/>
    <n v="206"/>
    <n v="151"/>
    <n v="25538"/>
    <n v="24515"/>
    <n v="34842"/>
    <n v="47087"/>
  </r>
  <r>
    <n v="6"/>
    <x v="0"/>
    <s v="Alpha"/>
    <x v="265"/>
    <n v="185"/>
    <n v="51"/>
    <n v="25723"/>
    <n v="24566"/>
    <n v="34657"/>
    <n v="47036"/>
  </r>
  <r>
    <n v="3"/>
    <x v="1"/>
    <s v="A3"/>
    <x v="266"/>
    <n v="271"/>
    <n v="101"/>
    <n v="5918"/>
    <n v="5152"/>
    <n v="46240"/>
    <n v="91286"/>
  </r>
  <r>
    <n v="5"/>
    <x v="4"/>
    <s v="B2"/>
    <x v="267"/>
    <n v="201"/>
    <n v="276"/>
    <n v="6223"/>
    <n v="6429"/>
    <n v="41200"/>
    <n v="71279"/>
  </r>
  <r>
    <n v="10"/>
    <x v="2"/>
    <s v="Lake1"/>
    <x v="53"/>
    <n v="188"/>
    <n v="83"/>
    <n v="5318"/>
    <n v="5063"/>
    <n v="71910"/>
    <n v="60190"/>
  </r>
  <r>
    <n v="3"/>
    <x v="1"/>
    <s v="A3"/>
    <x v="53"/>
    <n v="262"/>
    <n v="87"/>
    <n v="6180"/>
    <n v="5239"/>
    <n v="45978"/>
    <n v="91199"/>
  </r>
  <r>
    <n v="5"/>
    <x v="4"/>
    <s v="B2"/>
    <x v="268"/>
    <n v="269"/>
    <n v="285"/>
    <n v="6492"/>
    <n v="6714"/>
    <n v="40931"/>
    <n v="70994"/>
  </r>
  <r>
    <n v="11"/>
    <x v="2"/>
    <s v="Lake2"/>
    <x v="269"/>
    <n v="136"/>
    <n v="280"/>
    <n v="5957"/>
    <n v="5505"/>
    <n v="70023"/>
    <n v="91292"/>
  </r>
  <r>
    <n v="6"/>
    <x v="0"/>
    <s v="Alpha"/>
    <x v="270"/>
    <n v="133"/>
    <n v="297"/>
    <n v="25856"/>
    <n v="24863"/>
    <n v="34524"/>
    <n v="46739"/>
  </r>
  <r>
    <n v="14"/>
    <x v="3"/>
    <s v="Delta"/>
    <x v="260"/>
    <n v="140"/>
    <n v="106"/>
    <n v="6377"/>
    <n v="6155"/>
    <n v="69034"/>
    <n v="69983"/>
  </r>
  <r>
    <n v="14"/>
    <x v="3"/>
    <s v="Delta"/>
    <x v="267"/>
    <n v="266"/>
    <n v="182"/>
    <n v="6643"/>
    <n v="6337"/>
    <n v="68768"/>
    <n v="69801"/>
  </r>
  <r>
    <n v="4"/>
    <x v="4"/>
    <s v="B1"/>
    <x v="259"/>
    <n v="245"/>
    <n v="80"/>
    <n v="6687"/>
    <n v="6190"/>
    <n v="58503"/>
    <n v="82263"/>
  </r>
  <r>
    <n v="6"/>
    <x v="0"/>
    <s v="Alpha"/>
    <x v="271"/>
    <n v="186"/>
    <n v="268"/>
    <n v="26042"/>
    <n v="25131"/>
    <n v="34338"/>
    <n v="46471"/>
  </r>
  <r>
    <n v="5"/>
    <x v="4"/>
    <s v="B2"/>
    <x v="272"/>
    <n v="152"/>
    <n v="280"/>
    <n v="6644"/>
    <n v="6994"/>
    <n v="40779"/>
    <n v="70714"/>
  </r>
  <r>
    <n v="6"/>
    <x v="0"/>
    <s v="Alpha"/>
    <x v="273"/>
    <n v="87"/>
    <n v="115"/>
    <n v="26129"/>
    <n v="25246"/>
    <n v="34251"/>
    <n v="46356"/>
  </r>
  <r>
    <n v="12"/>
    <x v="2"/>
    <s v="Lake3"/>
    <x v="209"/>
    <n v="108"/>
    <n v="53"/>
    <n v="5872"/>
    <n v="5118"/>
    <n v="57515"/>
    <n v="92087"/>
  </r>
  <r>
    <n v="12"/>
    <x v="2"/>
    <s v="Lake3"/>
    <x v="239"/>
    <n v="193"/>
    <n v="259"/>
    <n v="6065"/>
    <n v="5377"/>
    <n v="57322"/>
    <n v="91828"/>
  </r>
  <r>
    <n v="1"/>
    <x v="1"/>
    <s v="Alpha"/>
    <x v="267"/>
    <n v="257"/>
    <n v="244"/>
    <n v="7091"/>
    <n v="6974"/>
    <n v="80499"/>
    <n v="65627"/>
  </r>
  <r>
    <n v="14"/>
    <x v="3"/>
    <s v="Delta"/>
    <x v="67"/>
    <n v="98"/>
    <n v="209"/>
    <n v="6741"/>
    <n v="6546"/>
    <n v="68670"/>
    <n v="69592"/>
  </r>
  <r>
    <n v="4"/>
    <x v="4"/>
    <s v="B1"/>
    <x v="64"/>
    <n v="102"/>
    <n v="102"/>
    <n v="6789"/>
    <n v="6292"/>
    <n v="58401"/>
    <n v="82161"/>
  </r>
  <r>
    <n v="2"/>
    <x v="1"/>
    <s v="Delta"/>
    <x v="262"/>
    <n v="240"/>
    <n v="160"/>
    <n v="6743"/>
    <n v="6549"/>
    <n v="57698"/>
    <n v="79660"/>
  </r>
  <r>
    <n v="13"/>
    <x v="3"/>
    <s v="W13"/>
    <x v="216"/>
    <n v="95"/>
    <n v="221"/>
    <n v="5734"/>
    <n v="5328"/>
    <n v="86969"/>
    <n v="74127"/>
  </r>
  <r>
    <n v="6"/>
    <x v="0"/>
    <s v="Alpha"/>
    <x v="274"/>
    <n v="244"/>
    <n v="100"/>
    <n v="26373"/>
    <n v="25346"/>
    <n v="34007"/>
    <n v="46256"/>
  </r>
  <r>
    <n v="14"/>
    <x v="3"/>
    <s v="Delta"/>
    <x v="68"/>
    <n v="128"/>
    <n v="142"/>
    <n v="6869"/>
    <n v="6688"/>
    <n v="68542"/>
    <n v="69450"/>
  </r>
  <r>
    <n v="5"/>
    <x v="4"/>
    <s v="B2"/>
    <x v="275"/>
    <n v="227"/>
    <n v="144"/>
    <n v="6871"/>
    <n v="7138"/>
    <n v="40552"/>
    <n v="70570"/>
  </r>
  <r>
    <n v="8"/>
    <x v="0"/>
    <s v="Delta"/>
    <x v="1"/>
    <n v="112"/>
    <n v="151"/>
    <n v="112"/>
    <n v="151"/>
    <n v="83678"/>
    <n v="82958"/>
  </r>
  <r>
    <n v="14"/>
    <x v="3"/>
    <s v="Delta"/>
    <x v="276"/>
    <n v="221"/>
    <n v="220"/>
    <n v="7090"/>
    <n v="6908"/>
    <n v="68321"/>
    <n v="69230"/>
  </r>
  <r>
    <n v="8"/>
    <x v="0"/>
    <s v="Delta"/>
    <x v="26"/>
    <n v="185"/>
    <n v="86"/>
    <n v="297"/>
    <n v="237"/>
    <n v="83493"/>
    <n v="82872"/>
  </r>
  <r>
    <n v="8"/>
    <x v="0"/>
    <s v="Delta"/>
    <x v="7"/>
    <n v="218"/>
    <n v="55"/>
    <n v="515"/>
    <n v="292"/>
    <n v="83275"/>
    <n v="82817"/>
  </r>
  <r>
    <n v="10"/>
    <x v="2"/>
    <s v="Lake1"/>
    <x v="277"/>
    <n v="215"/>
    <n v="233"/>
    <n v="5533"/>
    <n v="5296"/>
    <n v="71695"/>
    <n v="59957"/>
  </r>
  <r>
    <n v="11"/>
    <x v="2"/>
    <s v="Lake2"/>
    <x v="215"/>
    <n v="222"/>
    <n v="57"/>
    <n v="6179"/>
    <n v="5562"/>
    <n v="69801"/>
    <n v="91235"/>
  </r>
  <r>
    <n v="3"/>
    <x v="1"/>
    <s v="A3"/>
    <x v="56"/>
    <n v="284"/>
    <n v="148"/>
    <n v="6464"/>
    <n v="5387"/>
    <n v="45694"/>
    <n v="91051"/>
  </r>
  <r>
    <n v="13"/>
    <x v="3"/>
    <s v="W13"/>
    <x v="250"/>
    <n v="103"/>
    <n v="122"/>
    <n v="5837"/>
    <n v="5450"/>
    <n v="86866"/>
    <n v="74005"/>
  </r>
  <r>
    <n v="8"/>
    <x v="0"/>
    <s v="Delta"/>
    <x v="34"/>
    <n v="293"/>
    <n v="292"/>
    <n v="808"/>
    <n v="584"/>
    <n v="82982"/>
    <n v="82525"/>
  </r>
  <r>
    <n v="1"/>
    <x v="1"/>
    <s v="Alpha"/>
    <x v="278"/>
    <n v="223"/>
    <n v="299"/>
    <n v="7314"/>
    <n v="7273"/>
    <n v="80276"/>
    <n v="65328"/>
  </r>
  <r>
    <n v="2"/>
    <x v="1"/>
    <s v="Delta"/>
    <x v="259"/>
    <n v="164"/>
    <n v="216"/>
    <n v="6907"/>
    <n v="6765"/>
    <n v="57534"/>
    <n v="79444"/>
  </r>
  <r>
    <n v="8"/>
    <x v="0"/>
    <s v="Delta"/>
    <x v="14"/>
    <n v="275"/>
    <n v="235"/>
    <n v="1083"/>
    <n v="819"/>
    <n v="82707"/>
    <n v="82290"/>
  </r>
  <r>
    <n v="8"/>
    <x v="0"/>
    <s v="Delta"/>
    <x v="279"/>
    <n v="134"/>
    <n v="145"/>
    <n v="1217"/>
    <n v="964"/>
    <n v="82573"/>
    <n v="82145"/>
  </r>
  <r>
    <n v="1"/>
    <x v="1"/>
    <s v="Alpha"/>
    <x v="275"/>
    <n v="131"/>
    <n v="70"/>
    <n v="7445"/>
    <n v="7343"/>
    <n v="80145"/>
    <n v="65258"/>
  </r>
  <r>
    <n v="1"/>
    <x v="1"/>
    <s v="Alpha"/>
    <x v="280"/>
    <n v="211"/>
    <n v="259"/>
    <n v="7656"/>
    <n v="7602"/>
    <n v="79934"/>
    <n v="64999"/>
  </r>
  <r>
    <n v="12"/>
    <x v="2"/>
    <s v="Lake3"/>
    <x v="221"/>
    <n v="291"/>
    <n v="268"/>
    <n v="6356"/>
    <n v="5645"/>
    <n v="57031"/>
    <n v="91560"/>
  </r>
  <r>
    <n v="14"/>
    <x v="3"/>
    <s v="Delta"/>
    <x v="281"/>
    <n v="209"/>
    <n v="62"/>
    <n v="7299"/>
    <n v="6970"/>
    <n v="68112"/>
    <n v="69168"/>
  </r>
  <r>
    <n v="5"/>
    <x v="4"/>
    <s v="B2"/>
    <x v="282"/>
    <n v="162"/>
    <n v="51"/>
    <n v="7033"/>
    <n v="7189"/>
    <n v="40390"/>
    <n v="70519"/>
  </r>
  <r>
    <n v="12"/>
    <x v="2"/>
    <s v="Lake3"/>
    <x v="224"/>
    <n v="269"/>
    <n v="260"/>
    <n v="6625"/>
    <n v="5905"/>
    <n v="56762"/>
    <n v="91300"/>
  </r>
  <r>
    <n v="8"/>
    <x v="0"/>
    <s v="Delta"/>
    <x v="17"/>
    <n v="207"/>
    <n v="65"/>
    <n v="1424"/>
    <n v="1029"/>
    <n v="82366"/>
    <n v="82080"/>
  </r>
  <r>
    <n v="4"/>
    <x v="4"/>
    <s v="B1"/>
    <x v="268"/>
    <n v="236"/>
    <n v="169"/>
    <n v="7025"/>
    <n v="6461"/>
    <n v="58165"/>
    <n v="81992"/>
  </r>
  <r>
    <n v="8"/>
    <x v="0"/>
    <s v="Delta"/>
    <x v="79"/>
    <n v="146"/>
    <n v="288"/>
    <n v="1570"/>
    <n v="1317"/>
    <n v="82220"/>
    <n v="81792"/>
  </r>
  <r>
    <n v="2"/>
    <x v="1"/>
    <s v="Delta"/>
    <x v="283"/>
    <n v="244"/>
    <n v="163"/>
    <n v="7151"/>
    <n v="6928"/>
    <n v="57290"/>
    <n v="79281"/>
  </r>
  <r>
    <n v="3"/>
    <x v="1"/>
    <s v="A3"/>
    <x v="284"/>
    <n v="283"/>
    <n v="65"/>
    <n v="6747"/>
    <n v="5452"/>
    <n v="45411"/>
    <n v="90986"/>
  </r>
  <r>
    <n v="10"/>
    <x v="2"/>
    <s v="Lake1"/>
    <x v="285"/>
    <n v="254"/>
    <n v="240"/>
    <n v="5787"/>
    <n v="5536"/>
    <n v="71441"/>
    <n v="59717"/>
  </r>
  <r>
    <n v="14"/>
    <x v="3"/>
    <s v="Delta"/>
    <x v="286"/>
    <n v="213"/>
    <n v="85"/>
    <n v="7512"/>
    <n v="7055"/>
    <n v="67899"/>
    <n v="69083"/>
  </r>
  <r>
    <n v="14"/>
    <x v="3"/>
    <s v="Delta"/>
    <x v="287"/>
    <n v="239"/>
    <n v="70"/>
    <n v="7751"/>
    <n v="7125"/>
    <n v="67660"/>
    <n v="69013"/>
  </r>
  <r>
    <n v="8"/>
    <x v="0"/>
    <s v="Delta"/>
    <x v="23"/>
    <n v="169"/>
    <n v="239"/>
    <n v="1739"/>
    <n v="1556"/>
    <n v="82051"/>
    <n v="81553"/>
  </r>
  <r>
    <n v="2"/>
    <x v="1"/>
    <s v="Delta"/>
    <x v="288"/>
    <n v="272"/>
    <n v="108"/>
    <n v="7423"/>
    <n v="7036"/>
    <n v="57018"/>
    <n v="79173"/>
  </r>
  <r>
    <n v="14"/>
    <x v="3"/>
    <s v="Delta"/>
    <x v="289"/>
    <n v="80"/>
    <n v="236"/>
    <n v="7831"/>
    <n v="7361"/>
    <n v="67580"/>
    <n v="68777"/>
  </r>
  <r>
    <n v="1"/>
    <x v="1"/>
    <s v="Alpha"/>
    <x v="290"/>
    <n v="80"/>
    <n v="262"/>
    <n v="7736"/>
    <n v="7864"/>
    <n v="79854"/>
    <n v="64737"/>
  </r>
  <r>
    <n v="8"/>
    <x v="0"/>
    <s v="Delta"/>
    <x v="99"/>
    <n v="265"/>
    <n v="265"/>
    <n v="2004"/>
    <n v="1821"/>
    <n v="81786"/>
    <n v="81288"/>
  </r>
  <r>
    <n v="14"/>
    <x v="3"/>
    <s v="Delta"/>
    <x v="291"/>
    <n v="246"/>
    <n v="75"/>
    <n v="8077"/>
    <n v="7436"/>
    <n v="67334"/>
    <n v="68702"/>
  </r>
  <r>
    <n v="4"/>
    <x v="4"/>
    <s v="B1"/>
    <x v="292"/>
    <n v="151"/>
    <n v="67"/>
    <n v="7176"/>
    <n v="6528"/>
    <n v="58014"/>
    <n v="81925"/>
  </r>
  <r>
    <n v="12"/>
    <x v="2"/>
    <s v="Lake3"/>
    <x v="57"/>
    <n v="112"/>
    <n v="102"/>
    <n v="6737"/>
    <n v="6007"/>
    <n v="56650"/>
    <n v="91198"/>
  </r>
  <r>
    <n v="11"/>
    <x v="2"/>
    <s v="Lake2"/>
    <x v="216"/>
    <n v="298"/>
    <n v="217"/>
    <n v="6477"/>
    <n v="5779"/>
    <n v="69503"/>
    <n v="91018"/>
  </r>
  <r>
    <n v="8"/>
    <x v="0"/>
    <s v="Delta"/>
    <x v="109"/>
    <n v="298"/>
    <n v="61"/>
    <n v="2302"/>
    <n v="1882"/>
    <n v="81488"/>
    <n v="81227"/>
  </r>
  <r>
    <n v="8"/>
    <x v="0"/>
    <s v="Delta"/>
    <x v="27"/>
    <n v="241"/>
    <n v="102"/>
    <n v="2543"/>
    <n v="1984"/>
    <n v="81247"/>
    <n v="81125"/>
  </r>
  <r>
    <n v="11"/>
    <x v="2"/>
    <s v="Lake2"/>
    <x v="250"/>
    <n v="129"/>
    <n v="150"/>
    <n v="6606"/>
    <n v="5929"/>
    <n v="69374"/>
    <n v="90868"/>
  </r>
  <r>
    <n v="12"/>
    <x v="2"/>
    <s v="Lake3"/>
    <x v="58"/>
    <n v="225"/>
    <n v="214"/>
    <n v="6962"/>
    <n v="6221"/>
    <n v="56425"/>
    <n v="90984"/>
  </r>
  <r>
    <n v="4"/>
    <x v="4"/>
    <s v="B1"/>
    <x v="68"/>
    <n v="260"/>
    <n v="76"/>
    <n v="7436"/>
    <n v="6604"/>
    <n v="57754"/>
    <n v="81849"/>
  </r>
  <r>
    <n v="2"/>
    <x v="1"/>
    <s v="Delta"/>
    <x v="275"/>
    <n v="168"/>
    <n v="267"/>
    <n v="7591"/>
    <n v="7303"/>
    <n v="56850"/>
    <n v="78906"/>
  </r>
  <r>
    <n v="8"/>
    <x v="0"/>
    <s v="Delta"/>
    <x v="161"/>
    <n v="258"/>
    <n v="255"/>
    <n v="2801"/>
    <n v="2239"/>
    <n v="80989"/>
    <n v="80870"/>
  </r>
  <r>
    <n v="2"/>
    <x v="1"/>
    <s v="Delta"/>
    <x v="293"/>
    <n v="244"/>
    <n v="79"/>
    <n v="7835"/>
    <n v="7382"/>
    <n v="56606"/>
    <n v="78827"/>
  </r>
  <r>
    <n v="8"/>
    <x v="0"/>
    <s v="Delta"/>
    <x v="119"/>
    <n v="280"/>
    <n v="91"/>
    <n v="3081"/>
    <n v="2330"/>
    <n v="80709"/>
    <n v="80779"/>
  </r>
  <r>
    <n v="2"/>
    <x v="1"/>
    <s v="Delta"/>
    <x v="294"/>
    <n v="203"/>
    <n v="135"/>
    <n v="8038"/>
    <n v="7517"/>
    <n v="56403"/>
    <n v="78692"/>
  </r>
  <r>
    <n v="13"/>
    <x v="3"/>
    <s v="W13"/>
    <x v="232"/>
    <n v="226"/>
    <n v="230"/>
    <n v="6063"/>
    <n v="5680"/>
    <n v="86640"/>
    <n v="73775"/>
  </r>
  <r>
    <n v="11"/>
    <x v="2"/>
    <s v="Lake2"/>
    <x v="57"/>
    <n v="150"/>
    <n v="171"/>
    <n v="6756"/>
    <n v="6100"/>
    <n v="69224"/>
    <n v="90697"/>
  </r>
  <r>
    <n v="8"/>
    <x v="0"/>
    <s v="Delta"/>
    <x v="175"/>
    <n v="220"/>
    <n v="194"/>
    <n v="3301"/>
    <n v="2524"/>
    <n v="80489"/>
    <n v="80585"/>
  </r>
  <r>
    <n v="2"/>
    <x v="1"/>
    <s v="Delta"/>
    <x v="71"/>
    <n v="113"/>
    <n v="174"/>
    <n v="8151"/>
    <n v="7691"/>
    <n v="56290"/>
    <n v="78518"/>
  </r>
  <r>
    <n v="8"/>
    <x v="0"/>
    <s v="Delta"/>
    <x v="125"/>
    <n v="230"/>
    <n v="281"/>
    <n v="3531"/>
    <n v="2805"/>
    <n v="80259"/>
    <n v="80304"/>
  </r>
  <r>
    <n v="10"/>
    <x v="2"/>
    <s v="Lake1"/>
    <x v="295"/>
    <n v="139"/>
    <n v="282"/>
    <n v="5926"/>
    <n v="5818"/>
    <n v="71302"/>
    <n v="59435"/>
  </r>
  <r>
    <n v="1"/>
    <x v="1"/>
    <s v="Alpha"/>
    <x v="296"/>
    <n v="288"/>
    <n v="289"/>
    <n v="8024"/>
    <n v="8153"/>
    <n v="79566"/>
    <n v="64448"/>
  </r>
  <r>
    <n v="8"/>
    <x v="0"/>
    <s v="Delta"/>
    <x v="141"/>
    <n v="132"/>
    <n v="161"/>
    <n v="3663"/>
    <n v="2966"/>
    <n v="80127"/>
    <n v="80143"/>
  </r>
  <r>
    <n v="10"/>
    <x v="2"/>
    <s v="Lake1"/>
    <x v="297"/>
    <n v="206"/>
    <n v="169"/>
    <n v="6132"/>
    <n v="5987"/>
    <n v="71096"/>
    <n v="59266"/>
  </r>
  <r>
    <n v="8"/>
    <x v="0"/>
    <s v="Delta"/>
    <x v="298"/>
    <n v="134"/>
    <n v="68"/>
    <n v="3797"/>
    <n v="3034"/>
    <n v="79993"/>
    <n v="80075"/>
  </r>
  <r>
    <n v="14"/>
    <x v="3"/>
    <s v="Delta"/>
    <x v="299"/>
    <n v="294"/>
    <n v="180"/>
    <n v="8371"/>
    <n v="7616"/>
    <n v="67040"/>
    <n v="68522"/>
  </r>
  <r>
    <n v="14"/>
    <x v="3"/>
    <s v="Delta"/>
    <x v="300"/>
    <n v="223"/>
    <n v="203"/>
    <n v="8594"/>
    <n v="7819"/>
    <n v="66817"/>
    <n v="68319"/>
  </r>
  <r>
    <n v="2"/>
    <x v="1"/>
    <s v="Delta"/>
    <x v="301"/>
    <n v="185"/>
    <n v="295"/>
    <n v="8336"/>
    <n v="7986"/>
    <n v="56105"/>
    <n v="78223"/>
  </r>
  <r>
    <n v="8"/>
    <x v="0"/>
    <s v="Delta"/>
    <x v="148"/>
    <n v="229"/>
    <n v="259"/>
    <n v="4026"/>
    <n v="3293"/>
    <n v="79764"/>
    <n v="79816"/>
  </r>
  <r>
    <n v="8"/>
    <x v="0"/>
    <s v="Delta"/>
    <x v="39"/>
    <n v="198"/>
    <n v="62"/>
    <n v="4224"/>
    <n v="3355"/>
    <n v="79566"/>
    <n v="79754"/>
  </r>
  <r>
    <n v="13"/>
    <x v="3"/>
    <s v="W13"/>
    <x v="245"/>
    <n v="113"/>
    <n v="149"/>
    <n v="6176"/>
    <n v="5829"/>
    <n v="86527"/>
    <n v="73626"/>
  </r>
  <r>
    <n v="14"/>
    <x v="3"/>
    <s v="Delta"/>
    <x v="302"/>
    <n v="235"/>
    <n v="58"/>
    <n v="8829"/>
    <n v="7877"/>
    <n v="66582"/>
    <n v="68261"/>
  </r>
  <r>
    <n v="3"/>
    <x v="1"/>
    <s v="A3"/>
    <x v="252"/>
    <n v="118"/>
    <n v="89"/>
    <n v="6865"/>
    <n v="5541"/>
    <n v="45293"/>
    <n v="90897"/>
  </r>
  <r>
    <n v="5"/>
    <x v="4"/>
    <s v="B2"/>
    <x v="293"/>
    <n v="87"/>
    <n v="237"/>
    <n v="7120"/>
    <n v="7426"/>
    <n v="40303"/>
    <n v="70282"/>
  </r>
  <r>
    <n v="3"/>
    <x v="1"/>
    <s v="A3"/>
    <x v="295"/>
    <n v="113"/>
    <n v="174"/>
    <n v="6978"/>
    <n v="5715"/>
    <n v="45180"/>
    <n v="90723"/>
  </r>
  <r>
    <n v="14"/>
    <x v="3"/>
    <s v="Delta"/>
    <x v="303"/>
    <n v="158"/>
    <n v="286"/>
    <n v="8987"/>
    <n v="8163"/>
    <n v="66424"/>
    <n v="67975"/>
  </r>
  <r>
    <n v="11"/>
    <x v="2"/>
    <s v="Lake2"/>
    <x v="252"/>
    <n v="82"/>
    <n v="175"/>
    <n v="6838"/>
    <n v="6275"/>
    <n v="69142"/>
    <n v="90522"/>
  </r>
  <r>
    <n v="8"/>
    <x v="0"/>
    <s v="Delta"/>
    <x v="152"/>
    <n v="279"/>
    <n v="77"/>
    <n v="4503"/>
    <n v="3432"/>
    <n v="79287"/>
    <n v="79677"/>
  </r>
  <r>
    <n v="1"/>
    <x v="1"/>
    <s v="Alpha"/>
    <x v="304"/>
    <n v="251"/>
    <n v="253"/>
    <n v="8275"/>
    <n v="8406"/>
    <n v="79315"/>
    <n v="64195"/>
  </r>
  <r>
    <n v="5"/>
    <x v="4"/>
    <s v="B2"/>
    <x v="290"/>
    <n v="241"/>
    <n v="100"/>
    <n v="7361"/>
    <n v="7526"/>
    <n v="40062"/>
    <n v="70182"/>
  </r>
  <r>
    <n v="8"/>
    <x v="0"/>
    <s v="Delta"/>
    <x v="182"/>
    <n v="141"/>
    <n v="208"/>
    <n v="4644"/>
    <n v="3640"/>
    <n v="79146"/>
    <n v="79469"/>
  </r>
  <r>
    <n v="14"/>
    <x v="3"/>
    <s v="Delta"/>
    <x v="305"/>
    <n v="155"/>
    <n v="53"/>
    <n v="9142"/>
    <n v="8216"/>
    <n v="66269"/>
    <n v="67922"/>
  </r>
  <r>
    <n v="2"/>
    <x v="1"/>
    <s v="Delta"/>
    <x v="306"/>
    <n v="163"/>
    <n v="256"/>
    <n v="8499"/>
    <n v="8242"/>
    <n v="55942"/>
    <n v="77967"/>
  </r>
  <r>
    <n v="3"/>
    <x v="1"/>
    <s v="A3"/>
    <x v="262"/>
    <n v="196"/>
    <n v="85"/>
    <n v="7174"/>
    <n v="5800"/>
    <n v="44984"/>
    <n v="90638"/>
  </r>
  <r>
    <n v="11"/>
    <x v="2"/>
    <s v="Lake2"/>
    <x v="254"/>
    <n v="123"/>
    <n v="118"/>
    <n v="6961"/>
    <n v="6393"/>
    <n v="69019"/>
    <n v="90404"/>
  </r>
  <r>
    <n v="8"/>
    <x v="0"/>
    <s v="Delta"/>
    <x v="193"/>
    <n v="297"/>
    <n v="285"/>
    <n v="4941"/>
    <n v="3925"/>
    <n v="78849"/>
    <n v="79184"/>
  </r>
  <r>
    <n v="13"/>
    <x v="3"/>
    <s v="W13"/>
    <x v="297"/>
    <n v="149"/>
    <n v="92"/>
    <n v="6325"/>
    <n v="5921"/>
    <n v="86378"/>
    <n v="73534"/>
  </r>
  <r>
    <n v="8"/>
    <x v="0"/>
    <s v="Delta"/>
    <x v="211"/>
    <n v="195"/>
    <n v="190"/>
    <n v="5136"/>
    <n v="4115"/>
    <n v="78654"/>
    <n v="78994"/>
  </r>
  <r>
    <n v="3"/>
    <x v="1"/>
    <s v="A3"/>
    <x v="307"/>
    <n v="277"/>
    <n v="113"/>
    <n v="7451"/>
    <n v="5913"/>
    <n v="44707"/>
    <n v="90525"/>
  </r>
  <r>
    <n v="8"/>
    <x v="0"/>
    <s v="Delta"/>
    <x v="214"/>
    <n v="210"/>
    <n v="88"/>
    <n v="5346"/>
    <n v="4203"/>
    <n v="78444"/>
    <n v="78906"/>
  </r>
  <r>
    <n v="8"/>
    <x v="0"/>
    <s v="Delta"/>
    <x v="48"/>
    <n v="92"/>
    <n v="124"/>
    <n v="5438"/>
    <n v="4327"/>
    <n v="78352"/>
    <n v="78782"/>
  </r>
  <r>
    <n v="8"/>
    <x v="0"/>
    <s v="Delta"/>
    <x v="269"/>
    <n v="285"/>
    <n v="80"/>
    <n v="5723"/>
    <n v="4407"/>
    <n v="78067"/>
    <n v="78702"/>
  </r>
  <r>
    <n v="2"/>
    <x v="1"/>
    <s v="Delta"/>
    <x v="308"/>
    <n v="273"/>
    <n v="188"/>
    <n v="8772"/>
    <n v="8430"/>
    <n v="55669"/>
    <n v="77779"/>
  </r>
  <r>
    <n v="5"/>
    <x v="4"/>
    <s v="B2"/>
    <x v="296"/>
    <n v="241"/>
    <n v="164"/>
    <n v="7602"/>
    <n v="7690"/>
    <n v="39821"/>
    <n v="70018"/>
  </r>
  <r>
    <n v="11"/>
    <x v="2"/>
    <s v="Lake2"/>
    <x v="262"/>
    <n v="203"/>
    <n v="200"/>
    <n v="7164"/>
    <n v="6593"/>
    <n v="68816"/>
    <n v="90204"/>
  </r>
  <r>
    <n v="1"/>
    <x v="1"/>
    <s v="Alpha"/>
    <x v="309"/>
    <n v="258"/>
    <n v="156"/>
    <n v="8533"/>
    <n v="8562"/>
    <n v="79057"/>
    <n v="64039"/>
  </r>
  <r>
    <n v="8"/>
    <x v="0"/>
    <s v="Delta"/>
    <x v="266"/>
    <n v="236"/>
    <n v="286"/>
    <n v="5959"/>
    <n v="4693"/>
    <n v="77831"/>
    <n v="78416"/>
  </r>
  <r>
    <n v="11"/>
    <x v="2"/>
    <s v="Lake2"/>
    <x v="310"/>
    <n v="247"/>
    <n v="56"/>
    <n v="7411"/>
    <n v="6649"/>
    <n v="68569"/>
    <n v="90148"/>
  </r>
  <r>
    <n v="13"/>
    <x v="3"/>
    <s v="W13"/>
    <x v="307"/>
    <n v="290"/>
    <n v="170"/>
    <n v="6615"/>
    <n v="6091"/>
    <n v="86088"/>
    <n v="73364"/>
  </r>
  <r>
    <n v="3"/>
    <x v="1"/>
    <s v="A3"/>
    <x v="283"/>
    <n v="191"/>
    <n v="128"/>
    <n v="7642"/>
    <n v="6041"/>
    <n v="44516"/>
    <n v="90397"/>
  </r>
  <r>
    <n v="3"/>
    <x v="1"/>
    <s v="A3"/>
    <x v="311"/>
    <n v="100"/>
    <n v="233"/>
    <n v="7742"/>
    <n v="6274"/>
    <n v="44416"/>
    <n v="90164"/>
  </r>
  <r>
    <n v="1"/>
    <x v="1"/>
    <s v="Alpha"/>
    <x v="312"/>
    <n v="180"/>
    <n v="207"/>
    <n v="8713"/>
    <n v="8769"/>
    <n v="78877"/>
    <n v="63832"/>
  </r>
  <r>
    <n v="8"/>
    <x v="0"/>
    <s v="Delta"/>
    <x v="216"/>
    <n v="105"/>
    <n v="214"/>
    <n v="6064"/>
    <n v="4907"/>
    <n v="77726"/>
    <n v="78202"/>
  </r>
  <r>
    <n v="13"/>
    <x v="3"/>
    <s v="W13"/>
    <x v="64"/>
    <n v="216"/>
    <n v="230"/>
    <n v="6831"/>
    <n v="6321"/>
    <n v="85872"/>
    <n v="73134"/>
  </r>
  <r>
    <n v="5"/>
    <x v="4"/>
    <s v="B2"/>
    <x v="287"/>
    <n v="213"/>
    <n v="182"/>
    <n v="7815"/>
    <n v="7872"/>
    <n v="39608"/>
    <n v="69836"/>
  </r>
  <r>
    <n v="13"/>
    <x v="3"/>
    <s v="W13"/>
    <x v="65"/>
    <n v="267"/>
    <n v="86"/>
    <n v="7098"/>
    <n v="6407"/>
    <n v="85605"/>
    <n v="73048"/>
  </r>
  <r>
    <n v="13"/>
    <x v="3"/>
    <s v="W13"/>
    <x v="278"/>
    <n v="271"/>
    <n v="297"/>
    <n v="7369"/>
    <n v="6704"/>
    <n v="85334"/>
    <n v="72751"/>
  </r>
  <r>
    <n v="14"/>
    <x v="3"/>
    <s v="Delta"/>
    <x v="313"/>
    <n v="141"/>
    <n v="161"/>
    <n v="9283"/>
    <n v="8377"/>
    <n v="66128"/>
    <n v="67761"/>
  </r>
  <r>
    <n v="14"/>
    <x v="3"/>
    <s v="Delta"/>
    <x v="314"/>
    <n v="249"/>
    <n v="250"/>
    <n v="9532"/>
    <n v="8627"/>
    <n v="65879"/>
    <n v="67511"/>
  </r>
  <r>
    <n v="8"/>
    <x v="0"/>
    <s v="Delta"/>
    <x v="315"/>
    <n v="82"/>
    <n v="127"/>
    <n v="6146"/>
    <n v="5034"/>
    <n v="77644"/>
    <n v="78075"/>
  </r>
  <r>
    <n v="10"/>
    <x v="2"/>
    <s v="Lake1"/>
    <x v="256"/>
    <n v="259"/>
    <n v="132"/>
    <n v="6391"/>
    <n v="6119"/>
    <n v="70837"/>
    <n v="59134"/>
  </r>
  <r>
    <n v="12"/>
    <x v="2"/>
    <s v="Lake3"/>
    <x v="61"/>
    <n v="265"/>
    <n v="118"/>
    <n v="7227"/>
    <n v="6339"/>
    <n v="56160"/>
    <n v="90866"/>
  </r>
  <r>
    <n v="13"/>
    <x v="3"/>
    <s v="W13"/>
    <x v="276"/>
    <n v="94"/>
    <n v="85"/>
    <n v="7463"/>
    <n v="6789"/>
    <n v="85240"/>
    <n v="72666"/>
  </r>
  <r>
    <n v="1"/>
    <x v="1"/>
    <s v="Alpha"/>
    <x v="308"/>
    <n v="94"/>
    <n v="261"/>
    <n v="8807"/>
    <n v="9030"/>
    <n v="78783"/>
    <n v="63571"/>
  </r>
  <r>
    <n v="3"/>
    <x v="1"/>
    <s v="A3"/>
    <x v="272"/>
    <n v="172"/>
    <n v="181"/>
    <n v="7914"/>
    <n v="6455"/>
    <n v="44244"/>
    <n v="89983"/>
  </r>
  <r>
    <n v="13"/>
    <x v="3"/>
    <s v="W13"/>
    <x v="316"/>
    <n v="85"/>
    <n v="250"/>
    <n v="7548"/>
    <n v="7039"/>
    <n v="85155"/>
    <n v="72416"/>
  </r>
  <r>
    <n v="8"/>
    <x v="0"/>
    <s v="Delta"/>
    <x v="284"/>
    <n v="245"/>
    <n v="223"/>
    <n v="6391"/>
    <n v="5257"/>
    <n v="77399"/>
    <n v="77852"/>
  </r>
  <r>
    <n v="2"/>
    <x v="1"/>
    <s v="Delta"/>
    <x v="299"/>
    <n v="237"/>
    <n v="122"/>
    <n v="9009"/>
    <n v="8552"/>
    <n v="55432"/>
    <n v="77657"/>
  </r>
  <r>
    <n v="8"/>
    <x v="0"/>
    <s v="Delta"/>
    <x v="252"/>
    <n v="269"/>
    <n v="228"/>
    <n v="6660"/>
    <n v="5485"/>
    <n v="77130"/>
    <n v="77624"/>
  </r>
  <r>
    <n v="1"/>
    <x v="1"/>
    <s v="Alpha"/>
    <x v="317"/>
    <n v="92"/>
    <n v="247"/>
    <n v="8899"/>
    <n v="9277"/>
    <n v="78691"/>
    <n v="63324"/>
  </r>
  <r>
    <n v="11"/>
    <x v="2"/>
    <s v="Lake2"/>
    <x v="318"/>
    <n v="299"/>
    <n v="155"/>
    <n v="7710"/>
    <n v="6804"/>
    <n v="68270"/>
    <n v="89993"/>
  </r>
  <r>
    <n v="8"/>
    <x v="0"/>
    <s v="Delta"/>
    <x v="255"/>
    <n v="101"/>
    <n v="172"/>
    <n v="6761"/>
    <n v="5657"/>
    <n v="77029"/>
    <n v="77452"/>
  </r>
  <r>
    <n v="12"/>
    <x v="2"/>
    <s v="Lake3"/>
    <x v="62"/>
    <n v="247"/>
    <n v="115"/>
    <n v="7474"/>
    <n v="6454"/>
    <n v="55913"/>
    <n v="90751"/>
  </r>
  <r>
    <n v="5"/>
    <x v="4"/>
    <s v="B2"/>
    <x v="319"/>
    <n v="145"/>
    <n v="61"/>
    <n v="7960"/>
    <n v="7933"/>
    <n v="39463"/>
    <n v="69775"/>
  </r>
  <r>
    <n v="2"/>
    <x v="1"/>
    <s v="Delta"/>
    <x v="77"/>
    <n v="175"/>
    <n v="258"/>
    <n v="9184"/>
    <n v="8810"/>
    <n v="55257"/>
    <n v="77399"/>
  </r>
  <r>
    <n v="8"/>
    <x v="0"/>
    <s v="Delta"/>
    <x v="263"/>
    <n v="83"/>
    <n v="246"/>
    <n v="6844"/>
    <n v="5903"/>
    <n v="76946"/>
    <n v="77206"/>
  </r>
  <r>
    <n v="1"/>
    <x v="1"/>
    <s v="Alpha"/>
    <x v="320"/>
    <n v="280"/>
    <n v="70"/>
    <n v="9179"/>
    <n v="9347"/>
    <n v="78411"/>
    <n v="63254"/>
  </r>
  <r>
    <n v="5"/>
    <x v="4"/>
    <s v="B2"/>
    <x v="321"/>
    <n v="264"/>
    <n v="288"/>
    <n v="8224"/>
    <n v="8221"/>
    <n v="39199"/>
    <n v="69487"/>
  </r>
  <r>
    <n v="12"/>
    <x v="2"/>
    <s v="Lake3"/>
    <x v="310"/>
    <n v="175"/>
    <n v="250"/>
    <n v="7649"/>
    <n v="6704"/>
    <n v="55738"/>
    <n v="90501"/>
  </r>
  <r>
    <n v="8"/>
    <x v="0"/>
    <s v="Delta"/>
    <x v="307"/>
    <n v="298"/>
    <n v="191"/>
    <n v="7142"/>
    <n v="6094"/>
    <n v="76648"/>
    <n v="77015"/>
  </r>
  <r>
    <n v="1"/>
    <x v="1"/>
    <s v="Alpha"/>
    <x v="77"/>
    <n v="194"/>
    <n v="235"/>
    <n v="9373"/>
    <n v="9582"/>
    <n v="78217"/>
    <n v="63019"/>
  </r>
  <r>
    <n v="14"/>
    <x v="3"/>
    <s v="Delta"/>
    <x v="322"/>
    <n v="253"/>
    <n v="144"/>
    <n v="9785"/>
    <n v="8771"/>
    <n v="65626"/>
    <n v="67367"/>
  </r>
  <r>
    <n v="8"/>
    <x v="0"/>
    <s v="Delta"/>
    <x v="323"/>
    <n v="117"/>
    <n v="293"/>
    <n v="7259"/>
    <n v="6387"/>
    <n v="76531"/>
    <n v="76722"/>
  </r>
  <r>
    <n v="12"/>
    <x v="2"/>
    <s v="Lake3"/>
    <x v="267"/>
    <n v="275"/>
    <n v="277"/>
    <n v="7924"/>
    <n v="6981"/>
    <n v="55463"/>
    <n v="90224"/>
  </r>
  <r>
    <n v="14"/>
    <x v="3"/>
    <s v="Delta"/>
    <x v="324"/>
    <n v="99"/>
    <n v="175"/>
    <n v="9884"/>
    <n v="8946"/>
    <n v="65527"/>
    <n v="67192"/>
  </r>
  <r>
    <n v="8"/>
    <x v="0"/>
    <s v="Delta"/>
    <x v="288"/>
    <n v="206"/>
    <n v="193"/>
    <n v="7465"/>
    <n v="6580"/>
    <n v="76325"/>
    <n v="76529"/>
  </r>
  <r>
    <n v="8"/>
    <x v="0"/>
    <s v="Delta"/>
    <x v="325"/>
    <n v="170"/>
    <n v="200"/>
    <n v="7635"/>
    <n v="6780"/>
    <n v="76155"/>
    <n v="76329"/>
  </r>
  <r>
    <n v="11"/>
    <x v="2"/>
    <s v="Lake2"/>
    <x v="323"/>
    <n v="83"/>
    <n v="132"/>
    <n v="7793"/>
    <n v="6936"/>
    <n v="68187"/>
    <n v="89861"/>
  </r>
  <r>
    <n v="12"/>
    <x v="2"/>
    <s v="Lake3"/>
    <x v="288"/>
    <n v="199"/>
    <n v="270"/>
    <n v="8123"/>
    <n v="7251"/>
    <n v="55264"/>
    <n v="89954"/>
  </r>
  <r>
    <n v="1"/>
    <x v="1"/>
    <s v="Alpha"/>
    <x v="326"/>
    <n v="278"/>
    <n v="87"/>
    <n v="9651"/>
    <n v="9669"/>
    <n v="77939"/>
    <n v="62932"/>
  </r>
  <r>
    <n v="8"/>
    <x v="0"/>
    <s v="Delta"/>
    <x v="327"/>
    <n v="278"/>
    <n v="245"/>
    <n v="7913"/>
    <n v="7025"/>
    <n v="75877"/>
    <n v="76084"/>
  </r>
  <r>
    <n v="12"/>
    <x v="2"/>
    <s v="Lake3"/>
    <x v="328"/>
    <n v="225"/>
    <n v="163"/>
    <n v="8348"/>
    <n v="7414"/>
    <n v="55039"/>
    <n v="89791"/>
  </r>
  <r>
    <n v="10"/>
    <x v="2"/>
    <s v="Lake1"/>
    <x v="259"/>
    <n v="283"/>
    <n v="79"/>
    <n v="6674"/>
    <n v="6198"/>
    <n v="70554"/>
    <n v="59055"/>
  </r>
  <r>
    <n v="4"/>
    <x v="4"/>
    <s v="B1"/>
    <x v="282"/>
    <n v="167"/>
    <n v="193"/>
    <n v="7603"/>
    <n v="6797"/>
    <n v="57587"/>
    <n v="81656"/>
  </r>
  <r>
    <n v="8"/>
    <x v="0"/>
    <s v="Delta"/>
    <x v="290"/>
    <n v="241"/>
    <n v="206"/>
    <n v="8154"/>
    <n v="7231"/>
    <n v="75636"/>
    <n v="75878"/>
  </r>
  <r>
    <n v="13"/>
    <x v="3"/>
    <s v="W13"/>
    <x v="290"/>
    <n v="166"/>
    <n v="128"/>
    <n v="7714"/>
    <n v="7167"/>
    <n v="84989"/>
    <n v="72288"/>
  </r>
  <r>
    <n v="12"/>
    <x v="2"/>
    <s v="Lake3"/>
    <x v="276"/>
    <n v="291"/>
    <n v="217"/>
    <n v="8639"/>
    <n v="7631"/>
    <n v="54748"/>
    <n v="89574"/>
  </r>
  <r>
    <n v="12"/>
    <x v="2"/>
    <s v="Lake3"/>
    <x v="293"/>
    <n v="286"/>
    <n v="272"/>
    <n v="8925"/>
    <n v="7903"/>
    <n v="54462"/>
    <n v="89302"/>
  </r>
  <r>
    <n v="3"/>
    <x v="1"/>
    <s v="A3"/>
    <x v="275"/>
    <n v="116"/>
    <n v="91"/>
    <n v="8030"/>
    <n v="6546"/>
    <n v="44128"/>
    <n v="89892"/>
  </r>
  <r>
    <n v="5"/>
    <x v="4"/>
    <s v="B2"/>
    <x v="329"/>
    <n v="87"/>
    <n v="83"/>
    <n v="8311"/>
    <n v="8304"/>
    <n v="39112"/>
    <n v="69404"/>
  </r>
  <r>
    <n v="8"/>
    <x v="0"/>
    <s v="Delta"/>
    <x v="304"/>
    <n v="290"/>
    <n v="141"/>
    <n v="8444"/>
    <n v="7372"/>
    <n v="75346"/>
    <n v="75737"/>
  </r>
  <r>
    <n v="14"/>
    <x v="3"/>
    <s v="Delta"/>
    <x v="330"/>
    <n v="200"/>
    <n v="233"/>
    <n v="10084"/>
    <n v="9179"/>
    <n v="65327"/>
    <n v="66959"/>
  </r>
  <r>
    <n v="12"/>
    <x v="2"/>
    <s v="Lake3"/>
    <x v="70"/>
    <n v="148"/>
    <n v="96"/>
    <n v="9073"/>
    <n v="7999"/>
    <n v="54314"/>
    <n v="89206"/>
  </r>
  <r>
    <n v="11"/>
    <x v="2"/>
    <s v="Lake2"/>
    <x v="278"/>
    <n v="220"/>
    <n v="283"/>
    <n v="8013"/>
    <n v="7219"/>
    <n v="67967"/>
    <n v="89578"/>
  </r>
  <r>
    <n v="3"/>
    <x v="1"/>
    <s v="A3"/>
    <x v="69"/>
    <n v="108"/>
    <n v="89"/>
    <n v="8138"/>
    <n v="6635"/>
    <n v="44020"/>
    <n v="89803"/>
  </r>
  <r>
    <n v="11"/>
    <x v="2"/>
    <s v="Lake2"/>
    <x v="325"/>
    <n v="151"/>
    <n v="240"/>
    <n v="8164"/>
    <n v="7459"/>
    <n v="67816"/>
    <n v="89338"/>
  </r>
  <r>
    <n v="13"/>
    <x v="3"/>
    <s v="W13"/>
    <x v="331"/>
    <n v="158"/>
    <n v="182"/>
    <n v="7872"/>
    <n v="7349"/>
    <n v="84831"/>
    <n v="72106"/>
  </r>
  <r>
    <n v="1"/>
    <x v="1"/>
    <s v="Alpha"/>
    <x v="332"/>
    <n v="281"/>
    <n v="65"/>
    <n v="9932"/>
    <n v="9734"/>
    <n v="77658"/>
    <n v="62867"/>
  </r>
  <r>
    <n v="8"/>
    <x v="0"/>
    <s v="Delta"/>
    <x v="333"/>
    <n v="99"/>
    <n v="107"/>
    <n v="8543"/>
    <n v="7479"/>
    <n v="75247"/>
    <n v="75630"/>
  </r>
  <r>
    <n v="3"/>
    <x v="1"/>
    <s v="A3"/>
    <x v="281"/>
    <n v="120"/>
    <n v="62"/>
    <n v="8258"/>
    <n v="6697"/>
    <n v="43900"/>
    <n v="89741"/>
  </r>
  <r>
    <n v="3"/>
    <x v="1"/>
    <s v="A3"/>
    <x v="294"/>
    <n v="114"/>
    <n v="94"/>
    <n v="8372"/>
    <n v="6791"/>
    <n v="43786"/>
    <n v="89647"/>
  </r>
  <r>
    <n v="3"/>
    <x v="1"/>
    <s v="A3"/>
    <x v="304"/>
    <n v="224"/>
    <n v="190"/>
    <n v="8596"/>
    <n v="6981"/>
    <n v="43562"/>
    <n v="89457"/>
  </r>
  <r>
    <n v="14"/>
    <x v="3"/>
    <s v="Delta"/>
    <x v="334"/>
    <n v="280"/>
    <n v="285"/>
    <n v="10364"/>
    <n v="9464"/>
    <n v="65047"/>
    <n v="66674"/>
  </r>
  <r>
    <n v="4"/>
    <x v="4"/>
    <s v="B1"/>
    <x v="70"/>
    <n v="129"/>
    <n v="259"/>
    <n v="7732"/>
    <n v="7056"/>
    <n v="57458"/>
    <n v="81397"/>
  </r>
  <r>
    <n v="1"/>
    <x v="1"/>
    <s v="Alpha"/>
    <x v="80"/>
    <n v="204"/>
    <n v="169"/>
    <n v="10136"/>
    <n v="9903"/>
    <n v="77454"/>
    <n v="62698"/>
  </r>
  <r>
    <n v="13"/>
    <x v="3"/>
    <s v="W13"/>
    <x v="304"/>
    <n v="267"/>
    <n v="237"/>
    <n v="8139"/>
    <n v="7586"/>
    <n v="84564"/>
    <n v="71869"/>
  </r>
  <r>
    <n v="11"/>
    <x v="2"/>
    <s v="Lake2"/>
    <x v="69"/>
    <n v="237"/>
    <n v="269"/>
    <n v="8401"/>
    <n v="7728"/>
    <n v="67579"/>
    <n v="89069"/>
  </r>
  <r>
    <n v="8"/>
    <x v="0"/>
    <s v="Delta"/>
    <x v="75"/>
    <n v="117"/>
    <n v="189"/>
    <n v="8660"/>
    <n v="7668"/>
    <n v="75130"/>
    <n v="75441"/>
  </r>
  <r>
    <n v="10"/>
    <x v="2"/>
    <s v="Lake1"/>
    <x v="323"/>
    <n v="195"/>
    <n v="73"/>
    <n v="6869"/>
    <n v="6271"/>
    <n v="70359"/>
    <n v="58982"/>
  </r>
  <r>
    <n v="2"/>
    <x v="1"/>
    <s v="Delta"/>
    <x v="78"/>
    <n v="299"/>
    <n v="175"/>
    <n v="9483"/>
    <n v="8985"/>
    <n v="54958"/>
    <n v="77224"/>
  </r>
  <r>
    <n v="8"/>
    <x v="0"/>
    <s v="Delta"/>
    <x v="335"/>
    <n v="255"/>
    <n v="134"/>
    <n v="8915"/>
    <n v="7802"/>
    <n v="74875"/>
    <n v="75307"/>
  </r>
  <r>
    <n v="3"/>
    <x v="1"/>
    <s v="A3"/>
    <x v="287"/>
    <n v="292"/>
    <n v="75"/>
    <n v="8888"/>
    <n v="7056"/>
    <n v="43270"/>
    <n v="89382"/>
  </r>
  <r>
    <n v="4"/>
    <x v="4"/>
    <s v="B1"/>
    <x v="286"/>
    <n v="266"/>
    <n v="183"/>
    <n v="7998"/>
    <n v="7239"/>
    <n v="57192"/>
    <n v="81214"/>
  </r>
  <r>
    <n v="8"/>
    <x v="0"/>
    <s v="Delta"/>
    <x v="336"/>
    <n v="256"/>
    <n v="286"/>
    <n v="9171"/>
    <n v="8088"/>
    <n v="74619"/>
    <n v="75021"/>
  </r>
  <r>
    <n v="3"/>
    <x v="1"/>
    <s v="A3"/>
    <x v="312"/>
    <n v="130"/>
    <n v="283"/>
    <n v="9018"/>
    <n v="7339"/>
    <n v="43140"/>
    <n v="89099"/>
  </r>
  <r>
    <n v="8"/>
    <x v="0"/>
    <s v="Delta"/>
    <x v="77"/>
    <n v="261"/>
    <n v="126"/>
    <n v="9432"/>
    <n v="8214"/>
    <n v="74358"/>
    <n v="74895"/>
  </r>
  <r>
    <n v="11"/>
    <x v="2"/>
    <s v="Lake2"/>
    <x v="70"/>
    <n v="293"/>
    <n v="116"/>
    <n v="8694"/>
    <n v="7844"/>
    <n v="67286"/>
    <n v="88953"/>
  </r>
  <r>
    <n v="3"/>
    <x v="1"/>
    <s v="A3"/>
    <x v="291"/>
    <n v="257"/>
    <n v="213"/>
    <n v="9275"/>
    <n v="7552"/>
    <n v="42883"/>
    <n v="88886"/>
  </r>
  <r>
    <n v="1"/>
    <x v="1"/>
    <s v="Alpha"/>
    <x v="337"/>
    <n v="282"/>
    <n v="269"/>
    <n v="10418"/>
    <n v="10172"/>
    <n v="77172"/>
    <n v="62429"/>
  </r>
  <r>
    <n v="11"/>
    <x v="2"/>
    <s v="Lake2"/>
    <x v="296"/>
    <n v="95"/>
    <n v="241"/>
    <n v="8789"/>
    <n v="8085"/>
    <n v="67191"/>
    <n v="88712"/>
  </r>
  <r>
    <n v="12"/>
    <x v="2"/>
    <s v="Lake3"/>
    <x v="71"/>
    <n v="222"/>
    <n v="231"/>
    <n v="9295"/>
    <n v="8230"/>
    <n v="54092"/>
    <n v="88975"/>
  </r>
  <r>
    <n v="8"/>
    <x v="0"/>
    <s v="Delta"/>
    <x v="338"/>
    <n v="266"/>
    <n v="138"/>
    <n v="9698"/>
    <n v="8352"/>
    <n v="74092"/>
    <n v="74757"/>
  </r>
  <r>
    <n v="8"/>
    <x v="0"/>
    <s v="Delta"/>
    <x v="303"/>
    <n v="135"/>
    <n v="141"/>
    <n v="9833"/>
    <n v="8493"/>
    <n v="73957"/>
    <n v="74616"/>
  </r>
  <r>
    <n v="5"/>
    <x v="4"/>
    <s v="B2"/>
    <x v="336"/>
    <n v="275"/>
    <n v="131"/>
    <n v="8586"/>
    <n v="8435"/>
    <n v="38837"/>
    <n v="69273"/>
  </r>
  <r>
    <n v="12"/>
    <x v="2"/>
    <s v="Lake3"/>
    <x v="309"/>
    <n v="231"/>
    <n v="140"/>
    <n v="9526"/>
    <n v="8370"/>
    <n v="53861"/>
    <n v="88835"/>
  </r>
  <r>
    <n v="5"/>
    <x v="4"/>
    <s v="B2"/>
    <x v="338"/>
    <n v="249"/>
    <n v="232"/>
    <n v="8835"/>
    <n v="8667"/>
    <n v="38588"/>
    <n v="69041"/>
  </r>
  <r>
    <n v="8"/>
    <x v="0"/>
    <s v="Delta"/>
    <x v="85"/>
    <n v="281"/>
    <n v="102"/>
    <n v="10114"/>
    <n v="8595"/>
    <n v="73676"/>
    <n v="74514"/>
  </r>
  <r>
    <n v="8"/>
    <x v="0"/>
    <s v="Delta"/>
    <x v="339"/>
    <n v="85"/>
    <n v="128"/>
    <n v="10199"/>
    <n v="8723"/>
    <n v="73591"/>
    <n v="74386"/>
  </r>
  <r>
    <n v="8"/>
    <x v="0"/>
    <s v="Delta"/>
    <x v="340"/>
    <n v="273"/>
    <n v="229"/>
    <n v="10472"/>
    <n v="8952"/>
    <n v="73318"/>
    <n v="74157"/>
  </r>
  <r>
    <n v="8"/>
    <x v="0"/>
    <s v="Delta"/>
    <x v="314"/>
    <n v="183"/>
    <n v="279"/>
    <n v="10655"/>
    <n v="9231"/>
    <n v="73135"/>
    <n v="73878"/>
  </r>
  <r>
    <n v="8"/>
    <x v="0"/>
    <s v="Delta"/>
    <x v="341"/>
    <n v="128"/>
    <n v="120"/>
    <n v="10783"/>
    <n v="9351"/>
    <n v="73007"/>
    <n v="73758"/>
  </r>
  <r>
    <n v="13"/>
    <x v="3"/>
    <s v="W13"/>
    <x v="319"/>
    <n v="104"/>
    <n v="261"/>
    <n v="8243"/>
    <n v="7847"/>
    <n v="84460"/>
    <n v="71608"/>
  </r>
  <r>
    <n v="12"/>
    <x v="2"/>
    <s v="Lake3"/>
    <x v="312"/>
    <n v="150"/>
    <n v="101"/>
    <n v="9676"/>
    <n v="8471"/>
    <n v="53711"/>
    <n v="88734"/>
  </r>
  <r>
    <n v="8"/>
    <x v="0"/>
    <s v="Delta"/>
    <x v="342"/>
    <n v="286"/>
    <n v="186"/>
    <n v="11069"/>
    <n v="9537"/>
    <n v="72721"/>
    <n v="73572"/>
  </r>
  <r>
    <n v="1"/>
    <x v="1"/>
    <s v="Alpha"/>
    <x v="339"/>
    <n v="208"/>
    <n v="58"/>
    <n v="10626"/>
    <n v="10230"/>
    <n v="76964"/>
    <n v="62371"/>
  </r>
  <r>
    <n v="12"/>
    <x v="2"/>
    <s v="Lake3"/>
    <x v="343"/>
    <n v="233"/>
    <n v="256"/>
    <n v="9909"/>
    <n v="8727"/>
    <n v="53478"/>
    <n v="88478"/>
  </r>
  <r>
    <n v="4"/>
    <x v="4"/>
    <s v="B1"/>
    <x v="344"/>
    <n v="148"/>
    <n v="148"/>
    <n v="8146"/>
    <n v="7387"/>
    <n v="57044"/>
    <n v="81066"/>
  </r>
  <r>
    <n v="14"/>
    <x v="3"/>
    <s v="Delta"/>
    <x v="345"/>
    <n v="103"/>
    <n v="85"/>
    <n v="10467"/>
    <n v="9549"/>
    <n v="64944"/>
    <n v="66589"/>
  </r>
  <r>
    <n v="11"/>
    <x v="2"/>
    <s v="Lake2"/>
    <x v="309"/>
    <n v="225"/>
    <n v="130"/>
    <n v="9014"/>
    <n v="8215"/>
    <n v="66966"/>
    <n v="88582"/>
  </r>
  <r>
    <n v="8"/>
    <x v="0"/>
    <s v="Delta"/>
    <x v="324"/>
    <n v="243"/>
    <n v="130"/>
    <n v="11312"/>
    <n v="9667"/>
    <n v="72478"/>
    <n v="73442"/>
  </r>
  <r>
    <n v="13"/>
    <x v="3"/>
    <s v="W13"/>
    <x v="321"/>
    <n v="238"/>
    <n v="207"/>
    <n v="8481"/>
    <n v="8054"/>
    <n v="84222"/>
    <n v="71401"/>
  </r>
  <r>
    <n v="8"/>
    <x v="0"/>
    <s v="Delta"/>
    <x v="97"/>
    <n v="142"/>
    <n v="70"/>
    <n v="11454"/>
    <n v="9737"/>
    <n v="72336"/>
    <n v="73372"/>
  </r>
  <r>
    <n v="1"/>
    <x v="1"/>
    <s v="Alpha"/>
    <x v="346"/>
    <n v="184"/>
    <n v="118"/>
    <n v="10810"/>
    <n v="10348"/>
    <n v="76780"/>
    <n v="62253"/>
  </r>
  <r>
    <n v="8"/>
    <x v="0"/>
    <s v="Delta"/>
    <x v="98"/>
    <n v="84"/>
    <n v="225"/>
    <n v="11538"/>
    <n v="9962"/>
    <n v="72252"/>
    <n v="73147"/>
  </r>
  <r>
    <n v="12"/>
    <x v="2"/>
    <s v="Lake3"/>
    <x v="347"/>
    <n v="142"/>
    <n v="157"/>
    <n v="10051"/>
    <n v="8884"/>
    <n v="53336"/>
    <n v="88321"/>
  </r>
  <r>
    <n v="13"/>
    <x v="3"/>
    <s v="W13"/>
    <x v="291"/>
    <n v="138"/>
    <n v="85"/>
    <n v="8619"/>
    <n v="8139"/>
    <n v="84084"/>
    <n v="71316"/>
  </r>
  <r>
    <n v="2"/>
    <x v="1"/>
    <s v="Delta"/>
    <x v="303"/>
    <n v="257"/>
    <n v="179"/>
    <n v="9740"/>
    <n v="9164"/>
    <n v="54701"/>
    <n v="77045"/>
  </r>
  <r>
    <n v="10"/>
    <x v="2"/>
    <s v="Lake1"/>
    <x v="278"/>
    <n v="209"/>
    <n v="297"/>
    <n v="7078"/>
    <n v="6568"/>
    <n v="70150"/>
    <n v="58685"/>
  </r>
  <r>
    <n v="13"/>
    <x v="3"/>
    <s v="W13"/>
    <x v="317"/>
    <n v="105"/>
    <n v="122"/>
    <n v="8724"/>
    <n v="8261"/>
    <n v="83979"/>
    <n v="71194"/>
  </r>
  <r>
    <n v="8"/>
    <x v="0"/>
    <s v="Delta"/>
    <x v="348"/>
    <n v="269"/>
    <n v="257"/>
    <n v="11807"/>
    <n v="10219"/>
    <n v="71983"/>
    <n v="72890"/>
  </r>
  <r>
    <n v="4"/>
    <x v="4"/>
    <s v="B1"/>
    <x v="349"/>
    <n v="190"/>
    <n v="266"/>
    <n v="8336"/>
    <n v="7653"/>
    <n v="56854"/>
    <n v="80800"/>
  </r>
  <r>
    <n v="3"/>
    <x v="1"/>
    <s v="A3"/>
    <x v="76"/>
    <n v="211"/>
    <n v="253"/>
    <n v="9486"/>
    <n v="7805"/>
    <n v="42672"/>
    <n v="88633"/>
  </r>
  <r>
    <n v="13"/>
    <x v="3"/>
    <s v="W13"/>
    <x v="336"/>
    <n v="87"/>
    <n v="279"/>
    <n v="8811"/>
    <n v="8540"/>
    <n v="83892"/>
    <n v="70915"/>
  </r>
  <r>
    <n v="8"/>
    <x v="0"/>
    <s v="Delta"/>
    <x v="350"/>
    <n v="101"/>
    <n v="99"/>
    <n v="11908"/>
    <n v="10318"/>
    <n v="71882"/>
    <n v="72791"/>
  </r>
  <r>
    <n v="10"/>
    <x v="2"/>
    <s v="Lake1"/>
    <x v="328"/>
    <n v="239"/>
    <n v="250"/>
    <n v="7317"/>
    <n v="6818"/>
    <n v="69911"/>
    <n v="58435"/>
  </r>
  <r>
    <n v="5"/>
    <x v="4"/>
    <s v="B2"/>
    <x v="303"/>
    <n v="127"/>
    <n v="75"/>
    <n v="8962"/>
    <n v="8742"/>
    <n v="38461"/>
    <n v="68966"/>
  </r>
  <r>
    <n v="8"/>
    <x v="0"/>
    <s v="Delta"/>
    <x v="345"/>
    <n v="129"/>
    <n v="101"/>
    <n v="12037"/>
    <n v="10419"/>
    <n v="71753"/>
    <n v="72690"/>
  </r>
  <r>
    <n v="8"/>
    <x v="0"/>
    <s v="Delta"/>
    <x v="351"/>
    <n v="99"/>
    <n v="213"/>
    <n v="12136"/>
    <n v="10632"/>
    <n v="71654"/>
    <n v="72477"/>
  </r>
  <r>
    <n v="12"/>
    <x v="2"/>
    <s v="Lake3"/>
    <x v="77"/>
    <n v="185"/>
    <n v="276"/>
    <n v="10236"/>
    <n v="9160"/>
    <n v="53151"/>
    <n v="88045"/>
  </r>
  <r>
    <n v="8"/>
    <x v="0"/>
    <s v="Delta"/>
    <x v="352"/>
    <n v="253"/>
    <n v="225"/>
    <n v="12389"/>
    <n v="10857"/>
    <n v="71401"/>
    <n v="72252"/>
  </r>
  <r>
    <n v="8"/>
    <x v="0"/>
    <s v="Delta"/>
    <x v="353"/>
    <n v="295"/>
    <n v="264"/>
    <n v="12684"/>
    <n v="11121"/>
    <n v="71106"/>
    <n v="71988"/>
  </r>
  <r>
    <n v="10"/>
    <x v="2"/>
    <s v="Lake1"/>
    <x v="327"/>
    <n v="265"/>
    <n v="230"/>
    <n v="7582"/>
    <n v="7048"/>
    <n v="69646"/>
    <n v="58205"/>
  </r>
  <r>
    <n v="12"/>
    <x v="2"/>
    <s v="Lake3"/>
    <x v="332"/>
    <n v="244"/>
    <n v="122"/>
    <n v="10480"/>
    <n v="9282"/>
    <n v="52907"/>
    <n v="87923"/>
  </r>
  <r>
    <n v="12"/>
    <x v="2"/>
    <s v="Lake3"/>
    <x v="80"/>
    <n v="95"/>
    <n v="154"/>
    <n v="10575"/>
    <n v="9436"/>
    <n v="52812"/>
    <n v="87769"/>
  </r>
  <r>
    <n v="8"/>
    <x v="0"/>
    <s v="Delta"/>
    <x v="108"/>
    <n v="280"/>
    <n v="76"/>
    <n v="12964"/>
    <n v="11197"/>
    <n v="70826"/>
    <n v="71912"/>
  </r>
  <r>
    <n v="10"/>
    <x v="2"/>
    <s v="Lake1"/>
    <x v="280"/>
    <n v="140"/>
    <n v="258"/>
    <n v="7722"/>
    <n v="7306"/>
    <n v="69506"/>
    <n v="57947"/>
  </r>
  <r>
    <n v="8"/>
    <x v="0"/>
    <s v="Delta"/>
    <x v="354"/>
    <n v="136"/>
    <n v="221"/>
    <n v="13100"/>
    <n v="11418"/>
    <n v="70690"/>
    <n v="71691"/>
  </r>
  <r>
    <n v="13"/>
    <x v="3"/>
    <s v="W13"/>
    <x v="78"/>
    <n v="195"/>
    <n v="95"/>
    <n v="9006"/>
    <n v="8635"/>
    <n v="83697"/>
    <n v="70820"/>
  </r>
  <r>
    <n v="12"/>
    <x v="2"/>
    <s v="Lake3"/>
    <x v="355"/>
    <n v="143"/>
    <n v="288"/>
    <n v="10718"/>
    <n v="9724"/>
    <n v="52669"/>
    <n v="87481"/>
  </r>
  <r>
    <n v="2"/>
    <x v="1"/>
    <s v="Delta"/>
    <x v="355"/>
    <n v="235"/>
    <n v="175"/>
    <n v="9975"/>
    <n v="9339"/>
    <n v="54466"/>
    <n v="76870"/>
  </r>
  <r>
    <n v="2"/>
    <x v="1"/>
    <s v="Delta"/>
    <x v="337"/>
    <n v="103"/>
    <n v="234"/>
    <n v="10078"/>
    <n v="9573"/>
    <n v="54363"/>
    <n v="76636"/>
  </r>
  <r>
    <n v="11"/>
    <x v="2"/>
    <s v="Lake2"/>
    <x v="312"/>
    <n v="127"/>
    <n v="51"/>
    <n v="9141"/>
    <n v="8266"/>
    <n v="66839"/>
    <n v="88531"/>
  </r>
  <r>
    <n v="5"/>
    <x v="4"/>
    <s v="B2"/>
    <x v="356"/>
    <n v="121"/>
    <n v="67"/>
    <n v="9083"/>
    <n v="8809"/>
    <n v="38340"/>
    <n v="68899"/>
  </r>
  <r>
    <n v="8"/>
    <x v="0"/>
    <s v="Delta"/>
    <x v="357"/>
    <n v="282"/>
    <n v="167"/>
    <n v="13382"/>
    <n v="11585"/>
    <n v="70408"/>
    <n v="71524"/>
  </r>
  <r>
    <n v="2"/>
    <x v="1"/>
    <s v="Delta"/>
    <x v="358"/>
    <n v="85"/>
    <n v="189"/>
    <n v="10163"/>
    <n v="9762"/>
    <n v="54278"/>
    <n v="76447"/>
  </r>
  <r>
    <n v="8"/>
    <x v="0"/>
    <s v="Delta"/>
    <x v="359"/>
    <n v="183"/>
    <n v="132"/>
    <n v="13565"/>
    <n v="11717"/>
    <n v="70225"/>
    <n v="71392"/>
  </r>
  <r>
    <n v="2"/>
    <x v="1"/>
    <s v="Delta"/>
    <x v="91"/>
    <n v="92"/>
    <n v="190"/>
    <n v="10255"/>
    <n v="9952"/>
    <n v="54186"/>
    <n v="76257"/>
  </r>
  <r>
    <n v="3"/>
    <x v="1"/>
    <s v="A3"/>
    <x v="360"/>
    <n v="83"/>
    <n v="244"/>
    <n v="9569"/>
    <n v="8049"/>
    <n v="42589"/>
    <n v="88389"/>
  </r>
  <r>
    <n v="8"/>
    <x v="0"/>
    <s v="Delta"/>
    <x v="361"/>
    <n v="268"/>
    <n v="105"/>
    <n v="13833"/>
    <n v="11822"/>
    <n v="69957"/>
    <n v="71287"/>
  </r>
  <r>
    <n v="2"/>
    <x v="1"/>
    <s v="Delta"/>
    <x v="341"/>
    <n v="198"/>
    <n v="172"/>
    <n v="10453"/>
    <n v="10124"/>
    <n v="53988"/>
    <n v="76085"/>
  </r>
  <r>
    <n v="13"/>
    <x v="3"/>
    <s v="W13"/>
    <x v="362"/>
    <n v="183"/>
    <n v="179"/>
    <n v="9189"/>
    <n v="8814"/>
    <n v="83514"/>
    <n v="70641"/>
  </r>
  <r>
    <n v="1"/>
    <x v="1"/>
    <s v="Alpha"/>
    <x v="363"/>
    <n v="140"/>
    <n v="180"/>
    <n v="10950"/>
    <n v="10528"/>
    <n v="76640"/>
    <n v="62073"/>
  </r>
  <r>
    <n v="13"/>
    <x v="3"/>
    <s v="W13"/>
    <x v="364"/>
    <n v="96"/>
    <n v="251"/>
    <n v="9285"/>
    <n v="9065"/>
    <n v="83418"/>
    <n v="70390"/>
  </r>
  <r>
    <n v="8"/>
    <x v="0"/>
    <s v="Delta"/>
    <x v="117"/>
    <n v="251"/>
    <n v="90"/>
    <n v="14084"/>
    <n v="11912"/>
    <n v="69706"/>
    <n v="71197"/>
  </r>
  <r>
    <n v="12"/>
    <x v="2"/>
    <s v="Lake3"/>
    <x v="358"/>
    <n v="259"/>
    <n v="283"/>
    <n v="10977"/>
    <n v="10007"/>
    <n v="52410"/>
    <n v="87198"/>
  </r>
  <r>
    <n v="1"/>
    <x v="1"/>
    <s v="Alpha"/>
    <x v="92"/>
    <n v="131"/>
    <n v="178"/>
    <n v="11081"/>
    <n v="10706"/>
    <n v="76509"/>
    <n v="61895"/>
  </r>
  <r>
    <n v="13"/>
    <x v="3"/>
    <s v="W13"/>
    <x v="337"/>
    <n v="218"/>
    <n v="97"/>
    <n v="9503"/>
    <n v="9162"/>
    <n v="83200"/>
    <n v="70293"/>
  </r>
  <r>
    <n v="4"/>
    <x v="4"/>
    <s v="B1"/>
    <x v="333"/>
    <n v="86"/>
    <n v="295"/>
    <n v="8422"/>
    <n v="7948"/>
    <n v="56768"/>
    <n v="80505"/>
  </r>
  <r>
    <n v="13"/>
    <x v="3"/>
    <s v="W13"/>
    <x v="89"/>
    <n v="94"/>
    <n v="115"/>
    <n v="9597"/>
    <n v="9277"/>
    <n v="83106"/>
    <n v="70178"/>
  </r>
  <r>
    <n v="5"/>
    <x v="4"/>
    <s v="B2"/>
    <x v="365"/>
    <n v="150"/>
    <n v="252"/>
    <n v="9233"/>
    <n v="9061"/>
    <n v="38190"/>
    <n v="68647"/>
  </r>
  <r>
    <n v="4"/>
    <x v="4"/>
    <s v="B1"/>
    <x v="366"/>
    <n v="133"/>
    <n v="182"/>
    <n v="8555"/>
    <n v="8130"/>
    <n v="56635"/>
    <n v="80323"/>
  </r>
  <r>
    <n v="8"/>
    <x v="0"/>
    <s v="Delta"/>
    <x v="367"/>
    <n v="253"/>
    <n v="275"/>
    <n v="14337"/>
    <n v="12187"/>
    <n v="69453"/>
    <n v="70922"/>
  </r>
  <r>
    <n v="8"/>
    <x v="0"/>
    <s v="Delta"/>
    <x v="368"/>
    <n v="261"/>
    <n v="256"/>
    <n v="14598"/>
    <n v="12443"/>
    <n v="69192"/>
    <n v="70666"/>
  </r>
  <r>
    <n v="8"/>
    <x v="0"/>
    <s v="Delta"/>
    <x v="122"/>
    <n v="261"/>
    <n v="274"/>
    <n v="14859"/>
    <n v="12717"/>
    <n v="68931"/>
    <n v="70392"/>
  </r>
  <r>
    <n v="13"/>
    <x v="3"/>
    <s v="W13"/>
    <x v="363"/>
    <n v="200"/>
    <n v="199"/>
    <n v="9797"/>
    <n v="9476"/>
    <n v="82906"/>
    <n v="69979"/>
  </r>
  <r>
    <n v="10"/>
    <x v="2"/>
    <s v="Lake1"/>
    <x v="290"/>
    <n v="124"/>
    <n v="240"/>
    <n v="7846"/>
    <n v="7546"/>
    <n v="69382"/>
    <n v="57707"/>
  </r>
  <r>
    <n v="2"/>
    <x v="1"/>
    <s v="Delta"/>
    <x v="369"/>
    <n v="222"/>
    <n v="144"/>
    <n v="10675"/>
    <n v="10268"/>
    <n v="53766"/>
    <n v="75941"/>
  </r>
  <r>
    <n v="2"/>
    <x v="1"/>
    <s v="Delta"/>
    <x v="370"/>
    <n v="102"/>
    <n v="271"/>
    <n v="10777"/>
    <n v="10539"/>
    <n v="53664"/>
    <n v="75670"/>
  </r>
  <r>
    <n v="14"/>
    <x v="3"/>
    <s v="Delta"/>
    <x v="101"/>
    <n v="90"/>
    <n v="215"/>
    <n v="10557"/>
    <n v="9764"/>
    <n v="64854"/>
    <n v="66374"/>
  </r>
  <r>
    <n v="14"/>
    <x v="3"/>
    <s v="Delta"/>
    <x v="371"/>
    <n v="260"/>
    <n v="137"/>
    <n v="10817"/>
    <n v="9901"/>
    <n v="64594"/>
    <n v="66237"/>
  </r>
  <r>
    <n v="13"/>
    <x v="3"/>
    <s v="W13"/>
    <x v="372"/>
    <n v="128"/>
    <n v="174"/>
    <n v="9925"/>
    <n v="9650"/>
    <n v="82778"/>
    <n v="69805"/>
  </r>
  <r>
    <n v="8"/>
    <x v="0"/>
    <s v="Delta"/>
    <x v="373"/>
    <n v="190"/>
    <n v="118"/>
    <n v="15049"/>
    <n v="12835"/>
    <n v="68741"/>
    <n v="70274"/>
  </r>
  <r>
    <n v="4"/>
    <x v="4"/>
    <s v="B1"/>
    <x v="329"/>
    <n v="116"/>
    <n v="114"/>
    <n v="8671"/>
    <n v="8244"/>
    <n v="56519"/>
    <n v="80209"/>
  </r>
  <r>
    <n v="14"/>
    <x v="3"/>
    <s v="Delta"/>
    <x v="374"/>
    <n v="118"/>
    <n v="267"/>
    <n v="10935"/>
    <n v="10168"/>
    <n v="64476"/>
    <n v="65970"/>
  </r>
  <r>
    <n v="3"/>
    <x v="1"/>
    <s v="A3"/>
    <x v="375"/>
    <n v="188"/>
    <n v="55"/>
    <n v="9757"/>
    <n v="8104"/>
    <n v="42401"/>
    <n v="88334"/>
  </r>
  <r>
    <n v="8"/>
    <x v="0"/>
    <s v="Delta"/>
    <x v="376"/>
    <n v="255"/>
    <n v="275"/>
    <n v="15304"/>
    <n v="13110"/>
    <n v="68486"/>
    <n v="69999"/>
  </r>
  <r>
    <n v="14"/>
    <x v="3"/>
    <s v="Delta"/>
    <x v="377"/>
    <n v="201"/>
    <n v="100"/>
    <n v="11136"/>
    <n v="10268"/>
    <n v="64275"/>
    <n v="65870"/>
  </r>
  <r>
    <n v="4"/>
    <x v="4"/>
    <s v="B1"/>
    <x v="320"/>
    <n v="174"/>
    <n v="199"/>
    <n v="8845"/>
    <n v="8443"/>
    <n v="56345"/>
    <n v="80010"/>
  </r>
  <r>
    <n v="8"/>
    <x v="0"/>
    <s v="Delta"/>
    <x v="378"/>
    <n v="243"/>
    <n v="273"/>
    <n v="15547"/>
    <n v="13383"/>
    <n v="68243"/>
    <n v="69726"/>
  </r>
  <r>
    <n v="10"/>
    <x v="2"/>
    <s v="Lake1"/>
    <x v="286"/>
    <n v="171"/>
    <n v="108"/>
    <n v="8017"/>
    <n v="7654"/>
    <n v="69211"/>
    <n v="57599"/>
  </r>
  <r>
    <n v="1"/>
    <x v="1"/>
    <s v="Alpha"/>
    <x v="379"/>
    <n v="271"/>
    <n v="140"/>
    <n v="11352"/>
    <n v="10846"/>
    <n v="76238"/>
    <n v="61755"/>
  </r>
  <r>
    <n v="5"/>
    <x v="4"/>
    <s v="B2"/>
    <x v="380"/>
    <n v="238"/>
    <n v="117"/>
    <n v="9471"/>
    <n v="9178"/>
    <n v="37952"/>
    <n v="68530"/>
  </r>
  <r>
    <n v="11"/>
    <x v="2"/>
    <s v="Lake2"/>
    <x v="366"/>
    <n v="130"/>
    <n v="125"/>
    <n v="9271"/>
    <n v="8391"/>
    <n v="66709"/>
    <n v="88406"/>
  </r>
  <r>
    <n v="12"/>
    <x v="2"/>
    <s v="Lake3"/>
    <x v="380"/>
    <n v="193"/>
    <n v="289"/>
    <n v="11170"/>
    <n v="10296"/>
    <n v="52217"/>
    <n v="86909"/>
  </r>
  <r>
    <n v="2"/>
    <x v="1"/>
    <s v="Delta"/>
    <x v="381"/>
    <n v="114"/>
    <n v="197"/>
    <n v="10891"/>
    <n v="10736"/>
    <n v="53550"/>
    <n v="75473"/>
  </r>
  <r>
    <n v="4"/>
    <x v="4"/>
    <s v="B1"/>
    <x v="77"/>
    <n v="205"/>
    <n v="241"/>
    <n v="9050"/>
    <n v="8684"/>
    <n v="56140"/>
    <n v="79769"/>
  </r>
  <r>
    <n v="4"/>
    <x v="4"/>
    <s v="B1"/>
    <x v="78"/>
    <n v="203"/>
    <n v="298"/>
    <n v="9253"/>
    <n v="8982"/>
    <n v="55937"/>
    <n v="79471"/>
  </r>
  <r>
    <n v="14"/>
    <x v="3"/>
    <s v="Delta"/>
    <x v="108"/>
    <n v="297"/>
    <n v="139"/>
    <n v="11433"/>
    <n v="10407"/>
    <n v="63978"/>
    <n v="65731"/>
  </r>
  <r>
    <n v="14"/>
    <x v="3"/>
    <s v="Delta"/>
    <x v="111"/>
    <n v="295"/>
    <n v="141"/>
    <n v="11728"/>
    <n v="10548"/>
    <n v="63683"/>
    <n v="65590"/>
  </r>
  <r>
    <n v="3"/>
    <x v="1"/>
    <s v="A3"/>
    <x v="382"/>
    <n v="98"/>
    <n v="82"/>
    <n v="9855"/>
    <n v="8186"/>
    <n v="42303"/>
    <n v="88252"/>
  </r>
  <r>
    <n v="8"/>
    <x v="0"/>
    <s v="Delta"/>
    <x v="135"/>
    <n v="231"/>
    <n v="161"/>
    <n v="15778"/>
    <n v="13544"/>
    <n v="68012"/>
    <n v="69565"/>
  </r>
  <r>
    <n v="8"/>
    <x v="0"/>
    <s v="Delta"/>
    <x v="383"/>
    <n v="175"/>
    <n v="280"/>
    <n v="15953"/>
    <n v="13824"/>
    <n v="67837"/>
    <n v="69285"/>
  </r>
  <r>
    <n v="8"/>
    <x v="0"/>
    <s v="Delta"/>
    <x v="384"/>
    <n v="111"/>
    <n v="224"/>
    <n v="16064"/>
    <n v="14048"/>
    <n v="67726"/>
    <n v="69061"/>
  </r>
  <r>
    <n v="5"/>
    <x v="4"/>
    <s v="B2"/>
    <x v="372"/>
    <n v="224"/>
    <n v="243"/>
    <n v="9695"/>
    <n v="9421"/>
    <n v="37728"/>
    <n v="68287"/>
  </r>
  <r>
    <n v="4"/>
    <x v="4"/>
    <s v="B1"/>
    <x v="332"/>
    <n v="182"/>
    <n v="291"/>
    <n v="9435"/>
    <n v="9273"/>
    <n v="55755"/>
    <n v="79180"/>
  </r>
  <r>
    <n v="8"/>
    <x v="0"/>
    <s v="Delta"/>
    <x v="138"/>
    <n v="97"/>
    <n v="174"/>
    <n v="16161"/>
    <n v="14222"/>
    <n v="67629"/>
    <n v="68887"/>
  </r>
  <r>
    <n v="1"/>
    <x v="1"/>
    <s v="Alpha"/>
    <x v="385"/>
    <n v="188"/>
    <n v="187"/>
    <n v="11540"/>
    <n v="11033"/>
    <n v="76050"/>
    <n v="61568"/>
  </r>
  <r>
    <n v="8"/>
    <x v="0"/>
    <s v="Delta"/>
    <x v="386"/>
    <n v="249"/>
    <n v="174"/>
    <n v="16410"/>
    <n v="14396"/>
    <n v="67380"/>
    <n v="68713"/>
  </r>
  <r>
    <n v="8"/>
    <x v="0"/>
    <s v="Delta"/>
    <x v="387"/>
    <n v="166"/>
    <n v="187"/>
    <n v="16576"/>
    <n v="14583"/>
    <n v="67214"/>
    <n v="68526"/>
  </r>
  <r>
    <n v="8"/>
    <x v="0"/>
    <s v="Delta"/>
    <x v="388"/>
    <n v="283"/>
    <n v="252"/>
    <n v="16859"/>
    <n v="14835"/>
    <n v="66931"/>
    <n v="68274"/>
  </r>
  <r>
    <n v="14"/>
    <x v="3"/>
    <s v="Delta"/>
    <x v="389"/>
    <n v="164"/>
    <n v="50"/>
    <n v="11892"/>
    <n v="10598"/>
    <n v="63519"/>
    <n v="65540"/>
  </r>
  <r>
    <n v="8"/>
    <x v="0"/>
    <s v="Delta"/>
    <x v="147"/>
    <n v="229"/>
    <n v="222"/>
    <n v="17088"/>
    <n v="15057"/>
    <n v="66702"/>
    <n v="68052"/>
  </r>
  <r>
    <n v="12"/>
    <x v="2"/>
    <s v="Lake3"/>
    <x v="92"/>
    <n v="163"/>
    <n v="285"/>
    <n v="11333"/>
    <n v="10581"/>
    <n v="52054"/>
    <n v="86624"/>
  </r>
  <r>
    <n v="1"/>
    <x v="1"/>
    <s v="Alpha"/>
    <x v="334"/>
    <n v="273"/>
    <n v="146"/>
    <n v="11813"/>
    <n v="11179"/>
    <n v="75777"/>
    <n v="61422"/>
  </r>
  <r>
    <n v="2"/>
    <x v="1"/>
    <s v="Delta"/>
    <x v="390"/>
    <n v="202"/>
    <n v="135"/>
    <n v="11093"/>
    <n v="10871"/>
    <n v="53348"/>
    <n v="75338"/>
  </r>
  <r>
    <n v="4"/>
    <x v="4"/>
    <s v="B1"/>
    <x v="362"/>
    <n v="293"/>
    <n v="186"/>
    <n v="9728"/>
    <n v="9459"/>
    <n v="55462"/>
    <n v="78994"/>
  </r>
  <r>
    <n v="8"/>
    <x v="0"/>
    <s v="Delta"/>
    <x v="149"/>
    <n v="234"/>
    <n v="126"/>
    <n v="17322"/>
    <n v="15183"/>
    <n v="66468"/>
    <n v="67926"/>
  </r>
  <r>
    <n v="8"/>
    <x v="0"/>
    <s v="Delta"/>
    <x v="391"/>
    <n v="293"/>
    <n v="145"/>
    <n v="17615"/>
    <n v="15328"/>
    <n v="66175"/>
    <n v="67781"/>
  </r>
  <r>
    <n v="3"/>
    <x v="1"/>
    <s v="A3"/>
    <x v="392"/>
    <n v="90"/>
    <n v="223"/>
    <n v="9945"/>
    <n v="8409"/>
    <n v="42213"/>
    <n v="88029"/>
  </r>
  <r>
    <n v="12"/>
    <x v="2"/>
    <s v="Lake3"/>
    <x v="379"/>
    <n v="299"/>
    <n v="135"/>
    <n v="11632"/>
    <n v="10716"/>
    <n v="51755"/>
    <n v="86489"/>
  </r>
  <r>
    <n v="8"/>
    <x v="0"/>
    <s v="Delta"/>
    <x v="393"/>
    <n v="278"/>
    <n v="191"/>
    <n v="17893"/>
    <n v="15519"/>
    <n v="65897"/>
    <n v="67590"/>
  </r>
  <r>
    <n v="3"/>
    <x v="1"/>
    <s v="A3"/>
    <x v="358"/>
    <n v="247"/>
    <n v="212"/>
    <n v="10192"/>
    <n v="8621"/>
    <n v="41966"/>
    <n v="87817"/>
  </r>
  <r>
    <n v="8"/>
    <x v="0"/>
    <s v="Delta"/>
    <x v="394"/>
    <n v="253"/>
    <n v="249"/>
    <n v="18146"/>
    <n v="15768"/>
    <n v="65644"/>
    <n v="67341"/>
  </r>
  <r>
    <n v="11"/>
    <x v="2"/>
    <s v="Lake2"/>
    <x v="343"/>
    <n v="116"/>
    <n v="66"/>
    <n v="9387"/>
    <n v="8457"/>
    <n v="66593"/>
    <n v="88340"/>
  </r>
  <r>
    <n v="3"/>
    <x v="1"/>
    <s v="A3"/>
    <x v="395"/>
    <n v="185"/>
    <n v="62"/>
    <n v="10377"/>
    <n v="8683"/>
    <n v="41781"/>
    <n v="87755"/>
  </r>
  <r>
    <n v="3"/>
    <x v="1"/>
    <s v="A3"/>
    <x v="363"/>
    <n v="177"/>
    <n v="73"/>
    <n v="10554"/>
    <n v="8756"/>
    <n v="41604"/>
    <n v="87682"/>
  </r>
  <r>
    <n v="8"/>
    <x v="0"/>
    <s v="Delta"/>
    <x v="396"/>
    <n v="218"/>
    <n v="159"/>
    <n v="18364"/>
    <n v="15927"/>
    <n v="65426"/>
    <n v="67182"/>
  </r>
  <r>
    <n v="13"/>
    <x v="3"/>
    <s v="W13"/>
    <x v="397"/>
    <n v="205"/>
    <n v="105"/>
    <n v="10130"/>
    <n v="9755"/>
    <n v="82573"/>
    <n v="69700"/>
  </r>
  <r>
    <n v="5"/>
    <x v="4"/>
    <s v="B2"/>
    <x v="398"/>
    <n v="177"/>
    <n v="234"/>
    <n v="9872"/>
    <n v="9655"/>
    <n v="37551"/>
    <n v="68053"/>
  </r>
  <r>
    <n v="14"/>
    <x v="3"/>
    <s v="Delta"/>
    <x v="399"/>
    <n v="190"/>
    <n v="72"/>
    <n v="12082"/>
    <n v="10670"/>
    <n v="63329"/>
    <n v="65468"/>
  </r>
  <r>
    <n v="8"/>
    <x v="0"/>
    <s v="Delta"/>
    <x v="400"/>
    <n v="222"/>
    <n v="216"/>
    <n v="18586"/>
    <n v="16143"/>
    <n v="65204"/>
    <n v="66966"/>
  </r>
  <r>
    <n v="2"/>
    <x v="1"/>
    <s v="Delta"/>
    <x v="401"/>
    <n v="203"/>
    <n v="90"/>
    <n v="11296"/>
    <n v="10961"/>
    <n v="53145"/>
    <n v="75248"/>
  </r>
  <r>
    <n v="14"/>
    <x v="3"/>
    <s v="Delta"/>
    <x v="402"/>
    <n v="251"/>
    <n v="176"/>
    <n v="12333"/>
    <n v="10846"/>
    <n v="63078"/>
    <n v="65292"/>
  </r>
  <r>
    <n v="8"/>
    <x v="0"/>
    <s v="Delta"/>
    <x v="403"/>
    <n v="280"/>
    <n v="131"/>
    <n v="18866"/>
    <n v="16274"/>
    <n v="64924"/>
    <n v="66835"/>
  </r>
  <r>
    <n v="8"/>
    <x v="0"/>
    <s v="Delta"/>
    <x v="160"/>
    <n v="258"/>
    <n v="257"/>
    <n v="19124"/>
    <n v="16531"/>
    <n v="64666"/>
    <n v="66578"/>
  </r>
  <r>
    <n v="12"/>
    <x v="2"/>
    <s v="Lake3"/>
    <x v="385"/>
    <n v="102"/>
    <n v="165"/>
    <n v="11734"/>
    <n v="10881"/>
    <n v="51653"/>
    <n v="86324"/>
  </r>
  <r>
    <n v="8"/>
    <x v="0"/>
    <s v="Delta"/>
    <x v="404"/>
    <n v="197"/>
    <n v="68"/>
    <n v="19321"/>
    <n v="16599"/>
    <n v="64469"/>
    <n v="66510"/>
  </r>
  <r>
    <n v="8"/>
    <x v="0"/>
    <s v="Delta"/>
    <x v="405"/>
    <n v="254"/>
    <n v="145"/>
    <n v="19575"/>
    <n v="16744"/>
    <n v="64215"/>
    <n v="66365"/>
  </r>
  <r>
    <n v="8"/>
    <x v="0"/>
    <s v="Delta"/>
    <x v="164"/>
    <n v="177"/>
    <n v="133"/>
    <n v="19752"/>
    <n v="16877"/>
    <n v="64038"/>
    <n v="66232"/>
  </r>
  <r>
    <n v="12"/>
    <x v="2"/>
    <s v="Lake3"/>
    <x v="406"/>
    <n v="182"/>
    <n v="93"/>
    <n v="11916"/>
    <n v="10974"/>
    <n v="51471"/>
    <n v="86231"/>
  </r>
  <r>
    <n v="2"/>
    <x v="1"/>
    <s v="Delta"/>
    <x v="350"/>
    <n v="98"/>
    <n v="106"/>
    <n v="11394"/>
    <n v="11067"/>
    <n v="53047"/>
    <n v="75142"/>
  </r>
  <r>
    <n v="8"/>
    <x v="0"/>
    <s v="Delta"/>
    <x v="167"/>
    <n v="270"/>
    <n v="105"/>
    <n v="20022"/>
    <n v="16982"/>
    <n v="63768"/>
    <n v="66127"/>
  </r>
  <r>
    <n v="8"/>
    <x v="0"/>
    <s v="Delta"/>
    <x v="407"/>
    <n v="278"/>
    <n v="270"/>
    <n v="20300"/>
    <n v="17252"/>
    <n v="63490"/>
    <n v="65857"/>
  </r>
  <r>
    <n v="11"/>
    <x v="2"/>
    <s v="Lake2"/>
    <x v="299"/>
    <n v="250"/>
    <n v="76"/>
    <n v="9637"/>
    <n v="8533"/>
    <n v="66343"/>
    <n v="88264"/>
  </r>
  <r>
    <n v="8"/>
    <x v="0"/>
    <s v="Delta"/>
    <x v="408"/>
    <n v="158"/>
    <n v="229"/>
    <n v="20458"/>
    <n v="17481"/>
    <n v="63332"/>
    <n v="65628"/>
  </r>
  <r>
    <n v="8"/>
    <x v="0"/>
    <s v="Delta"/>
    <x v="409"/>
    <n v="172"/>
    <n v="276"/>
    <n v="20630"/>
    <n v="17757"/>
    <n v="63160"/>
    <n v="65352"/>
  </r>
  <r>
    <n v="12"/>
    <x v="2"/>
    <s v="Lake3"/>
    <x v="350"/>
    <n v="225"/>
    <n v="279"/>
    <n v="12141"/>
    <n v="11253"/>
    <n v="51246"/>
    <n v="85952"/>
  </r>
  <r>
    <n v="8"/>
    <x v="0"/>
    <s v="Delta"/>
    <x v="410"/>
    <n v="282"/>
    <n v="213"/>
    <n v="20912"/>
    <n v="17970"/>
    <n v="62878"/>
    <n v="65139"/>
  </r>
  <r>
    <n v="12"/>
    <x v="2"/>
    <s v="Lake3"/>
    <x v="345"/>
    <n v="182"/>
    <n v="134"/>
    <n v="12323"/>
    <n v="11387"/>
    <n v="51064"/>
    <n v="85818"/>
  </r>
  <r>
    <n v="8"/>
    <x v="0"/>
    <s v="Delta"/>
    <x v="411"/>
    <n v="200"/>
    <n v="275"/>
    <n v="21112"/>
    <n v="18245"/>
    <n v="62678"/>
    <n v="64864"/>
  </r>
  <r>
    <n v="5"/>
    <x v="4"/>
    <s v="B2"/>
    <x v="95"/>
    <n v="109"/>
    <n v="196"/>
    <n v="9981"/>
    <n v="9851"/>
    <n v="37442"/>
    <n v="67857"/>
  </r>
  <r>
    <n v="5"/>
    <x v="4"/>
    <s v="B2"/>
    <x v="98"/>
    <n v="151"/>
    <n v="88"/>
    <n v="10132"/>
    <n v="9939"/>
    <n v="37291"/>
    <n v="67769"/>
  </r>
  <r>
    <n v="8"/>
    <x v="0"/>
    <s v="Delta"/>
    <x v="176"/>
    <n v="116"/>
    <n v="57"/>
    <n v="21228"/>
    <n v="18302"/>
    <n v="62562"/>
    <n v="64807"/>
  </r>
  <r>
    <n v="8"/>
    <x v="0"/>
    <s v="Delta"/>
    <x v="412"/>
    <n v="291"/>
    <n v="233"/>
    <n v="21519"/>
    <n v="18535"/>
    <n v="62271"/>
    <n v="64574"/>
  </r>
  <r>
    <n v="4"/>
    <x v="4"/>
    <s v="B1"/>
    <x v="364"/>
    <n v="287"/>
    <n v="77"/>
    <n v="10015"/>
    <n v="9536"/>
    <n v="55175"/>
    <n v="78917"/>
  </r>
  <r>
    <n v="14"/>
    <x v="3"/>
    <s v="Delta"/>
    <x v="367"/>
    <n v="271"/>
    <n v="168"/>
    <n v="12604"/>
    <n v="11014"/>
    <n v="62807"/>
    <n v="65124"/>
  </r>
  <r>
    <n v="14"/>
    <x v="3"/>
    <s v="Delta"/>
    <x v="413"/>
    <n v="286"/>
    <n v="189"/>
    <n v="12890"/>
    <n v="11203"/>
    <n v="62521"/>
    <n v="64935"/>
  </r>
  <r>
    <n v="4"/>
    <x v="4"/>
    <s v="B1"/>
    <x v="337"/>
    <n v="197"/>
    <n v="287"/>
    <n v="10212"/>
    <n v="9823"/>
    <n v="54978"/>
    <n v="78630"/>
  </r>
  <r>
    <n v="11"/>
    <x v="2"/>
    <s v="Lake2"/>
    <x v="347"/>
    <n v="189"/>
    <n v="293"/>
    <n v="9826"/>
    <n v="8826"/>
    <n v="66154"/>
    <n v="87971"/>
  </r>
  <r>
    <n v="1"/>
    <x v="1"/>
    <s v="Alpha"/>
    <x v="414"/>
    <n v="184"/>
    <n v="145"/>
    <n v="11997"/>
    <n v="11324"/>
    <n v="75593"/>
    <n v="61277"/>
  </r>
  <r>
    <n v="11"/>
    <x v="2"/>
    <s v="Lake2"/>
    <x v="302"/>
    <n v="110"/>
    <n v="295"/>
    <n v="9936"/>
    <n v="9121"/>
    <n v="66044"/>
    <n v="87676"/>
  </r>
  <r>
    <n v="1"/>
    <x v="1"/>
    <s v="Alpha"/>
    <x v="351"/>
    <n v="207"/>
    <n v="104"/>
    <n v="12204"/>
    <n v="11428"/>
    <n v="75386"/>
    <n v="61173"/>
  </r>
  <r>
    <n v="11"/>
    <x v="2"/>
    <s v="Lake2"/>
    <x v="332"/>
    <n v="258"/>
    <n v="223"/>
    <n v="10194"/>
    <n v="9344"/>
    <n v="65786"/>
    <n v="87453"/>
  </r>
  <r>
    <n v="1"/>
    <x v="1"/>
    <s v="Alpha"/>
    <x v="415"/>
    <n v="126"/>
    <n v="283"/>
    <n v="12330"/>
    <n v="11711"/>
    <n v="75260"/>
    <n v="60890"/>
  </r>
  <r>
    <n v="4"/>
    <x v="4"/>
    <s v="B1"/>
    <x v="89"/>
    <n v="165"/>
    <n v="251"/>
    <n v="10377"/>
    <n v="10074"/>
    <n v="54813"/>
    <n v="78379"/>
  </r>
  <r>
    <n v="8"/>
    <x v="0"/>
    <s v="Delta"/>
    <x v="416"/>
    <n v="142"/>
    <n v="103"/>
    <n v="21661"/>
    <n v="18638"/>
    <n v="62129"/>
    <n v="64471"/>
  </r>
  <r>
    <n v="1"/>
    <x v="1"/>
    <s v="Alpha"/>
    <x v="105"/>
    <n v="125"/>
    <n v="271"/>
    <n v="12455"/>
    <n v="11982"/>
    <n v="75135"/>
    <n v="60619"/>
  </r>
  <r>
    <n v="5"/>
    <x v="4"/>
    <s v="B2"/>
    <x v="406"/>
    <n v="248"/>
    <n v="80"/>
    <n v="10380"/>
    <n v="10019"/>
    <n v="37043"/>
    <n v="67689"/>
  </r>
  <r>
    <n v="14"/>
    <x v="3"/>
    <s v="Delta"/>
    <x v="417"/>
    <n v="192"/>
    <n v="265"/>
    <n v="13082"/>
    <n v="11468"/>
    <n v="62329"/>
    <n v="64670"/>
  </r>
  <r>
    <n v="14"/>
    <x v="3"/>
    <s v="Delta"/>
    <x v="378"/>
    <n v="207"/>
    <n v="162"/>
    <n v="13289"/>
    <n v="11630"/>
    <n v="62122"/>
    <n v="64508"/>
  </r>
  <r>
    <n v="2"/>
    <x v="1"/>
    <s v="Delta"/>
    <x v="418"/>
    <n v="86"/>
    <n v="288"/>
    <n v="11480"/>
    <n v="11355"/>
    <n v="52961"/>
    <n v="74854"/>
  </r>
  <r>
    <n v="2"/>
    <x v="1"/>
    <s v="Delta"/>
    <x v="104"/>
    <n v="154"/>
    <n v="228"/>
    <n v="11634"/>
    <n v="11583"/>
    <n v="52807"/>
    <n v="74626"/>
  </r>
  <r>
    <n v="1"/>
    <x v="1"/>
    <s v="Alpha"/>
    <x v="419"/>
    <n v="177"/>
    <n v="191"/>
    <n v="12632"/>
    <n v="12173"/>
    <n v="74958"/>
    <n v="60428"/>
  </r>
  <r>
    <n v="11"/>
    <x v="2"/>
    <s v="Lake2"/>
    <x v="362"/>
    <n v="179"/>
    <n v="192"/>
    <n v="10373"/>
    <n v="9536"/>
    <n v="65607"/>
    <n v="87261"/>
  </r>
  <r>
    <n v="8"/>
    <x v="0"/>
    <s v="Delta"/>
    <x v="420"/>
    <n v="85"/>
    <n v="193"/>
    <n v="21746"/>
    <n v="18831"/>
    <n v="62044"/>
    <n v="64278"/>
  </r>
  <r>
    <n v="2"/>
    <x v="1"/>
    <s v="Delta"/>
    <x v="421"/>
    <n v="203"/>
    <n v="91"/>
    <n v="11837"/>
    <n v="11674"/>
    <n v="52604"/>
    <n v="74535"/>
  </r>
  <r>
    <n v="8"/>
    <x v="0"/>
    <s v="Delta"/>
    <x v="422"/>
    <n v="214"/>
    <n v="277"/>
    <n v="21960"/>
    <n v="19108"/>
    <n v="61830"/>
    <n v="64001"/>
  </r>
  <r>
    <n v="14"/>
    <x v="3"/>
    <s v="Delta"/>
    <x v="423"/>
    <n v="159"/>
    <n v="219"/>
    <n v="13448"/>
    <n v="11849"/>
    <n v="61963"/>
    <n v="64289"/>
  </r>
  <r>
    <n v="14"/>
    <x v="3"/>
    <s v="Delta"/>
    <x v="384"/>
    <n v="201"/>
    <n v="53"/>
    <n v="13649"/>
    <n v="11902"/>
    <n v="61762"/>
    <n v="64236"/>
  </r>
  <r>
    <n v="1"/>
    <x v="1"/>
    <s v="Alpha"/>
    <x v="424"/>
    <n v="242"/>
    <n v="171"/>
    <n v="12874"/>
    <n v="12344"/>
    <n v="74716"/>
    <n v="60257"/>
  </r>
  <r>
    <n v="8"/>
    <x v="0"/>
    <s v="Delta"/>
    <x v="425"/>
    <n v="293"/>
    <n v="165"/>
    <n v="22253"/>
    <n v="19273"/>
    <n v="61537"/>
    <n v="63836"/>
  </r>
  <r>
    <n v="1"/>
    <x v="1"/>
    <s v="Alpha"/>
    <x v="426"/>
    <n v="295"/>
    <n v="297"/>
    <n v="13169"/>
    <n v="12641"/>
    <n v="74421"/>
    <n v="59960"/>
  </r>
  <r>
    <n v="11"/>
    <x v="2"/>
    <s v="Lake2"/>
    <x v="355"/>
    <n v="253"/>
    <n v="156"/>
    <n v="10626"/>
    <n v="9692"/>
    <n v="65354"/>
    <n v="87105"/>
  </r>
  <r>
    <n v="10"/>
    <x v="2"/>
    <s v="Lake1"/>
    <x v="287"/>
    <n v="242"/>
    <n v="238"/>
    <n v="8259"/>
    <n v="7892"/>
    <n v="68969"/>
    <n v="57361"/>
  </r>
  <r>
    <n v="8"/>
    <x v="0"/>
    <s v="Delta"/>
    <x v="427"/>
    <n v="145"/>
    <n v="252"/>
    <n v="22398"/>
    <n v="19525"/>
    <n v="61392"/>
    <n v="63584"/>
  </r>
  <r>
    <n v="4"/>
    <x v="4"/>
    <s v="B1"/>
    <x v="363"/>
    <n v="224"/>
    <n v="96"/>
    <n v="10601"/>
    <n v="10170"/>
    <n v="54589"/>
    <n v="78283"/>
  </r>
  <r>
    <n v="2"/>
    <x v="1"/>
    <s v="Delta"/>
    <x v="428"/>
    <n v="198"/>
    <n v="205"/>
    <n v="12035"/>
    <n v="11879"/>
    <n v="52406"/>
    <n v="74330"/>
  </r>
  <r>
    <n v="3"/>
    <x v="1"/>
    <s v="A3"/>
    <x v="369"/>
    <n v="132"/>
    <n v="108"/>
    <n v="10686"/>
    <n v="8864"/>
    <n v="41472"/>
    <n v="87574"/>
  </r>
  <r>
    <n v="8"/>
    <x v="0"/>
    <s v="Delta"/>
    <x v="429"/>
    <n v="144"/>
    <n v="62"/>
    <n v="22542"/>
    <n v="19587"/>
    <n v="61248"/>
    <n v="63522"/>
  </r>
  <r>
    <n v="8"/>
    <x v="0"/>
    <s v="Delta"/>
    <x v="430"/>
    <n v="227"/>
    <n v="290"/>
    <n v="22769"/>
    <n v="19877"/>
    <n v="61021"/>
    <n v="63232"/>
  </r>
  <r>
    <n v="8"/>
    <x v="0"/>
    <s v="Delta"/>
    <x v="431"/>
    <n v="282"/>
    <n v="237"/>
    <n v="23051"/>
    <n v="20114"/>
    <n v="60739"/>
    <n v="62995"/>
  </r>
  <r>
    <n v="5"/>
    <x v="4"/>
    <s v="B2"/>
    <x v="414"/>
    <n v="141"/>
    <n v="78"/>
    <n v="10521"/>
    <n v="10097"/>
    <n v="36902"/>
    <n v="67611"/>
  </r>
  <r>
    <n v="10"/>
    <x v="2"/>
    <s v="Lake1"/>
    <x v="73"/>
    <n v="269"/>
    <n v="52"/>
    <n v="8528"/>
    <n v="7944"/>
    <n v="68700"/>
    <n v="57309"/>
  </r>
  <r>
    <n v="13"/>
    <x v="3"/>
    <s v="W13"/>
    <x v="324"/>
    <n v="198"/>
    <n v="186"/>
    <n v="10328"/>
    <n v="9941"/>
    <n v="82375"/>
    <n v="69514"/>
  </r>
  <r>
    <n v="2"/>
    <x v="1"/>
    <s v="Delta"/>
    <x v="424"/>
    <n v="119"/>
    <n v="177"/>
    <n v="12154"/>
    <n v="12056"/>
    <n v="52287"/>
    <n v="74153"/>
  </r>
  <r>
    <n v="5"/>
    <x v="4"/>
    <s v="B2"/>
    <x v="351"/>
    <n v="127"/>
    <n v="167"/>
    <n v="10648"/>
    <n v="10264"/>
    <n v="36775"/>
    <n v="67444"/>
  </r>
  <r>
    <n v="10"/>
    <x v="2"/>
    <s v="Lake1"/>
    <x v="291"/>
    <n v="86"/>
    <n v="108"/>
    <n v="8614"/>
    <n v="8052"/>
    <n v="68614"/>
    <n v="57201"/>
  </r>
  <r>
    <n v="12"/>
    <x v="2"/>
    <s v="Lake3"/>
    <x v="104"/>
    <n v="91"/>
    <n v="90"/>
    <n v="12414"/>
    <n v="11477"/>
    <n v="50973"/>
    <n v="85728"/>
  </r>
  <r>
    <n v="4"/>
    <x v="4"/>
    <s v="B1"/>
    <x v="369"/>
    <n v="251"/>
    <n v="89"/>
    <n v="10852"/>
    <n v="10259"/>
    <n v="54338"/>
    <n v="78194"/>
  </r>
  <r>
    <n v="1"/>
    <x v="1"/>
    <s v="Alpha"/>
    <x v="389"/>
    <n v="211"/>
    <n v="206"/>
    <n v="13380"/>
    <n v="12847"/>
    <n v="74210"/>
    <n v="59754"/>
  </r>
  <r>
    <n v="10"/>
    <x v="2"/>
    <s v="Lake1"/>
    <x v="299"/>
    <n v="263"/>
    <n v="283"/>
    <n v="8877"/>
    <n v="8335"/>
    <n v="68351"/>
    <n v="56918"/>
  </r>
  <r>
    <n v="5"/>
    <x v="4"/>
    <s v="B2"/>
    <x v="432"/>
    <n v="290"/>
    <n v="175"/>
    <n v="10938"/>
    <n v="10439"/>
    <n v="36485"/>
    <n v="67269"/>
  </r>
  <r>
    <n v="5"/>
    <x v="4"/>
    <s v="B2"/>
    <x v="353"/>
    <n v="167"/>
    <n v="126"/>
    <n v="11105"/>
    <n v="10565"/>
    <n v="36318"/>
    <n v="67143"/>
  </r>
  <r>
    <n v="5"/>
    <x v="4"/>
    <s v="B2"/>
    <x v="433"/>
    <n v="112"/>
    <n v="118"/>
    <n v="11217"/>
    <n v="10683"/>
    <n v="36206"/>
    <n v="67025"/>
  </r>
  <r>
    <n v="3"/>
    <x v="1"/>
    <s v="A3"/>
    <x v="398"/>
    <n v="120"/>
    <n v="208"/>
    <n v="10806"/>
    <n v="9072"/>
    <n v="41352"/>
    <n v="87366"/>
  </r>
  <r>
    <n v="13"/>
    <x v="3"/>
    <s v="W13"/>
    <x v="330"/>
    <n v="130"/>
    <n v="73"/>
    <n v="10458"/>
    <n v="10014"/>
    <n v="82245"/>
    <n v="69441"/>
  </r>
  <r>
    <n v="11"/>
    <x v="2"/>
    <s v="Lake2"/>
    <x v="365"/>
    <n v="144"/>
    <n v="173"/>
    <n v="10770"/>
    <n v="9865"/>
    <n v="65210"/>
    <n v="86932"/>
  </r>
  <r>
    <n v="5"/>
    <x v="4"/>
    <s v="B2"/>
    <x v="424"/>
    <n v="283"/>
    <n v="200"/>
    <n v="11500"/>
    <n v="10883"/>
    <n v="35923"/>
    <n v="66825"/>
  </r>
  <r>
    <n v="11"/>
    <x v="2"/>
    <s v="Lake2"/>
    <x v="340"/>
    <n v="268"/>
    <n v="252"/>
    <n v="11038"/>
    <n v="10117"/>
    <n v="64942"/>
    <n v="86680"/>
  </r>
  <r>
    <n v="8"/>
    <x v="0"/>
    <s v="Delta"/>
    <x v="434"/>
    <n v="260"/>
    <n v="201"/>
    <n v="23311"/>
    <n v="20315"/>
    <n v="60479"/>
    <n v="62794"/>
  </r>
  <r>
    <n v="1"/>
    <x v="1"/>
    <s v="Alpha"/>
    <x v="357"/>
    <n v="193"/>
    <n v="57"/>
    <n v="13573"/>
    <n v="12904"/>
    <n v="74017"/>
    <n v="59697"/>
  </r>
  <r>
    <n v="5"/>
    <x v="4"/>
    <s v="B2"/>
    <x v="426"/>
    <n v="254"/>
    <n v="255"/>
    <n v="11754"/>
    <n v="11138"/>
    <n v="35669"/>
    <n v="66570"/>
  </r>
  <r>
    <n v="8"/>
    <x v="0"/>
    <s v="Delta"/>
    <x v="435"/>
    <n v="108"/>
    <n v="250"/>
    <n v="23419"/>
    <n v="20565"/>
    <n v="60371"/>
    <n v="62544"/>
  </r>
  <r>
    <n v="8"/>
    <x v="0"/>
    <s v="Delta"/>
    <x v="436"/>
    <n v="163"/>
    <n v="205"/>
    <n v="23582"/>
    <n v="20770"/>
    <n v="60208"/>
    <n v="62339"/>
  </r>
  <r>
    <n v="5"/>
    <x v="4"/>
    <s v="B2"/>
    <x v="437"/>
    <n v="106"/>
    <n v="212"/>
    <n v="11860"/>
    <n v="11350"/>
    <n v="35563"/>
    <n v="66358"/>
  </r>
  <r>
    <n v="1"/>
    <x v="1"/>
    <s v="Alpha"/>
    <x v="361"/>
    <n v="226"/>
    <n v="158"/>
    <n v="13799"/>
    <n v="13062"/>
    <n v="73791"/>
    <n v="59539"/>
  </r>
  <r>
    <n v="8"/>
    <x v="0"/>
    <s v="Delta"/>
    <x v="438"/>
    <n v="86"/>
    <n v="94"/>
    <n v="23668"/>
    <n v="20864"/>
    <n v="60122"/>
    <n v="62245"/>
  </r>
  <r>
    <n v="8"/>
    <x v="0"/>
    <s v="Delta"/>
    <x v="439"/>
    <n v="141"/>
    <n v="287"/>
    <n v="23809"/>
    <n v="21151"/>
    <n v="59981"/>
    <n v="61958"/>
  </r>
  <r>
    <n v="3"/>
    <x v="1"/>
    <s v="A3"/>
    <x v="330"/>
    <n v="171"/>
    <n v="124"/>
    <n v="10977"/>
    <n v="9196"/>
    <n v="41181"/>
    <n v="87242"/>
  </r>
  <r>
    <n v="5"/>
    <x v="4"/>
    <s v="B2"/>
    <x v="399"/>
    <n v="240"/>
    <n v="90"/>
    <n v="12100"/>
    <n v="11440"/>
    <n v="35323"/>
    <n v="66268"/>
  </r>
  <r>
    <n v="8"/>
    <x v="0"/>
    <s v="Delta"/>
    <x v="440"/>
    <n v="222"/>
    <n v="56"/>
    <n v="24031"/>
    <n v="21207"/>
    <n v="59759"/>
    <n v="61902"/>
  </r>
  <r>
    <n v="10"/>
    <x v="2"/>
    <s v="Lake1"/>
    <x v="77"/>
    <n v="162"/>
    <n v="118"/>
    <n v="9039"/>
    <n v="8453"/>
    <n v="68189"/>
    <n v="56800"/>
  </r>
  <r>
    <n v="14"/>
    <x v="3"/>
    <s v="Delta"/>
    <x v="139"/>
    <n v="102"/>
    <n v="176"/>
    <n v="13751"/>
    <n v="12078"/>
    <n v="61660"/>
    <n v="64060"/>
  </r>
  <r>
    <n v="12"/>
    <x v="2"/>
    <s v="Lake3"/>
    <x v="353"/>
    <n v="190"/>
    <n v="73"/>
    <n v="12604"/>
    <n v="11550"/>
    <n v="50783"/>
    <n v="85655"/>
  </r>
  <r>
    <n v="8"/>
    <x v="0"/>
    <s v="Delta"/>
    <x v="441"/>
    <n v="124"/>
    <n v="248"/>
    <n v="24155"/>
    <n v="21455"/>
    <n v="59635"/>
    <n v="61654"/>
  </r>
  <r>
    <n v="1"/>
    <x v="1"/>
    <s v="Alpha"/>
    <x v="442"/>
    <n v="83"/>
    <n v="181"/>
    <n v="13882"/>
    <n v="13243"/>
    <n v="73708"/>
    <n v="59358"/>
  </r>
  <r>
    <n v="8"/>
    <x v="0"/>
    <s v="Delta"/>
    <x v="443"/>
    <n v="271"/>
    <n v="208"/>
    <n v="24426"/>
    <n v="21663"/>
    <n v="59364"/>
    <n v="61446"/>
  </r>
  <r>
    <n v="14"/>
    <x v="3"/>
    <s v="Delta"/>
    <x v="444"/>
    <n v="198"/>
    <n v="63"/>
    <n v="13949"/>
    <n v="12141"/>
    <n v="61462"/>
    <n v="63997"/>
  </r>
  <r>
    <n v="11"/>
    <x v="2"/>
    <s v="Lake2"/>
    <x v="314"/>
    <n v="140"/>
    <n v="283"/>
    <n v="11178"/>
    <n v="10400"/>
    <n v="64802"/>
    <n v="86397"/>
  </r>
  <r>
    <n v="3"/>
    <x v="1"/>
    <s v="A3"/>
    <x v="348"/>
    <n v="150"/>
    <n v="59"/>
    <n v="11127"/>
    <n v="9255"/>
    <n v="41031"/>
    <n v="87183"/>
  </r>
  <r>
    <n v="12"/>
    <x v="2"/>
    <s v="Lake3"/>
    <x v="108"/>
    <n v="187"/>
    <n v="111"/>
    <n v="12791"/>
    <n v="11661"/>
    <n v="50596"/>
    <n v="85544"/>
  </r>
  <r>
    <n v="2"/>
    <x v="1"/>
    <s v="Delta"/>
    <x v="445"/>
    <n v="273"/>
    <n v="170"/>
    <n v="12427"/>
    <n v="12226"/>
    <n v="52014"/>
    <n v="73983"/>
  </r>
  <r>
    <n v="4"/>
    <x v="4"/>
    <s v="B1"/>
    <x v="381"/>
    <n v="109"/>
    <n v="201"/>
    <n v="10961"/>
    <n v="10460"/>
    <n v="54229"/>
    <n v="77993"/>
  </r>
  <r>
    <n v="8"/>
    <x v="0"/>
    <s v="Delta"/>
    <x v="446"/>
    <n v="255"/>
    <n v="89"/>
    <n v="24681"/>
    <n v="21752"/>
    <n v="59109"/>
    <n v="61357"/>
  </r>
  <r>
    <n v="8"/>
    <x v="0"/>
    <s v="Delta"/>
    <x v="447"/>
    <n v="92"/>
    <n v="254"/>
    <n v="24773"/>
    <n v="22006"/>
    <n v="59017"/>
    <n v="61103"/>
  </r>
  <r>
    <n v="14"/>
    <x v="3"/>
    <s v="Delta"/>
    <x v="448"/>
    <n v="213"/>
    <n v="138"/>
    <n v="14162"/>
    <n v="12279"/>
    <n v="61249"/>
    <n v="63859"/>
  </r>
  <r>
    <n v="14"/>
    <x v="3"/>
    <s v="Delta"/>
    <x v="149"/>
    <n v="228"/>
    <n v="210"/>
    <n v="14390"/>
    <n v="12489"/>
    <n v="61021"/>
    <n v="63649"/>
  </r>
  <r>
    <n v="8"/>
    <x v="0"/>
    <s v="Delta"/>
    <x v="449"/>
    <n v="233"/>
    <n v="191"/>
    <n v="25006"/>
    <n v="22197"/>
    <n v="58784"/>
    <n v="60912"/>
  </r>
  <r>
    <n v="13"/>
    <x v="3"/>
    <s v="W13"/>
    <x v="348"/>
    <n v="232"/>
    <n v="241"/>
    <n v="10690"/>
    <n v="10255"/>
    <n v="82013"/>
    <n v="69200"/>
  </r>
  <r>
    <n v="11"/>
    <x v="2"/>
    <s v="Lake2"/>
    <x v="322"/>
    <n v="153"/>
    <n v="123"/>
    <n v="11331"/>
    <n v="10523"/>
    <n v="64649"/>
    <n v="86274"/>
  </r>
  <r>
    <n v="13"/>
    <x v="3"/>
    <s v="W13"/>
    <x v="450"/>
    <n v="103"/>
    <n v="275"/>
    <n v="10793"/>
    <n v="10530"/>
    <n v="81910"/>
    <n v="68925"/>
  </r>
  <r>
    <n v="8"/>
    <x v="0"/>
    <s v="Delta"/>
    <x v="451"/>
    <n v="217"/>
    <n v="210"/>
    <n v="25223"/>
    <n v="22407"/>
    <n v="58567"/>
    <n v="60702"/>
  </r>
  <r>
    <n v="5"/>
    <x v="4"/>
    <s v="B2"/>
    <x v="361"/>
    <n v="112"/>
    <n v="270"/>
    <n v="12212"/>
    <n v="11710"/>
    <n v="35211"/>
    <n v="65998"/>
  </r>
  <r>
    <n v="10"/>
    <x v="2"/>
    <s v="Lake1"/>
    <x v="78"/>
    <n v="266"/>
    <n v="104"/>
    <n v="9305"/>
    <n v="8557"/>
    <n v="67923"/>
    <n v="56696"/>
  </r>
  <r>
    <n v="4"/>
    <x v="4"/>
    <s v="B1"/>
    <x v="401"/>
    <n v="171"/>
    <n v="89"/>
    <n v="11132"/>
    <n v="10549"/>
    <n v="54058"/>
    <n v="77904"/>
  </r>
  <r>
    <n v="5"/>
    <x v="4"/>
    <s v="B2"/>
    <x v="452"/>
    <n v="284"/>
    <n v="285"/>
    <n v="12496"/>
    <n v="11995"/>
    <n v="34927"/>
    <n v="65713"/>
  </r>
  <r>
    <n v="8"/>
    <x v="0"/>
    <s v="Delta"/>
    <x v="453"/>
    <n v="166"/>
    <n v="162"/>
    <n v="25389"/>
    <n v="22569"/>
    <n v="58401"/>
    <n v="60540"/>
  </r>
  <r>
    <n v="10"/>
    <x v="2"/>
    <s v="Lake1"/>
    <x v="362"/>
    <n v="214"/>
    <n v="156"/>
    <n v="9519"/>
    <n v="8713"/>
    <n v="67709"/>
    <n v="56540"/>
  </r>
  <r>
    <n v="1"/>
    <x v="1"/>
    <s v="Alpha"/>
    <x v="122"/>
    <n v="249"/>
    <n v="250"/>
    <n v="14131"/>
    <n v="13493"/>
    <n v="73459"/>
    <n v="59108"/>
  </r>
  <r>
    <n v="8"/>
    <x v="0"/>
    <s v="Delta"/>
    <x v="454"/>
    <n v="267"/>
    <n v="103"/>
    <n v="25656"/>
    <n v="22672"/>
    <n v="58134"/>
    <n v="60437"/>
  </r>
  <r>
    <n v="8"/>
    <x v="0"/>
    <s v="Delta"/>
    <x v="455"/>
    <n v="82"/>
    <n v="295"/>
    <n v="25738"/>
    <n v="22967"/>
    <n v="58052"/>
    <n v="60142"/>
  </r>
  <r>
    <n v="1"/>
    <x v="1"/>
    <s v="Alpha"/>
    <x v="417"/>
    <n v="97"/>
    <n v="145"/>
    <n v="14228"/>
    <n v="13638"/>
    <n v="73362"/>
    <n v="58963"/>
  </r>
  <r>
    <n v="12"/>
    <x v="2"/>
    <s v="Lake3"/>
    <x v="111"/>
    <n v="278"/>
    <n v="181"/>
    <n v="13069"/>
    <n v="11842"/>
    <n v="50318"/>
    <n v="85363"/>
  </r>
  <r>
    <n v="1"/>
    <x v="1"/>
    <s v="Alpha"/>
    <x v="456"/>
    <n v="107"/>
    <n v="288"/>
    <n v="14335"/>
    <n v="13926"/>
    <n v="73255"/>
    <n v="58675"/>
  </r>
  <r>
    <n v="8"/>
    <x v="0"/>
    <s v="Delta"/>
    <x v="457"/>
    <n v="159"/>
    <n v="144"/>
    <n v="25897"/>
    <n v="23111"/>
    <n v="57893"/>
    <n v="59998"/>
  </r>
  <r>
    <n v="8"/>
    <x v="0"/>
    <s v="Delta"/>
    <x v="458"/>
    <n v="114"/>
    <n v="83"/>
    <n v="26011"/>
    <n v="23194"/>
    <n v="57779"/>
    <n v="59915"/>
  </r>
  <r>
    <n v="10"/>
    <x v="2"/>
    <s v="Lake1"/>
    <x v="392"/>
    <n v="233"/>
    <n v="172"/>
    <n v="9752"/>
    <n v="8885"/>
    <n v="67476"/>
    <n v="56368"/>
  </r>
  <r>
    <n v="8"/>
    <x v="0"/>
    <s v="Delta"/>
    <x v="459"/>
    <n v="126"/>
    <n v="260"/>
    <n v="26137"/>
    <n v="23454"/>
    <n v="57653"/>
    <n v="59655"/>
  </r>
  <r>
    <n v="8"/>
    <x v="0"/>
    <s v="Delta"/>
    <x v="460"/>
    <n v="268"/>
    <n v="203"/>
    <n v="26405"/>
    <n v="23657"/>
    <n v="57385"/>
    <n v="59452"/>
  </r>
  <r>
    <n v="4"/>
    <x v="4"/>
    <s v="B1"/>
    <x v="348"/>
    <n v="176"/>
    <n v="268"/>
    <n v="11308"/>
    <n v="10817"/>
    <n v="53882"/>
    <n v="77636"/>
  </r>
  <r>
    <n v="8"/>
    <x v="0"/>
    <s v="Delta"/>
    <x v="461"/>
    <n v="165"/>
    <n v="254"/>
    <n v="26570"/>
    <n v="23911"/>
    <n v="57220"/>
    <n v="59198"/>
  </r>
  <r>
    <n v="5"/>
    <x v="4"/>
    <s v="B2"/>
    <x v="367"/>
    <n v="125"/>
    <n v="168"/>
    <n v="12621"/>
    <n v="12163"/>
    <n v="34802"/>
    <n v="65545"/>
  </r>
  <r>
    <n v="14"/>
    <x v="3"/>
    <s v="Delta"/>
    <x v="391"/>
    <n v="165"/>
    <n v="63"/>
    <n v="14555"/>
    <n v="12552"/>
    <n v="60856"/>
    <n v="63586"/>
  </r>
  <r>
    <n v="10"/>
    <x v="2"/>
    <s v="Lake1"/>
    <x v="89"/>
    <n v="110"/>
    <n v="295"/>
    <n v="9862"/>
    <n v="9180"/>
    <n v="67366"/>
    <n v="56073"/>
  </r>
  <r>
    <n v="4"/>
    <x v="4"/>
    <s v="B1"/>
    <x v="345"/>
    <n v="203"/>
    <n v="227"/>
    <n v="11511"/>
    <n v="11044"/>
    <n v="53679"/>
    <n v="77409"/>
  </r>
  <r>
    <n v="5"/>
    <x v="4"/>
    <s v="B2"/>
    <x v="368"/>
    <n v="113"/>
    <n v="165"/>
    <n v="12734"/>
    <n v="12328"/>
    <n v="34689"/>
    <n v="65380"/>
  </r>
  <r>
    <n v="5"/>
    <x v="4"/>
    <s v="B2"/>
    <x v="373"/>
    <n v="204"/>
    <n v="130"/>
    <n v="12938"/>
    <n v="12458"/>
    <n v="34485"/>
    <n v="65250"/>
  </r>
  <r>
    <n v="5"/>
    <x v="4"/>
    <s v="B2"/>
    <x v="462"/>
    <n v="241"/>
    <n v="103"/>
    <n v="13179"/>
    <n v="12561"/>
    <n v="34244"/>
    <n v="65147"/>
  </r>
  <r>
    <n v="11"/>
    <x v="2"/>
    <s v="Lake2"/>
    <x v="370"/>
    <n v="228"/>
    <n v="107"/>
    <n v="11559"/>
    <n v="10630"/>
    <n v="64421"/>
    <n v="86167"/>
  </r>
  <r>
    <n v="8"/>
    <x v="0"/>
    <s v="Delta"/>
    <x v="463"/>
    <n v="282"/>
    <n v="224"/>
    <n v="26852"/>
    <n v="24135"/>
    <n v="56938"/>
    <n v="58974"/>
  </r>
  <r>
    <n v="4"/>
    <x v="4"/>
    <s v="B1"/>
    <x v="371"/>
    <n v="233"/>
    <n v="278"/>
    <n v="11744"/>
    <n v="11322"/>
    <n v="53446"/>
    <n v="77131"/>
  </r>
  <r>
    <n v="1"/>
    <x v="1"/>
    <s v="Alpha"/>
    <x v="378"/>
    <n v="102"/>
    <n v="229"/>
    <n v="14437"/>
    <n v="14155"/>
    <n v="73153"/>
    <n v="58446"/>
  </r>
  <r>
    <n v="3"/>
    <x v="1"/>
    <s v="A3"/>
    <x v="450"/>
    <n v="194"/>
    <n v="218"/>
    <n v="11321"/>
    <n v="9473"/>
    <n v="40837"/>
    <n v="86965"/>
  </r>
  <r>
    <n v="11"/>
    <x v="2"/>
    <s v="Lake2"/>
    <x v="381"/>
    <n v="98"/>
    <n v="298"/>
    <n v="11657"/>
    <n v="10928"/>
    <n v="64323"/>
    <n v="85869"/>
  </r>
  <r>
    <n v="8"/>
    <x v="0"/>
    <s v="Delta"/>
    <x v="464"/>
    <n v="218"/>
    <n v="163"/>
    <n v="27070"/>
    <n v="24298"/>
    <n v="56720"/>
    <n v="58811"/>
  </r>
  <r>
    <n v="3"/>
    <x v="1"/>
    <s v="A3"/>
    <x v="104"/>
    <n v="196"/>
    <n v="177"/>
    <n v="11517"/>
    <n v="9650"/>
    <n v="40641"/>
    <n v="86788"/>
  </r>
  <r>
    <n v="8"/>
    <x v="0"/>
    <s v="Delta"/>
    <x v="465"/>
    <n v="214"/>
    <n v="68"/>
    <n v="27284"/>
    <n v="24366"/>
    <n v="56506"/>
    <n v="58743"/>
  </r>
  <r>
    <n v="1"/>
    <x v="1"/>
    <s v="Alpha"/>
    <x v="466"/>
    <n v="272"/>
    <n v="240"/>
    <n v="14709"/>
    <n v="14395"/>
    <n v="72881"/>
    <n v="58206"/>
  </r>
  <r>
    <n v="2"/>
    <x v="1"/>
    <s v="Delta"/>
    <x v="437"/>
    <n v="140"/>
    <n v="54"/>
    <n v="12567"/>
    <n v="12280"/>
    <n v="51874"/>
    <n v="73929"/>
  </r>
  <r>
    <n v="8"/>
    <x v="0"/>
    <s v="Delta"/>
    <x v="467"/>
    <n v="212"/>
    <n v="291"/>
    <n v="27496"/>
    <n v="24657"/>
    <n v="56294"/>
    <n v="58452"/>
  </r>
  <r>
    <n v="13"/>
    <x v="3"/>
    <s v="W13"/>
    <x v="351"/>
    <n v="297"/>
    <n v="99"/>
    <n v="11090"/>
    <n v="10629"/>
    <n v="81613"/>
    <n v="68826"/>
  </r>
  <r>
    <n v="8"/>
    <x v="0"/>
    <s v="Delta"/>
    <x v="240"/>
    <n v="98"/>
    <n v="82"/>
    <n v="27594"/>
    <n v="24739"/>
    <n v="56196"/>
    <n v="58370"/>
  </r>
  <r>
    <n v="8"/>
    <x v="0"/>
    <s v="Delta"/>
    <x v="468"/>
    <n v="163"/>
    <n v="274"/>
    <n v="27757"/>
    <n v="25013"/>
    <n v="56033"/>
    <n v="58096"/>
  </r>
  <r>
    <n v="8"/>
    <x v="0"/>
    <s v="Delta"/>
    <x v="469"/>
    <n v="185"/>
    <n v="111"/>
    <n v="27942"/>
    <n v="25124"/>
    <n v="55848"/>
    <n v="57985"/>
  </r>
  <r>
    <n v="8"/>
    <x v="0"/>
    <s v="Delta"/>
    <x v="470"/>
    <n v="127"/>
    <n v="93"/>
    <n v="28069"/>
    <n v="25217"/>
    <n v="55721"/>
    <n v="57892"/>
  </r>
  <r>
    <n v="12"/>
    <x v="2"/>
    <s v="Lake3"/>
    <x v="471"/>
    <n v="250"/>
    <n v="117"/>
    <n v="13319"/>
    <n v="11959"/>
    <n v="50068"/>
    <n v="85246"/>
  </r>
  <r>
    <n v="4"/>
    <x v="4"/>
    <s v="B1"/>
    <x v="415"/>
    <n v="88"/>
    <n v="155"/>
    <n v="11832"/>
    <n v="11477"/>
    <n v="53358"/>
    <n v="76976"/>
  </r>
  <r>
    <n v="10"/>
    <x v="2"/>
    <s v="Lake1"/>
    <x v="363"/>
    <n v="203"/>
    <n v="66"/>
    <n v="10065"/>
    <n v="9246"/>
    <n v="67163"/>
    <n v="56007"/>
  </r>
  <r>
    <n v="14"/>
    <x v="3"/>
    <s v="Delta"/>
    <x v="472"/>
    <n v="227"/>
    <n v="242"/>
    <n v="14782"/>
    <n v="12794"/>
    <n v="60629"/>
    <n v="63344"/>
  </r>
  <r>
    <n v="11"/>
    <x v="2"/>
    <s v="Lake2"/>
    <x v="401"/>
    <n v="259"/>
    <n v="225"/>
    <n v="11916"/>
    <n v="11153"/>
    <n v="64064"/>
    <n v="85644"/>
  </r>
  <r>
    <n v="8"/>
    <x v="0"/>
    <s v="Delta"/>
    <x v="473"/>
    <n v="210"/>
    <n v="53"/>
    <n v="28279"/>
    <n v="25270"/>
    <n v="55511"/>
    <n v="57839"/>
  </r>
  <r>
    <n v="1"/>
    <x v="1"/>
    <s v="Alpha"/>
    <x v="423"/>
    <n v="269"/>
    <n v="271"/>
    <n v="14978"/>
    <n v="14666"/>
    <n v="72612"/>
    <n v="57935"/>
  </r>
  <r>
    <n v="13"/>
    <x v="3"/>
    <s v="W13"/>
    <x v="432"/>
    <n v="249"/>
    <n v="155"/>
    <n v="11339"/>
    <n v="10784"/>
    <n v="81364"/>
    <n v="68671"/>
  </r>
  <r>
    <n v="14"/>
    <x v="3"/>
    <s v="Delta"/>
    <x v="474"/>
    <n v="156"/>
    <n v="263"/>
    <n v="14938"/>
    <n v="13057"/>
    <n v="60473"/>
    <n v="63081"/>
  </r>
  <r>
    <n v="10"/>
    <x v="2"/>
    <s v="Lake1"/>
    <x v="397"/>
    <n v="239"/>
    <n v="220"/>
    <n v="10304"/>
    <n v="9466"/>
    <n v="66924"/>
    <n v="55787"/>
  </r>
  <r>
    <n v="2"/>
    <x v="1"/>
    <s v="Delta"/>
    <x v="116"/>
    <n v="164"/>
    <n v="207"/>
    <n v="12731"/>
    <n v="12487"/>
    <n v="51710"/>
    <n v="73722"/>
  </r>
  <r>
    <n v="12"/>
    <x v="2"/>
    <s v="Lake3"/>
    <x v="357"/>
    <n v="212"/>
    <n v="125"/>
    <n v="13531"/>
    <n v="12084"/>
    <n v="49856"/>
    <n v="85121"/>
  </r>
  <r>
    <n v="8"/>
    <x v="0"/>
    <s v="Delta"/>
    <x v="475"/>
    <n v="204"/>
    <n v="230"/>
    <n v="28483"/>
    <n v="25500"/>
    <n v="55307"/>
    <n v="57609"/>
  </r>
  <r>
    <n v="4"/>
    <x v="4"/>
    <s v="B1"/>
    <x v="377"/>
    <n v="222"/>
    <n v="176"/>
    <n v="12054"/>
    <n v="11653"/>
    <n v="53136"/>
    <n v="76800"/>
  </r>
  <r>
    <n v="5"/>
    <x v="4"/>
    <s v="B2"/>
    <x v="456"/>
    <n v="147"/>
    <n v="105"/>
    <n v="13326"/>
    <n v="12666"/>
    <n v="34097"/>
    <n v="65042"/>
  </r>
  <r>
    <n v="2"/>
    <x v="1"/>
    <s v="Delta"/>
    <x v="361"/>
    <n v="294"/>
    <n v="140"/>
    <n v="13025"/>
    <n v="12627"/>
    <n v="51416"/>
    <n v="73582"/>
  </r>
  <r>
    <n v="8"/>
    <x v="0"/>
    <s v="Delta"/>
    <x v="476"/>
    <n v="138"/>
    <n v="83"/>
    <n v="28621"/>
    <n v="25583"/>
    <n v="55169"/>
    <n v="57526"/>
  </r>
  <r>
    <n v="13"/>
    <x v="3"/>
    <s v="W13"/>
    <x v="105"/>
    <n v="141"/>
    <n v="207"/>
    <n v="11480"/>
    <n v="10991"/>
    <n v="81223"/>
    <n v="68464"/>
  </r>
  <r>
    <n v="10"/>
    <x v="2"/>
    <s v="Lake1"/>
    <x v="95"/>
    <n v="288"/>
    <n v="280"/>
    <n v="10592"/>
    <n v="9746"/>
    <n v="66636"/>
    <n v="55507"/>
  </r>
  <r>
    <n v="12"/>
    <x v="2"/>
    <s v="Lake3"/>
    <x v="359"/>
    <n v="239"/>
    <n v="68"/>
    <n v="13770"/>
    <n v="12152"/>
    <n v="49617"/>
    <n v="85053"/>
  </r>
  <r>
    <n v="4"/>
    <x v="4"/>
    <s v="B1"/>
    <x v="424"/>
    <n v="256"/>
    <n v="104"/>
    <n v="12310"/>
    <n v="11757"/>
    <n v="52880"/>
    <n v="76696"/>
  </r>
  <r>
    <n v="13"/>
    <x v="3"/>
    <s v="W13"/>
    <x v="477"/>
    <n v="159"/>
    <n v="80"/>
    <n v="11639"/>
    <n v="11071"/>
    <n v="81064"/>
    <n v="68384"/>
  </r>
  <r>
    <n v="8"/>
    <x v="0"/>
    <s v="Delta"/>
    <x v="478"/>
    <n v="145"/>
    <n v="198"/>
    <n v="28766"/>
    <n v="25781"/>
    <n v="55024"/>
    <n v="57328"/>
  </r>
  <r>
    <n v="13"/>
    <x v="3"/>
    <s v="W13"/>
    <x v="479"/>
    <n v="256"/>
    <n v="52"/>
    <n v="11895"/>
    <n v="11123"/>
    <n v="80808"/>
    <n v="68332"/>
  </r>
  <r>
    <n v="8"/>
    <x v="0"/>
    <s v="Delta"/>
    <x v="258"/>
    <n v="130"/>
    <n v="247"/>
    <n v="28896"/>
    <n v="26028"/>
    <n v="54894"/>
    <n v="57081"/>
  </r>
  <r>
    <n v="1"/>
    <x v="1"/>
    <s v="Alpha"/>
    <x v="480"/>
    <n v="176"/>
    <n v="76"/>
    <n v="15154"/>
    <n v="14742"/>
    <n v="72436"/>
    <n v="57859"/>
  </r>
  <r>
    <n v="11"/>
    <x v="2"/>
    <s v="Lake2"/>
    <x v="406"/>
    <n v="146"/>
    <n v="79"/>
    <n v="12062"/>
    <n v="11232"/>
    <n v="63918"/>
    <n v="85565"/>
  </r>
  <r>
    <n v="10"/>
    <x v="2"/>
    <s v="Lake1"/>
    <x v="401"/>
    <n v="274"/>
    <n v="120"/>
    <n v="10866"/>
    <n v="9866"/>
    <n v="66362"/>
    <n v="55387"/>
  </r>
  <r>
    <n v="2"/>
    <x v="1"/>
    <s v="Delta"/>
    <x v="481"/>
    <n v="191"/>
    <n v="156"/>
    <n v="13216"/>
    <n v="12783"/>
    <n v="51225"/>
    <n v="73426"/>
  </r>
  <r>
    <n v="1"/>
    <x v="1"/>
    <s v="Alpha"/>
    <x v="386"/>
    <n v="295"/>
    <n v="275"/>
    <n v="15449"/>
    <n v="15017"/>
    <n v="72141"/>
    <n v="57584"/>
  </r>
  <r>
    <n v="5"/>
    <x v="4"/>
    <s v="B2"/>
    <x v="378"/>
    <n v="148"/>
    <n v="90"/>
    <n v="13474"/>
    <n v="12756"/>
    <n v="33949"/>
    <n v="64952"/>
  </r>
  <r>
    <n v="12"/>
    <x v="2"/>
    <s v="Lake3"/>
    <x v="452"/>
    <n v="247"/>
    <n v="52"/>
    <n v="14017"/>
    <n v="12204"/>
    <n v="49370"/>
    <n v="85001"/>
  </r>
  <r>
    <n v="8"/>
    <x v="0"/>
    <s v="Delta"/>
    <x v="482"/>
    <n v="106"/>
    <n v="237"/>
    <n v="29002"/>
    <n v="26265"/>
    <n v="54788"/>
    <n v="56844"/>
  </r>
  <r>
    <n v="8"/>
    <x v="0"/>
    <s v="Delta"/>
    <x v="483"/>
    <n v="172"/>
    <n v="160"/>
    <n v="29174"/>
    <n v="26425"/>
    <n v="54616"/>
    <n v="56684"/>
  </r>
  <r>
    <n v="3"/>
    <x v="1"/>
    <s v="A3"/>
    <x v="432"/>
    <n v="203"/>
    <n v="237"/>
    <n v="11720"/>
    <n v="9887"/>
    <n v="40438"/>
    <n v="86551"/>
  </r>
  <r>
    <n v="1"/>
    <x v="1"/>
    <s v="Alpha"/>
    <x v="484"/>
    <n v="170"/>
    <n v="114"/>
    <n v="15619"/>
    <n v="15131"/>
    <n v="71971"/>
    <n v="57470"/>
  </r>
  <r>
    <n v="13"/>
    <x v="3"/>
    <s v="W13"/>
    <x v="426"/>
    <n v="172"/>
    <n v="69"/>
    <n v="12067"/>
    <n v="11192"/>
    <n v="80636"/>
    <n v="68263"/>
  </r>
  <r>
    <n v="12"/>
    <x v="2"/>
    <s v="Lake3"/>
    <x v="485"/>
    <n v="158"/>
    <n v="190"/>
    <n v="14175"/>
    <n v="12394"/>
    <n v="49212"/>
    <n v="84811"/>
  </r>
  <r>
    <n v="5"/>
    <x v="4"/>
    <s v="B2"/>
    <x v="486"/>
    <n v="299"/>
    <n v="50"/>
    <n v="13773"/>
    <n v="12806"/>
    <n v="33650"/>
    <n v="64902"/>
  </r>
  <r>
    <n v="2"/>
    <x v="1"/>
    <s v="Delta"/>
    <x v="442"/>
    <n v="137"/>
    <n v="76"/>
    <n v="13353"/>
    <n v="12859"/>
    <n v="51088"/>
    <n v="73350"/>
  </r>
  <r>
    <n v="4"/>
    <x v="4"/>
    <s v="B1"/>
    <x v="354"/>
    <n v="237"/>
    <n v="115"/>
    <n v="12547"/>
    <n v="11872"/>
    <n v="52643"/>
    <n v="76581"/>
  </r>
  <r>
    <n v="8"/>
    <x v="0"/>
    <s v="Delta"/>
    <x v="487"/>
    <n v="92"/>
    <n v="181"/>
    <n v="29266"/>
    <n v="26606"/>
    <n v="54524"/>
    <n v="56503"/>
  </r>
  <r>
    <n v="14"/>
    <x v="3"/>
    <s v="Delta"/>
    <x v="488"/>
    <n v="228"/>
    <n v="159"/>
    <n v="15166"/>
    <n v="13216"/>
    <n v="60245"/>
    <n v="62922"/>
  </r>
  <r>
    <n v="8"/>
    <x v="0"/>
    <s v="Delta"/>
    <x v="489"/>
    <n v="237"/>
    <n v="175"/>
    <n v="29503"/>
    <n v="26781"/>
    <n v="54287"/>
    <n v="56328"/>
  </r>
  <r>
    <n v="8"/>
    <x v="0"/>
    <s v="Delta"/>
    <x v="490"/>
    <n v="224"/>
    <n v="298"/>
    <n v="29727"/>
    <n v="27079"/>
    <n v="54063"/>
    <n v="56030"/>
  </r>
  <r>
    <n v="8"/>
    <x v="0"/>
    <s v="Delta"/>
    <x v="271"/>
    <n v="187"/>
    <n v="128"/>
    <n v="29914"/>
    <n v="27207"/>
    <n v="53876"/>
    <n v="55902"/>
  </r>
  <r>
    <n v="8"/>
    <x v="0"/>
    <s v="Delta"/>
    <x v="491"/>
    <n v="257"/>
    <n v="162"/>
    <n v="30171"/>
    <n v="27369"/>
    <n v="53619"/>
    <n v="55740"/>
  </r>
  <r>
    <n v="13"/>
    <x v="3"/>
    <s v="W13"/>
    <x v="437"/>
    <n v="216"/>
    <n v="104"/>
    <n v="12283"/>
    <n v="11296"/>
    <n v="80420"/>
    <n v="68159"/>
  </r>
  <r>
    <n v="14"/>
    <x v="3"/>
    <s v="Delta"/>
    <x v="492"/>
    <n v="155"/>
    <n v="102"/>
    <n v="15321"/>
    <n v="13318"/>
    <n v="60090"/>
    <n v="62820"/>
  </r>
  <r>
    <n v="8"/>
    <x v="0"/>
    <s v="Delta"/>
    <x v="493"/>
    <n v="257"/>
    <n v="71"/>
    <n v="30428"/>
    <n v="27440"/>
    <n v="53362"/>
    <n v="55669"/>
  </r>
  <r>
    <n v="1"/>
    <x v="1"/>
    <s v="Alpha"/>
    <x v="444"/>
    <n v="111"/>
    <n v="120"/>
    <n v="15730"/>
    <n v="15251"/>
    <n v="71860"/>
    <n v="57350"/>
  </r>
  <r>
    <n v="2"/>
    <x v="1"/>
    <s v="Delta"/>
    <x v="368"/>
    <n v="89"/>
    <n v="55"/>
    <n v="13442"/>
    <n v="12914"/>
    <n v="50999"/>
    <n v="73295"/>
  </r>
  <r>
    <n v="5"/>
    <x v="4"/>
    <s v="B2"/>
    <x v="136"/>
    <n v="127"/>
    <n v="230"/>
    <n v="13900"/>
    <n v="13036"/>
    <n v="33523"/>
    <n v="64672"/>
  </r>
  <r>
    <n v="7"/>
    <x v="0"/>
    <s v="H1"/>
    <x v="4"/>
    <n v="227"/>
    <n v="110"/>
    <n v="227"/>
    <n v="110"/>
    <n v="76139"/>
    <n v="51267"/>
  </r>
  <r>
    <n v="5"/>
    <x v="4"/>
    <s v="B2"/>
    <x v="384"/>
    <n v="187"/>
    <n v="166"/>
    <n v="14087"/>
    <n v="13202"/>
    <n v="33336"/>
    <n v="64506"/>
  </r>
  <r>
    <n v="4"/>
    <x v="4"/>
    <s v="B1"/>
    <x v="399"/>
    <n v="160"/>
    <n v="282"/>
    <n v="12707"/>
    <n v="12154"/>
    <n v="52483"/>
    <n v="76299"/>
  </r>
  <r>
    <n v="13"/>
    <x v="3"/>
    <s v="W13"/>
    <x v="359"/>
    <n v="142"/>
    <n v="204"/>
    <n v="12425"/>
    <n v="11500"/>
    <n v="80278"/>
    <n v="67955"/>
  </r>
  <r>
    <n v="5"/>
    <x v="4"/>
    <s v="B2"/>
    <x v="494"/>
    <n v="215"/>
    <n v="141"/>
    <n v="14302"/>
    <n v="13343"/>
    <n v="33121"/>
    <n v="64365"/>
  </r>
  <r>
    <n v="2"/>
    <x v="1"/>
    <s v="Delta"/>
    <x v="495"/>
    <n v="278"/>
    <n v="240"/>
    <n v="13720"/>
    <n v="13154"/>
    <n v="50721"/>
    <n v="73055"/>
  </r>
  <r>
    <n v="7"/>
    <x v="0"/>
    <s v="H1"/>
    <x v="38"/>
    <n v="229"/>
    <n v="224"/>
    <n v="456"/>
    <n v="334"/>
    <n v="75910"/>
    <n v="51043"/>
  </r>
  <r>
    <n v="2"/>
    <x v="1"/>
    <s v="Delta"/>
    <x v="456"/>
    <n v="105"/>
    <n v="238"/>
    <n v="13825"/>
    <n v="13392"/>
    <n v="50616"/>
    <n v="72817"/>
  </r>
  <r>
    <n v="7"/>
    <x v="0"/>
    <s v="H1"/>
    <x v="496"/>
    <n v="220"/>
    <n v="187"/>
    <n v="676"/>
    <n v="521"/>
    <n v="75690"/>
    <n v="50856"/>
  </r>
  <r>
    <n v="14"/>
    <x v="3"/>
    <s v="Delta"/>
    <x v="497"/>
    <n v="247"/>
    <n v="277"/>
    <n v="15568"/>
    <n v="13595"/>
    <n v="59843"/>
    <n v="62543"/>
  </r>
  <r>
    <n v="4"/>
    <x v="4"/>
    <s v="B1"/>
    <x v="402"/>
    <n v="267"/>
    <n v="148"/>
    <n v="12974"/>
    <n v="12302"/>
    <n v="52216"/>
    <n v="76151"/>
  </r>
  <r>
    <n v="7"/>
    <x v="0"/>
    <s v="H1"/>
    <x v="21"/>
    <n v="185"/>
    <n v="201"/>
    <n v="861"/>
    <n v="722"/>
    <n v="75505"/>
    <n v="50655"/>
  </r>
  <r>
    <n v="10"/>
    <x v="2"/>
    <s v="Lake1"/>
    <x v="334"/>
    <n v="252"/>
    <n v="170"/>
    <n v="11118"/>
    <n v="10036"/>
    <n v="66110"/>
    <n v="55217"/>
  </r>
  <r>
    <n v="1"/>
    <x v="1"/>
    <s v="Alpha"/>
    <x v="448"/>
    <n v="111"/>
    <n v="202"/>
    <n v="15841"/>
    <n v="15453"/>
    <n v="71749"/>
    <n v="57148"/>
  </r>
  <r>
    <n v="7"/>
    <x v="0"/>
    <s v="H1"/>
    <x v="49"/>
    <n v="120"/>
    <n v="120"/>
    <n v="981"/>
    <n v="842"/>
    <n v="75385"/>
    <n v="50535"/>
  </r>
  <r>
    <n v="7"/>
    <x v="0"/>
    <s v="H1"/>
    <x v="110"/>
    <n v="151"/>
    <n v="122"/>
    <n v="1132"/>
    <n v="964"/>
    <n v="75234"/>
    <n v="50413"/>
  </r>
  <r>
    <n v="14"/>
    <x v="3"/>
    <s v="Delta"/>
    <x v="498"/>
    <n v="88"/>
    <n v="92"/>
    <n v="15656"/>
    <n v="13687"/>
    <n v="59755"/>
    <n v="62451"/>
  </r>
  <r>
    <n v="7"/>
    <x v="0"/>
    <s v="H1"/>
    <x v="118"/>
    <n v="280"/>
    <n v="225"/>
    <n v="1412"/>
    <n v="1189"/>
    <n v="74954"/>
    <n v="50188"/>
  </r>
  <r>
    <n v="7"/>
    <x v="0"/>
    <s v="H1"/>
    <x v="88"/>
    <n v="251"/>
    <n v="250"/>
    <n v="1663"/>
    <n v="1439"/>
    <n v="74703"/>
    <n v="49938"/>
  </r>
  <r>
    <n v="13"/>
    <x v="3"/>
    <s v="W13"/>
    <x v="402"/>
    <n v="250"/>
    <n v="165"/>
    <n v="12675"/>
    <n v="11665"/>
    <n v="80028"/>
    <n v="67790"/>
  </r>
  <r>
    <n v="12"/>
    <x v="2"/>
    <s v="Lake3"/>
    <x v="499"/>
    <n v="257"/>
    <n v="241"/>
    <n v="14432"/>
    <n v="12635"/>
    <n v="48955"/>
    <n v="84570"/>
  </r>
  <r>
    <n v="7"/>
    <x v="0"/>
    <s v="H1"/>
    <x v="19"/>
    <n v="256"/>
    <n v="122"/>
    <n v="1919"/>
    <n v="1561"/>
    <n v="74447"/>
    <n v="49816"/>
  </r>
  <r>
    <n v="3"/>
    <x v="1"/>
    <s v="A3"/>
    <x v="419"/>
    <n v="210"/>
    <n v="101"/>
    <n v="11930"/>
    <n v="9988"/>
    <n v="40228"/>
    <n v="86450"/>
  </r>
  <r>
    <n v="2"/>
    <x v="1"/>
    <s v="Delta"/>
    <x v="135"/>
    <n v="241"/>
    <n v="259"/>
    <n v="14066"/>
    <n v="13651"/>
    <n v="50375"/>
    <n v="72558"/>
  </r>
  <r>
    <n v="10"/>
    <x v="2"/>
    <s v="Lake1"/>
    <x v="500"/>
    <n v="141"/>
    <n v="174"/>
    <n v="11259"/>
    <n v="10210"/>
    <n v="65969"/>
    <n v="55043"/>
  </r>
  <r>
    <n v="10"/>
    <x v="2"/>
    <s v="Lake1"/>
    <x v="415"/>
    <n v="234"/>
    <n v="215"/>
    <n v="11493"/>
    <n v="10425"/>
    <n v="65735"/>
    <n v="54828"/>
  </r>
  <r>
    <n v="5"/>
    <x v="4"/>
    <s v="B2"/>
    <x v="484"/>
    <n v="166"/>
    <n v="120"/>
    <n v="14468"/>
    <n v="13463"/>
    <n v="32955"/>
    <n v="64245"/>
  </r>
  <r>
    <n v="2"/>
    <x v="1"/>
    <s v="Delta"/>
    <x v="136"/>
    <n v="111"/>
    <n v="63"/>
    <n v="14177"/>
    <n v="13714"/>
    <n v="50264"/>
    <n v="72495"/>
  </r>
  <r>
    <n v="2"/>
    <x v="1"/>
    <s v="Delta"/>
    <x v="384"/>
    <n v="235"/>
    <n v="108"/>
    <n v="14412"/>
    <n v="13822"/>
    <n v="50029"/>
    <n v="72387"/>
  </r>
  <r>
    <n v="7"/>
    <x v="0"/>
    <s v="H1"/>
    <x v="501"/>
    <n v="158"/>
    <n v="209"/>
    <n v="2077"/>
    <n v="1770"/>
    <n v="74289"/>
    <n v="49607"/>
  </r>
  <r>
    <n v="4"/>
    <x v="4"/>
    <s v="B1"/>
    <x v="502"/>
    <n v="207"/>
    <n v="142"/>
    <n v="13181"/>
    <n v="12444"/>
    <n v="52009"/>
    <n v="76009"/>
  </r>
  <r>
    <n v="7"/>
    <x v="0"/>
    <s v="H1"/>
    <x v="128"/>
    <n v="200"/>
    <n v="118"/>
    <n v="2277"/>
    <n v="1888"/>
    <n v="74089"/>
    <n v="49489"/>
  </r>
  <r>
    <n v="7"/>
    <x v="0"/>
    <s v="H1"/>
    <x v="27"/>
    <n v="224"/>
    <n v="145"/>
    <n v="2501"/>
    <n v="2033"/>
    <n v="73865"/>
    <n v="49344"/>
  </r>
  <r>
    <n v="1"/>
    <x v="1"/>
    <s v="Alpha"/>
    <x v="503"/>
    <n v="253"/>
    <n v="70"/>
    <n v="16094"/>
    <n v="15523"/>
    <n v="71496"/>
    <n v="57078"/>
  </r>
  <r>
    <n v="12"/>
    <x v="2"/>
    <s v="Lake3"/>
    <x v="373"/>
    <n v="80"/>
    <n v="109"/>
    <n v="14512"/>
    <n v="12744"/>
    <n v="48875"/>
    <n v="84461"/>
  </r>
  <r>
    <n v="5"/>
    <x v="4"/>
    <s v="B2"/>
    <x v="504"/>
    <n v="187"/>
    <n v="264"/>
    <n v="14655"/>
    <n v="13727"/>
    <n v="32768"/>
    <n v="63981"/>
  </r>
  <r>
    <n v="5"/>
    <x v="4"/>
    <s v="B2"/>
    <x v="448"/>
    <n v="280"/>
    <n v="106"/>
    <n v="14935"/>
    <n v="13833"/>
    <n v="32488"/>
    <n v="63875"/>
  </r>
  <r>
    <n v="2"/>
    <x v="1"/>
    <s v="Delta"/>
    <x v="494"/>
    <n v="125"/>
    <n v="86"/>
    <n v="14537"/>
    <n v="13908"/>
    <n v="49904"/>
    <n v="72301"/>
  </r>
  <r>
    <n v="10"/>
    <x v="2"/>
    <s v="Lake1"/>
    <x v="106"/>
    <n v="258"/>
    <n v="291"/>
    <n v="11751"/>
    <n v="10716"/>
    <n v="65477"/>
    <n v="54537"/>
  </r>
  <r>
    <n v="7"/>
    <x v="0"/>
    <s v="H1"/>
    <x v="103"/>
    <n v="87"/>
    <n v="272"/>
    <n v="2588"/>
    <n v="2305"/>
    <n v="73778"/>
    <n v="49072"/>
  </r>
  <r>
    <n v="5"/>
    <x v="4"/>
    <s v="B2"/>
    <x v="505"/>
    <n v="282"/>
    <n v="162"/>
    <n v="15217"/>
    <n v="13995"/>
    <n v="32206"/>
    <n v="63713"/>
  </r>
  <r>
    <n v="7"/>
    <x v="0"/>
    <s v="H1"/>
    <x v="506"/>
    <n v="142"/>
    <n v="243"/>
    <n v="2730"/>
    <n v="2548"/>
    <n v="73636"/>
    <n v="48829"/>
  </r>
  <r>
    <n v="2"/>
    <x v="1"/>
    <s v="Delta"/>
    <x v="484"/>
    <n v="258"/>
    <n v="189"/>
    <n v="14795"/>
    <n v="14097"/>
    <n v="49646"/>
    <n v="72112"/>
  </r>
  <r>
    <n v="7"/>
    <x v="0"/>
    <s v="H1"/>
    <x v="174"/>
    <n v="259"/>
    <n v="185"/>
    <n v="2989"/>
    <n v="2733"/>
    <n v="73377"/>
    <n v="48644"/>
  </r>
  <r>
    <n v="10"/>
    <x v="2"/>
    <s v="Lake1"/>
    <x v="424"/>
    <n v="157"/>
    <n v="192"/>
    <n v="11908"/>
    <n v="10908"/>
    <n v="65320"/>
    <n v="54345"/>
  </r>
  <r>
    <n v="4"/>
    <x v="4"/>
    <s v="B1"/>
    <x v="507"/>
    <n v="239"/>
    <n v="215"/>
    <n v="13420"/>
    <n v="12659"/>
    <n v="51770"/>
    <n v="75794"/>
  </r>
  <r>
    <n v="11"/>
    <x v="2"/>
    <s v="Lake2"/>
    <x v="345"/>
    <n v="131"/>
    <n v="258"/>
    <n v="12193"/>
    <n v="11490"/>
    <n v="63787"/>
    <n v="85307"/>
  </r>
  <r>
    <n v="10"/>
    <x v="2"/>
    <s v="Lake1"/>
    <x v="445"/>
    <n v="192"/>
    <n v="179"/>
    <n v="12100"/>
    <n v="11087"/>
    <n v="65128"/>
    <n v="54166"/>
  </r>
  <r>
    <n v="11"/>
    <x v="2"/>
    <s v="Lake2"/>
    <x v="351"/>
    <n v="237"/>
    <n v="237"/>
    <n v="12430"/>
    <n v="11727"/>
    <n v="63550"/>
    <n v="85070"/>
  </r>
  <r>
    <n v="13"/>
    <x v="3"/>
    <s v="W13"/>
    <x v="117"/>
    <n v="233"/>
    <n v="268"/>
    <n v="12908"/>
    <n v="11933"/>
    <n v="79795"/>
    <n v="67522"/>
  </r>
  <r>
    <n v="2"/>
    <x v="1"/>
    <s v="Delta"/>
    <x v="144"/>
    <n v="179"/>
    <n v="247"/>
    <n v="14974"/>
    <n v="14344"/>
    <n v="49467"/>
    <n v="71865"/>
  </r>
  <r>
    <n v="7"/>
    <x v="0"/>
    <s v="H1"/>
    <x v="131"/>
    <n v="278"/>
    <n v="162"/>
    <n v="3267"/>
    <n v="2895"/>
    <n v="73099"/>
    <n v="48482"/>
  </r>
  <r>
    <n v="12"/>
    <x v="2"/>
    <s v="Lake3"/>
    <x v="417"/>
    <n v="295"/>
    <n v="239"/>
    <n v="14807"/>
    <n v="12983"/>
    <n v="48580"/>
    <n v="84222"/>
  </r>
  <r>
    <n v="2"/>
    <x v="1"/>
    <s v="Delta"/>
    <x v="508"/>
    <n v="218"/>
    <n v="288"/>
    <n v="15192"/>
    <n v="14632"/>
    <n v="49249"/>
    <n v="71577"/>
  </r>
  <r>
    <n v="12"/>
    <x v="2"/>
    <s v="Lake3"/>
    <x v="509"/>
    <n v="297"/>
    <n v="93"/>
    <n v="15104"/>
    <n v="13076"/>
    <n v="48283"/>
    <n v="84129"/>
  </r>
  <r>
    <n v="13"/>
    <x v="3"/>
    <s v="W13"/>
    <x v="367"/>
    <n v="123"/>
    <n v="52"/>
    <n v="13031"/>
    <n v="11985"/>
    <n v="79672"/>
    <n v="67470"/>
  </r>
  <r>
    <n v="7"/>
    <x v="0"/>
    <s v="H1"/>
    <x v="178"/>
    <n v="179"/>
    <n v="189"/>
    <n v="3446"/>
    <n v="3084"/>
    <n v="72920"/>
    <n v="48293"/>
  </r>
  <r>
    <n v="14"/>
    <x v="3"/>
    <s v="Delta"/>
    <x v="164"/>
    <n v="222"/>
    <n v="122"/>
    <n v="15878"/>
    <n v="13809"/>
    <n v="59533"/>
    <n v="62329"/>
  </r>
  <r>
    <n v="3"/>
    <x v="1"/>
    <s v="A3"/>
    <x v="108"/>
    <n v="218"/>
    <n v="244"/>
    <n v="12148"/>
    <n v="10232"/>
    <n v="40010"/>
    <n v="86206"/>
  </r>
  <r>
    <n v="14"/>
    <x v="3"/>
    <s v="Delta"/>
    <x v="510"/>
    <n v="106"/>
    <n v="281"/>
    <n v="15984"/>
    <n v="14090"/>
    <n v="59427"/>
    <n v="62048"/>
  </r>
  <r>
    <n v="4"/>
    <x v="4"/>
    <s v="B1"/>
    <x v="122"/>
    <n v="155"/>
    <n v="243"/>
    <n v="13575"/>
    <n v="12902"/>
    <n v="51615"/>
    <n v="75551"/>
  </r>
  <r>
    <n v="7"/>
    <x v="0"/>
    <s v="H1"/>
    <x v="157"/>
    <n v="174"/>
    <n v="130"/>
    <n v="3620"/>
    <n v="3214"/>
    <n v="72746"/>
    <n v="48163"/>
  </r>
  <r>
    <n v="14"/>
    <x v="3"/>
    <s v="Delta"/>
    <x v="511"/>
    <n v="258"/>
    <n v="125"/>
    <n v="16242"/>
    <n v="14215"/>
    <n v="59169"/>
    <n v="61923"/>
  </r>
  <r>
    <n v="5"/>
    <x v="4"/>
    <s v="B2"/>
    <x v="512"/>
    <n v="220"/>
    <n v="245"/>
    <n v="15437"/>
    <n v="14240"/>
    <n v="31986"/>
    <n v="63468"/>
  </r>
  <r>
    <n v="13"/>
    <x v="3"/>
    <s v="W13"/>
    <x v="368"/>
    <n v="254"/>
    <n v="119"/>
    <n v="13285"/>
    <n v="12104"/>
    <n v="79418"/>
    <n v="67351"/>
  </r>
  <r>
    <n v="10"/>
    <x v="2"/>
    <s v="Lake1"/>
    <x v="114"/>
    <n v="265"/>
    <n v="93"/>
    <n v="12365"/>
    <n v="11180"/>
    <n v="64863"/>
    <n v="54073"/>
  </r>
  <r>
    <n v="10"/>
    <x v="2"/>
    <s v="Lake1"/>
    <x v="513"/>
    <n v="106"/>
    <n v="150"/>
    <n v="12471"/>
    <n v="11330"/>
    <n v="64757"/>
    <n v="53923"/>
  </r>
  <r>
    <n v="13"/>
    <x v="3"/>
    <s v="W13"/>
    <x v="514"/>
    <n v="87"/>
    <n v="178"/>
    <n v="13372"/>
    <n v="12282"/>
    <n v="79331"/>
    <n v="67173"/>
  </r>
  <r>
    <n v="7"/>
    <x v="0"/>
    <s v="H1"/>
    <x v="169"/>
    <n v="99"/>
    <n v="285"/>
    <n v="3719"/>
    <n v="3499"/>
    <n v="72647"/>
    <n v="47878"/>
  </r>
  <r>
    <n v="11"/>
    <x v="2"/>
    <s v="Lake2"/>
    <x v="352"/>
    <n v="243"/>
    <n v="169"/>
    <n v="12673"/>
    <n v="11896"/>
    <n v="63307"/>
    <n v="84901"/>
  </r>
  <r>
    <n v="13"/>
    <x v="3"/>
    <s v="W13"/>
    <x v="123"/>
    <n v="196"/>
    <n v="198"/>
    <n v="13568"/>
    <n v="12480"/>
    <n v="79135"/>
    <n v="66975"/>
  </r>
  <r>
    <n v="12"/>
    <x v="2"/>
    <s v="Lake3"/>
    <x v="135"/>
    <n v="267"/>
    <n v="171"/>
    <n v="15371"/>
    <n v="13247"/>
    <n v="48016"/>
    <n v="83958"/>
  </r>
  <r>
    <n v="12"/>
    <x v="2"/>
    <s v="Lake3"/>
    <x v="515"/>
    <n v="158"/>
    <n v="199"/>
    <n v="15529"/>
    <n v="13446"/>
    <n v="47858"/>
    <n v="83759"/>
  </r>
  <r>
    <n v="10"/>
    <x v="2"/>
    <s v="Lake1"/>
    <x v="117"/>
    <n v="163"/>
    <n v="72"/>
    <n v="12634"/>
    <n v="11402"/>
    <n v="64594"/>
    <n v="53851"/>
  </r>
  <r>
    <n v="7"/>
    <x v="0"/>
    <s v="H1"/>
    <x v="516"/>
    <n v="219"/>
    <n v="248"/>
    <n v="3938"/>
    <n v="3747"/>
    <n v="72428"/>
    <n v="47630"/>
  </r>
  <r>
    <n v="2"/>
    <x v="1"/>
    <s v="Delta"/>
    <x v="149"/>
    <n v="294"/>
    <n v="151"/>
    <n v="15486"/>
    <n v="14783"/>
    <n v="48955"/>
    <n v="71426"/>
  </r>
  <r>
    <n v="10"/>
    <x v="2"/>
    <s v="Lake1"/>
    <x v="485"/>
    <n v="276"/>
    <n v="133"/>
    <n v="12910"/>
    <n v="11535"/>
    <n v="64318"/>
    <n v="53718"/>
  </r>
  <r>
    <n v="2"/>
    <x v="1"/>
    <s v="Delta"/>
    <x v="517"/>
    <n v="204"/>
    <n v="208"/>
    <n v="15690"/>
    <n v="14991"/>
    <n v="48751"/>
    <n v="71218"/>
  </r>
  <r>
    <n v="10"/>
    <x v="2"/>
    <s v="Lake1"/>
    <x v="368"/>
    <n v="199"/>
    <n v="222"/>
    <n v="13109"/>
    <n v="11757"/>
    <n v="64119"/>
    <n v="53496"/>
  </r>
  <r>
    <n v="7"/>
    <x v="0"/>
    <s v="H1"/>
    <x v="40"/>
    <n v="300"/>
    <n v="238"/>
    <n v="4238"/>
    <n v="3985"/>
    <n v="72128"/>
    <n v="47392"/>
  </r>
  <r>
    <n v="11"/>
    <x v="2"/>
    <s v="Lake2"/>
    <x v="353"/>
    <n v="188"/>
    <n v="284"/>
    <n v="12861"/>
    <n v="12180"/>
    <n v="63119"/>
    <n v="84617"/>
  </r>
  <r>
    <n v="1"/>
    <x v="1"/>
    <s v="Alpha"/>
    <x v="518"/>
    <n v="166"/>
    <n v="64"/>
    <n v="16260"/>
    <n v="15587"/>
    <n v="71330"/>
    <n v="57014"/>
  </r>
  <r>
    <n v="14"/>
    <x v="3"/>
    <s v="Delta"/>
    <x v="408"/>
    <n v="250"/>
    <n v="122"/>
    <n v="16492"/>
    <n v="14337"/>
    <n v="58919"/>
    <n v="61801"/>
  </r>
  <r>
    <n v="10"/>
    <x v="2"/>
    <s v="Lake1"/>
    <x v="519"/>
    <n v="220"/>
    <n v="259"/>
    <n v="13329"/>
    <n v="12016"/>
    <n v="63899"/>
    <n v="53237"/>
  </r>
  <r>
    <n v="5"/>
    <x v="4"/>
    <s v="B2"/>
    <x v="472"/>
    <n v="227"/>
    <n v="219"/>
    <n v="15664"/>
    <n v="14459"/>
    <n v="31759"/>
    <n v="63249"/>
  </r>
  <r>
    <n v="5"/>
    <x v="4"/>
    <s v="B2"/>
    <x v="394"/>
    <n v="246"/>
    <n v="123"/>
    <n v="15910"/>
    <n v="14582"/>
    <n v="31513"/>
    <n v="63126"/>
  </r>
  <r>
    <n v="10"/>
    <x v="2"/>
    <s v="Lake1"/>
    <x v="509"/>
    <n v="155"/>
    <n v="219"/>
    <n v="13484"/>
    <n v="12235"/>
    <n v="63744"/>
    <n v="53018"/>
  </r>
  <r>
    <n v="7"/>
    <x v="0"/>
    <s v="H1"/>
    <x v="193"/>
    <n v="237"/>
    <n v="194"/>
    <n v="4475"/>
    <n v="4179"/>
    <n v="71891"/>
    <n v="47198"/>
  </r>
  <r>
    <n v="7"/>
    <x v="0"/>
    <s v="H1"/>
    <x v="195"/>
    <n v="282"/>
    <n v="163"/>
    <n v="4757"/>
    <n v="4342"/>
    <n v="71609"/>
    <n v="47035"/>
  </r>
  <r>
    <n v="4"/>
    <x v="4"/>
    <s v="B1"/>
    <x v="462"/>
    <n v="256"/>
    <n v="183"/>
    <n v="13831"/>
    <n v="13085"/>
    <n v="51359"/>
    <n v="75368"/>
  </r>
  <r>
    <n v="11"/>
    <x v="2"/>
    <s v="Lake2"/>
    <x v="433"/>
    <n v="198"/>
    <n v="114"/>
    <n v="13059"/>
    <n v="12294"/>
    <n v="62921"/>
    <n v="84503"/>
  </r>
  <r>
    <n v="1"/>
    <x v="1"/>
    <s v="Alpha"/>
    <x v="512"/>
    <n v="210"/>
    <n v="205"/>
    <n v="16470"/>
    <n v="15792"/>
    <n v="71120"/>
    <n v="56809"/>
  </r>
  <r>
    <n v="14"/>
    <x v="3"/>
    <s v="Delta"/>
    <x v="520"/>
    <n v="80"/>
    <n v="252"/>
    <n v="16572"/>
    <n v="14589"/>
    <n v="58839"/>
    <n v="61549"/>
  </r>
  <r>
    <n v="11"/>
    <x v="2"/>
    <s v="Lake2"/>
    <x v="521"/>
    <n v="283"/>
    <n v="118"/>
    <n v="13342"/>
    <n v="12412"/>
    <n v="62638"/>
    <n v="84385"/>
  </r>
  <r>
    <n v="1"/>
    <x v="1"/>
    <s v="Alpha"/>
    <x v="151"/>
    <n v="177"/>
    <n v="300"/>
    <n v="16647"/>
    <n v="16092"/>
    <n v="70943"/>
    <n v="56509"/>
  </r>
  <r>
    <n v="7"/>
    <x v="0"/>
    <s v="H1"/>
    <x v="202"/>
    <n v="81"/>
    <n v="286"/>
    <n v="4838"/>
    <n v="4628"/>
    <n v="71528"/>
    <n v="46749"/>
  </r>
  <r>
    <n v="14"/>
    <x v="3"/>
    <s v="Delta"/>
    <x v="173"/>
    <n v="90"/>
    <n v="160"/>
    <n v="16662"/>
    <n v="14749"/>
    <n v="58749"/>
    <n v="61389"/>
  </r>
  <r>
    <n v="2"/>
    <x v="1"/>
    <s v="Delta"/>
    <x v="151"/>
    <n v="177"/>
    <n v="120"/>
    <n v="15867"/>
    <n v="15111"/>
    <n v="48574"/>
    <n v="71098"/>
  </r>
  <r>
    <n v="3"/>
    <x v="1"/>
    <s v="A3"/>
    <x v="426"/>
    <n v="265"/>
    <n v="97"/>
    <n v="12413"/>
    <n v="10329"/>
    <n v="39745"/>
    <n v="86109"/>
  </r>
  <r>
    <n v="2"/>
    <x v="1"/>
    <s v="Delta"/>
    <x v="522"/>
    <n v="237"/>
    <n v="176"/>
    <n v="16104"/>
    <n v="15287"/>
    <n v="48337"/>
    <n v="70922"/>
  </r>
  <r>
    <n v="7"/>
    <x v="0"/>
    <s v="H1"/>
    <x v="209"/>
    <n v="159"/>
    <n v="148"/>
    <n v="4997"/>
    <n v="4776"/>
    <n v="71369"/>
    <n v="46601"/>
  </r>
  <r>
    <n v="7"/>
    <x v="0"/>
    <s v="H1"/>
    <x v="220"/>
    <n v="236"/>
    <n v="73"/>
    <n v="5233"/>
    <n v="4849"/>
    <n v="71133"/>
    <n v="46528"/>
  </r>
  <r>
    <n v="7"/>
    <x v="0"/>
    <s v="H1"/>
    <x v="266"/>
    <n v="196"/>
    <n v="206"/>
    <n v="5429"/>
    <n v="5055"/>
    <n v="70937"/>
    <n v="46322"/>
  </r>
  <r>
    <n v="11"/>
    <x v="2"/>
    <s v="Lake2"/>
    <x v="445"/>
    <n v="83"/>
    <n v="265"/>
    <n v="13425"/>
    <n v="12677"/>
    <n v="62555"/>
    <n v="84120"/>
  </r>
  <r>
    <n v="7"/>
    <x v="0"/>
    <s v="H1"/>
    <x v="523"/>
    <n v="215"/>
    <n v="192"/>
    <n v="5644"/>
    <n v="5247"/>
    <n v="70722"/>
    <n v="46130"/>
  </r>
  <r>
    <n v="5"/>
    <x v="4"/>
    <s v="B2"/>
    <x v="155"/>
    <n v="292"/>
    <n v="260"/>
    <n v="16202"/>
    <n v="14842"/>
    <n v="31221"/>
    <n v="62866"/>
  </r>
  <r>
    <n v="2"/>
    <x v="1"/>
    <s v="Delta"/>
    <x v="155"/>
    <n v="270"/>
    <n v="242"/>
    <n v="16374"/>
    <n v="15529"/>
    <n v="48067"/>
    <n v="70680"/>
  </r>
  <r>
    <n v="1"/>
    <x v="1"/>
    <s v="Alpha"/>
    <x v="522"/>
    <n v="124"/>
    <n v="193"/>
    <n v="16771"/>
    <n v="16285"/>
    <n v="70819"/>
    <n v="56316"/>
  </r>
  <r>
    <n v="1"/>
    <x v="1"/>
    <s v="Alpha"/>
    <x v="155"/>
    <n v="107"/>
    <n v="55"/>
    <n v="16878"/>
    <n v="16340"/>
    <n v="70712"/>
    <n v="56261"/>
  </r>
  <r>
    <n v="3"/>
    <x v="1"/>
    <s v="A3"/>
    <x v="357"/>
    <n v="166"/>
    <n v="158"/>
    <n v="12579"/>
    <n v="10487"/>
    <n v="39579"/>
    <n v="85951"/>
  </r>
  <r>
    <n v="10"/>
    <x v="2"/>
    <s v="Lake1"/>
    <x v="486"/>
    <n v="298"/>
    <n v="102"/>
    <n v="13782"/>
    <n v="12337"/>
    <n v="63446"/>
    <n v="52916"/>
  </r>
  <r>
    <n v="14"/>
    <x v="3"/>
    <s v="Delta"/>
    <x v="524"/>
    <n v="208"/>
    <n v="78"/>
    <n v="16870"/>
    <n v="14827"/>
    <n v="58541"/>
    <n v="61311"/>
  </r>
  <r>
    <n v="3"/>
    <x v="1"/>
    <s v="A3"/>
    <x v="525"/>
    <n v="93"/>
    <n v="141"/>
    <n v="12672"/>
    <n v="10628"/>
    <n v="39486"/>
    <n v="85810"/>
  </r>
  <r>
    <n v="7"/>
    <x v="0"/>
    <s v="H1"/>
    <x v="315"/>
    <n v="217"/>
    <n v="82"/>
    <n v="5861"/>
    <n v="5329"/>
    <n v="70505"/>
    <n v="46048"/>
  </r>
  <r>
    <n v="1"/>
    <x v="1"/>
    <s v="Alpha"/>
    <x v="156"/>
    <n v="218"/>
    <n v="223"/>
    <n v="17096"/>
    <n v="16563"/>
    <n v="70494"/>
    <n v="56038"/>
  </r>
  <r>
    <n v="11"/>
    <x v="2"/>
    <s v="Lake2"/>
    <x v="437"/>
    <n v="162"/>
    <n v="292"/>
    <n v="13587"/>
    <n v="12969"/>
    <n v="62393"/>
    <n v="83828"/>
  </r>
  <r>
    <n v="14"/>
    <x v="3"/>
    <s v="Delta"/>
    <x v="412"/>
    <n v="244"/>
    <n v="251"/>
    <n v="17114"/>
    <n v="15078"/>
    <n v="58297"/>
    <n v="61060"/>
  </r>
  <r>
    <n v="7"/>
    <x v="0"/>
    <s v="H1"/>
    <x v="242"/>
    <n v="249"/>
    <n v="220"/>
    <n v="6110"/>
    <n v="5549"/>
    <n v="70256"/>
    <n v="45828"/>
  </r>
  <r>
    <n v="7"/>
    <x v="0"/>
    <s v="H1"/>
    <x v="244"/>
    <n v="293"/>
    <n v="158"/>
    <n v="6403"/>
    <n v="5707"/>
    <n v="69963"/>
    <n v="45670"/>
  </r>
  <r>
    <n v="12"/>
    <x v="2"/>
    <s v="Lake3"/>
    <x v="384"/>
    <n v="269"/>
    <n v="82"/>
    <n v="15798"/>
    <n v="13528"/>
    <n v="47589"/>
    <n v="83677"/>
  </r>
  <r>
    <n v="7"/>
    <x v="0"/>
    <s v="H1"/>
    <x v="255"/>
    <n v="161"/>
    <n v="288"/>
    <n v="6564"/>
    <n v="5995"/>
    <n v="69802"/>
    <n v="45382"/>
  </r>
  <r>
    <n v="13"/>
    <x v="3"/>
    <s v="W13"/>
    <x v="509"/>
    <n v="236"/>
    <n v="249"/>
    <n v="13804"/>
    <n v="12729"/>
    <n v="78899"/>
    <n v="66726"/>
  </r>
  <r>
    <n v="13"/>
    <x v="3"/>
    <s v="W13"/>
    <x v="135"/>
    <n v="187"/>
    <n v="156"/>
    <n v="13991"/>
    <n v="12885"/>
    <n v="78712"/>
    <n v="66570"/>
  </r>
  <r>
    <n v="14"/>
    <x v="3"/>
    <s v="Delta"/>
    <x v="526"/>
    <n v="261"/>
    <n v="74"/>
    <n v="17375"/>
    <n v="15152"/>
    <n v="58036"/>
    <n v="60986"/>
  </r>
  <r>
    <n v="12"/>
    <x v="2"/>
    <s v="Lake3"/>
    <x v="527"/>
    <n v="137"/>
    <n v="64"/>
    <n v="15935"/>
    <n v="13592"/>
    <n v="47452"/>
    <n v="83613"/>
  </r>
  <r>
    <n v="4"/>
    <x v="4"/>
    <s v="B1"/>
    <x v="509"/>
    <n v="211"/>
    <n v="133"/>
    <n v="14042"/>
    <n v="13218"/>
    <n v="51148"/>
    <n v="75235"/>
  </r>
  <r>
    <n v="7"/>
    <x v="0"/>
    <s v="H1"/>
    <x v="262"/>
    <n v="267"/>
    <n v="173"/>
    <n v="6831"/>
    <n v="6168"/>
    <n v="69535"/>
    <n v="45209"/>
  </r>
  <r>
    <n v="3"/>
    <x v="1"/>
    <s v="A3"/>
    <x v="528"/>
    <n v="108"/>
    <n v="60"/>
    <n v="12780"/>
    <n v="10688"/>
    <n v="39378"/>
    <n v="85750"/>
  </r>
  <r>
    <n v="14"/>
    <x v="3"/>
    <s v="Delta"/>
    <x v="529"/>
    <n v="184"/>
    <n v="91"/>
    <n v="17559"/>
    <n v="15243"/>
    <n v="57852"/>
    <n v="60895"/>
  </r>
  <r>
    <n v="13"/>
    <x v="3"/>
    <s v="W13"/>
    <x v="515"/>
    <n v="267"/>
    <n v="244"/>
    <n v="14258"/>
    <n v="13129"/>
    <n v="78445"/>
    <n v="66326"/>
  </r>
  <r>
    <n v="3"/>
    <x v="1"/>
    <s v="A3"/>
    <x v="485"/>
    <n v="191"/>
    <n v="129"/>
    <n v="12971"/>
    <n v="10817"/>
    <n v="39187"/>
    <n v="85621"/>
  </r>
  <r>
    <n v="4"/>
    <x v="4"/>
    <s v="B1"/>
    <x v="135"/>
    <n v="251"/>
    <n v="205"/>
    <n v="14293"/>
    <n v="13423"/>
    <n v="50897"/>
    <n v="75030"/>
  </r>
  <r>
    <n v="1"/>
    <x v="1"/>
    <s v="Alpha"/>
    <x v="159"/>
    <n v="110"/>
    <n v="72"/>
    <n v="17206"/>
    <n v="16635"/>
    <n v="70384"/>
    <n v="55966"/>
  </r>
  <r>
    <n v="4"/>
    <x v="4"/>
    <s v="B1"/>
    <x v="515"/>
    <n v="206"/>
    <n v="55"/>
    <n v="14499"/>
    <n v="13478"/>
    <n v="50691"/>
    <n v="74975"/>
  </r>
  <r>
    <n v="4"/>
    <x v="4"/>
    <s v="B1"/>
    <x v="384"/>
    <n v="219"/>
    <n v="290"/>
    <n v="14718"/>
    <n v="13768"/>
    <n v="50472"/>
    <n v="74685"/>
  </r>
  <r>
    <n v="10"/>
    <x v="2"/>
    <s v="Lake1"/>
    <x v="136"/>
    <n v="169"/>
    <n v="254"/>
    <n v="13951"/>
    <n v="12591"/>
    <n v="63277"/>
    <n v="52662"/>
  </r>
  <r>
    <n v="7"/>
    <x v="0"/>
    <s v="H1"/>
    <x v="259"/>
    <n v="96"/>
    <n v="252"/>
    <n v="6927"/>
    <n v="6420"/>
    <n v="69439"/>
    <n v="44957"/>
  </r>
  <r>
    <n v="13"/>
    <x v="3"/>
    <s v="W13"/>
    <x v="530"/>
    <n v="88"/>
    <n v="95"/>
    <n v="14346"/>
    <n v="13224"/>
    <n v="78357"/>
    <n v="66231"/>
  </r>
  <r>
    <n v="10"/>
    <x v="2"/>
    <s v="Lake1"/>
    <x v="384"/>
    <n v="256"/>
    <n v="278"/>
    <n v="14207"/>
    <n v="12869"/>
    <n v="63021"/>
    <n v="52384"/>
  </r>
  <r>
    <n v="7"/>
    <x v="0"/>
    <s v="H1"/>
    <x v="323"/>
    <n v="296"/>
    <n v="244"/>
    <n v="7223"/>
    <n v="6664"/>
    <n v="69143"/>
    <n v="44713"/>
  </r>
  <r>
    <n v="11"/>
    <x v="2"/>
    <s v="Lake2"/>
    <x v="116"/>
    <n v="238"/>
    <n v="99"/>
    <n v="13825"/>
    <n v="13068"/>
    <n v="62155"/>
    <n v="83729"/>
  </r>
  <r>
    <n v="5"/>
    <x v="4"/>
    <s v="B2"/>
    <x v="531"/>
    <n v="177"/>
    <n v="148"/>
    <n v="16379"/>
    <n v="14990"/>
    <n v="31044"/>
    <n v="62718"/>
  </r>
  <r>
    <n v="11"/>
    <x v="2"/>
    <s v="Lake2"/>
    <x v="481"/>
    <n v="243"/>
    <n v="295"/>
    <n v="14068"/>
    <n v="13363"/>
    <n v="61912"/>
    <n v="83434"/>
  </r>
  <r>
    <n v="5"/>
    <x v="4"/>
    <s v="B2"/>
    <x v="160"/>
    <n v="184"/>
    <n v="176"/>
    <n v="16563"/>
    <n v="15166"/>
    <n v="30860"/>
    <n v="62542"/>
  </r>
  <r>
    <n v="10"/>
    <x v="2"/>
    <s v="Lake1"/>
    <x v="527"/>
    <n v="97"/>
    <n v="227"/>
    <n v="14304"/>
    <n v="13096"/>
    <n v="62924"/>
    <n v="52157"/>
  </r>
  <r>
    <n v="2"/>
    <x v="1"/>
    <s v="Delta"/>
    <x v="492"/>
    <n v="120"/>
    <n v="228"/>
    <n v="16494"/>
    <n v="15757"/>
    <n v="47947"/>
    <n v="70452"/>
  </r>
  <r>
    <n v="7"/>
    <x v="0"/>
    <s v="H1"/>
    <x v="272"/>
    <n v="254"/>
    <n v="283"/>
    <n v="7477"/>
    <n v="6947"/>
    <n v="68889"/>
    <n v="44430"/>
  </r>
  <r>
    <n v="5"/>
    <x v="4"/>
    <s v="B2"/>
    <x v="404"/>
    <n v="148"/>
    <n v="116"/>
    <n v="16711"/>
    <n v="15282"/>
    <n v="30712"/>
    <n v="62426"/>
  </r>
  <r>
    <n v="7"/>
    <x v="0"/>
    <s v="H1"/>
    <x v="325"/>
    <n v="207"/>
    <n v="69"/>
    <n v="7684"/>
    <n v="7016"/>
    <n v="68682"/>
    <n v="44361"/>
  </r>
  <r>
    <n v="7"/>
    <x v="0"/>
    <s v="H1"/>
    <x v="532"/>
    <n v="217"/>
    <n v="152"/>
    <n v="7901"/>
    <n v="7168"/>
    <n v="68465"/>
    <n v="44209"/>
  </r>
  <r>
    <n v="12"/>
    <x v="2"/>
    <s v="Lake3"/>
    <x v="139"/>
    <n v="113"/>
    <n v="119"/>
    <n v="16048"/>
    <n v="13711"/>
    <n v="47339"/>
    <n v="83494"/>
  </r>
  <r>
    <n v="7"/>
    <x v="0"/>
    <s v="H1"/>
    <x v="293"/>
    <n v="212"/>
    <n v="147"/>
    <n v="8113"/>
    <n v="7315"/>
    <n v="68253"/>
    <n v="44062"/>
  </r>
  <r>
    <n v="7"/>
    <x v="0"/>
    <s v="H1"/>
    <x v="296"/>
    <n v="101"/>
    <n v="99"/>
    <n v="8214"/>
    <n v="7414"/>
    <n v="68152"/>
    <n v="43963"/>
  </r>
  <r>
    <n v="7"/>
    <x v="0"/>
    <s v="H1"/>
    <x v="287"/>
    <n v="108"/>
    <n v="158"/>
    <n v="8322"/>
    <n v="7572"/>
    <n v="68044"/>
    <n v="43805"/>
  </r>
  <r>
    <n v="7"/>
    <x v="0"/>
    <s v="H1"/>
    <x v="333"/>
    <n v="235"/>
    <n v="121"/>
    <n v="8557"/>
    <n v="7693"/>
    <n v="67809"/>
    <n v="43684"/>
  </r>
  <r>
    <n v="12"/>
    <x v="2"/>
    <s v="Lake3"/>
    <x v="387"/>
    <n v="205"/>
    <n v="284"/>
    <n v="16253"/>
    <n v="13995"/>
    <n v="47134"/>
    <n v="83210"/>
  </r>
  <r>
    <n v="7"/>
    <x v="0"/>
    <s v="H1"/>
    <x v="291"/>
    <n v="221"/>
    <n v="50"/>
    <n v="8778"/>
    <n v="7743"/>
    <n v="67588"/>
    <n v="43634"/>
  </r>
  <r>
    <n v="12"/>
    <x v="2"/>
    <s v="Lake3"/>
    <x v="143"/>
    <n v="204"/>
    <n v="117"/>
    <n v="16457"/>
    <n v="14112"/>
    <n v="46930"/>
    <n v="83093"/>
  </r>
  <r>
    <n v="7"/>
    <x v="0"/>
    <s v="H1"/>
    <x v="317"/>
    <n v="95"/>
    <n v="162"/>
    <n v="8873"/>
    <n v="7905"/>
    <n v="67493"/>
    <n v="43472"/>
  </r>
  <r>
    <n v="7"/>
    <x v="0"/>
    <s v="H1"/>
    <x v="300"/>
    <n v="194"/>
    <n v="231"/>
    <n v="9067"/>
    <n v="8136"/>
    <n v="67299"/>
    <n v="43241"/>
  </r>
  <r>
    <n v="7"/>
    <x v="0"/>
    <s v="H1"/>
    <x v="338"/>
    <n v="133"/>
    <n v="125"/>
    <n v="9200"/>
    <n v="8261"/>
    <n v="67166"/>
    <n v="43116"/>
  </r>
  <r>
    <n v="13"/>
    <x v="3"/>
    <s v="W13"/>
    <x v="494"/>
    <n v="270"/>
    <n v="224"/>
    <n v="14616"/>
    <n v="13448"/>
    <n v="78087"/>
    <n v="66007"/>
  </r>
  <r>
    <n v="7"/>
    <x v="0"/>
    <s v="H1"/>
    <x v="332"/>
    <n v="192"/>
    <n v="65"/>
    <n v="9392"/>
    <n v="8326"/>
    <n v="66974"/>
    <n v="43051"/>
  </r>
  <r>
    <n v="7"/>
    <x v="0"/>
    <s v="H1"/>
    <x v="362"/>
    <n v="133"/>
    <n v="143"/>
    <n v="9525"/>
    <n v="8469"/>
    <n v="66841"/>
    <n v="42908"/>
  </r>
  <r>
    <n v="7"/>
    <x v="0"/>
    <s v="H1"/>
    <x v="337"/>
    <n v="125"/>
    <n v="86"/>
    <n v="9650"/>
    <n v="8555"/>
    <n v="66716"/>
    <n v="42822"/>
  </r>
  <r>
    <n v="11"/>
    <x v="2"/>
    <s v="Lake2"/>
    <x v="502"/>
    <n v="161"/>
    <n v="244"/>
    <n v="14229"/>
    <n v="13607"/>
    <n v="61751"/>
    <n v="83190"/>
  </r>
  <r>
    <n v="11"/>
    <x v="2"/>
    <s v="Lake2"/>
    <x v="413"/>
    <n v="87"/>
    <n v="221"/>
    <n v="14316"/>
    <n v="13828"/>
    <n v="61664"/>
    <n v="82969"/>
  </r>
  <r>
    <n v="7"/>
    <x v="0"/>
    <s v="H1"/>
    <x v="89"/>
    <n v="98"/>
    <n v="241"/>
    <n v="9748"/>
    <n v="8796"/>
    <n v="66618"/>
    <n v="42581"/>
  </r>
  <r>
    <n v="13"/>
    <x v="3"/>
    <s v="W13"/>
    <x v="533"/>
    <n v="192"/>
    <n v="276"/>
    <n v="14808"/>
    <n v="13724"/>
    <n v="77895"/>
    <n v="65731"/>
  </r>
  <r>
    <n v="5"/>
    <x v="4"/>
    <s v="B2"/>
    <x v="162"/>
    <n v="94"/>
    <n v="94"/>
    <n v="16805"/>
    <n v="15376"/>
    <n v="30618"/>
    <n v="62332"/>
  </r>
  <r>
    <n v="12"/>
    <x v="2"/>
    <s v="Lake3"/>
    <x v="448"/>
    <n v="85"/>
    <n v="143"/>
    <n v="16542"/>
    <n v="14255"/>
    <n v="46845"/>
    <n v="82950"/>
  </r>
  <r>
    <n v="11"/>
    <x v="2"/>
    <s v="Lake2"/>
    <x v="495"/>
    <n v="212"/>
    <n v="222"/>
    <n v="14528"/>
    <n v="14050"/>
    <n v="61452"/>
    <n v="82747"/>
  </r>
  <r>
    <n v="13"/>
    <x v="3"/>
    <s v="W13"/>
    <x v="504"/>
    <n v="83"/>
    <n v="162"/>
    <n v="14891"/>
    <n v="13886"/>
    <n v="77812"/>
    <n v="65569"/>
  </r>
  <r>
    <n v="14"/>
    <x v="3"/>
    <s v="Delta"/>
    <x v="534"/>
    <n v="100"/>
    <n v="140"/>
    <n v="17659"/>
    <n v="15383"/>
    <n v="57752"/>
    <n v="60755"/>
  </r>
  <r>
    <n v="5"/>
    <x v="4"/>
    <s v="B2"/>
    <x v="535"/>
    <n v="194"/>
    <n v="207"/>
    <n v="16999"/>
    <n v="15583"/>
    <n v="30424"/>
    <n v="62125"/>
  </r>
  <r>
    <n v="3"/>
    <x v="1"/>
    <s v="A3"/>
    <x v="536"/>
    <n v="234"/>
    <n v="50"/>
    <n v="13205"/>
    <n v="10867"/>
    <n v="38953"/>
    <n v="85571"/>
  </r>
  <r>
    <n v="12"/>
    <x v="2"/>
    <s v="Lake3"/>
    <x v="518"/>
    <n v="119"/>
    <n v="208"/>
    <n v="16661"/>
    <n v="14463"/>
    <n v="46726"/>
    <n v="82742"/>
  </r>
  <r>
    <n v="3"/>
    <x v="1"/>
    <s v="A3"/>
    <x v="519"/>
    <n v="245"/>
    <n v="106"/>
    <n v="13450"/>
    <n v="10973"/>
    <n v="38708"/>
    <n v="85465"/>
  </r>
  <r>
    <n v="14"/>
    <x v="3"/>
    <s v="Delta"/>
    <x v="537"/>
    <n v="167"/>
    <n v="221"/>
    <n v="17826"/>
    <n v="15604"/>
    <n v="57585"/>
    <n v="60534"/>
  </r>
  <r>
    <n v="4"/>
    <x v="4"/>
    <s v="B1"/>
    <x v="386"/>
    <n v="85"/>
    <n v="83"/>
    <n v="14803"/>
    <n v="13851"/>
    <n v="50387"/>
    <n v="74602"/>
  </r>
  <r>
    <n v="7"/>
    <x v="0"/>
    <s v="H1"/>
    <x v="538"/>
    <n v="127"/>
    <n v="184"/>
    <n v="9875"/>
    <n v="8980"/>
    <n v="66491"/>
    <n v="42397"/>
  </r>
  <r>
    <n v="7"/>
    <x v="0"/>
    <s v="H1"/>
    <x v="93"/>
    <n v="197"/>
    <n v="297"/>
    <n v="10072"/>
    <n v="9277"/>
    <n v="66294"/>
    <n v="42100"/>
  </r>
  <r>
    <n v="5"/>
    <x v="4"/>
    <s v="B2"/>
    <x v="539"/>
    <n v="104"/>
    <n v="195"/>
    <n v="17103"/>
    <n v="15778"/>
    <n v="30320"/>
    <n v="61930"/>
  </r>
  <r>
    <n v="10"/>
    <x v="2"/>
    <s v="Lake1"/>
    <x v="484"/>
    <n v="228"/>
    <n v="102"/>
    <n v="14532"/>
    <n v="13198"/>
    <n v="62696"/>
    <n v="52055"/>
  </r>
  <r>
    <n v="13"/>
    <x v="3"/>
    <s v="W13"/>
    <x v="540"/>
    <n v="283"/>
    <n v="296"/>
    <n v="15174"/>
    <n v="14182"/>
    <n v="77529"/>
    <n v="65273"/>
  </r>
  <r>
    <n v="7"/>
    <x v="0"/>
    <s v="H1"/>
    <x v="97"/>
    <n v="225"/>
    <n v="277"/>
    <n v="10297"/>
    <n v="9554"/>
    <n v="66069"/>
    <n v="41823"/>
  </r>
  <r>
    <n v="10"/>
    <x v="2"/>
    <s v="Lake1"/>
    <x v="541"/>
    <n v="125"/>
    <n v="126"/>
    <n v="14657"/>
    <n v="13324"/>
    <n v="62571"/>
    <n v="51929"/>
  </r>
  <r>
    <n v="7"/>
    <x v="0"/>
    <s v="H1"/>
    <x v="542"/>
    <n v="280"/>
    <n v="58"/>
    <n v="10577"/>
    <n v="9612"/>
    <n v="65789"/>
    <n v="41765"/>
  </r>
  <r>
    <n v="7"/>
    <x v="0"/>
    <s v="H1"/>
    <x v="414"/>
    <n v="85"/>
    <n v="55"/>
    <n v="10662"/>
    <n v="9667"/>
    <n v="65704"/>
    <n v="41710"/>
  </r>
  <r>
    <n v="14"/>
    <x v="3"/>
    <s v="Delta"/>
    <x v="185"/>
    <n v="144"/>
    <n v="182"/>
    <n v="17970"/>
    <n v="15786"/>
    <n v="57441"/>
    <n v="60352"/>
  </r>
  <r>
    <n v="5"/>
    <x v="4"/>
    <s v="B2"/>
    <x v="543"/>
    <n v="262"/>
    <n v="286"/>
    <n v="17365"/>
    <n v="16064"/>
    <n v="30058"/>
    <n v="61644"/>
  </r>
  <r>
    <n v="5"/>
    <x v="4"/>
    <s v="B2"/>
    <x v="520"/>
    <n v="284"/>
    <n v="227"/>
    <n v="17649"/>
    <n v="16291"/>
    <n v="29774"/>
    <n v="61417"/>
  </r>
  <r>
    <n v="5"/>
    <x v="4"/>
    <s v="B2"/>
    <x v="544"/>
    <n v="299"/>
    <n v="191"/>
    <n v="17948"/>
    <n v="16482"/>
    <n v="29475"/>
    <n v="61226"/>
  </r>
  <r>
    <n v="13"/>
    <x v="3"/>
    <s v="W13"/>
    <x v="518"/>
    <n v="261"/>
    <n v="167"/>
    <n v="15435"/>
    <n v="14349"/>
    <n v="77268"/>
    <n v="65106"/>
  </r>
  <r>
    <n v="7"/>
    <x v="0"/>
    <s v="H1"/>
    <x v="500"/>
    <n v="296"/>
    <n v="253"/>
    <n v="10958"/>
    <n v="9920"/>
    <n v="65408"/>
    <n v="41457"/>
  </r>
  <r>
    <n v="14"/>
    <x v="3"/>
    <s v="Delta"/>
    <x v="430"/>
    <n v="181"/>
    <n v="212"/>
    <n v="18151"/>
    <n v="15998"/>
    <n v="57260"/>
    <n v="60140"/>
  </r>
  <r>
    <n v="7"/>
    <x v="0"/>
    <s v="H1"/>
    <x v="432"/>
    <n v="118"/>
    <n v="195"/>
    <n v="11076"/>
    <n v="10115"/>
    <n v="65290"/>
    <n v="41262"/>
  </r>
  <r>
    <n v="7"/>
    <x v="0"/>
    <s v="H1"/>
    <x v="419"/>
    <n v="95"/>
    <n v="216"/>
    <n v="11171"/>
    <n v="10331"/>
    <n v="65195"/>
    <n v="41046"/>
  </r>
  <r>
    <n v="7"/>
    <x v="0"/>
    <s v="H1"/>
    <x v="111"/>
    <n v="108"/>
    <n v="105"/>
    <n v="11279"/>
    <n v="10436"/>
    <n v="65087"/>
    <n v="40941"/>
  </r>
  <r>
    <n v="7"/>
    <x v="0"/>
    <s v="H1"/>
    <x v="445"/>
    <n v="103"/>
    <n v="294"/>
    <n v="11382"/>
    <n v="10730"/>
    <n v="64984"/>
    <n v="40647"/>
  </r>
  <r>
    <n v="14"/>
    <x v="3"/>
    <s v="Delta"/>
    <x v="188"/>
    <n v="131"/>
    <n v="269"/>
    <n v="18282"/>
    <n v="16267"/>
    <n v="57129"/>
    <n v="59871"/>
  </r>
  <r>
    <n v="7"/>
    <x v="0"/>
    <s v="H1"/>
    <x v="471"/>
    <n v="120"/>
    <n v="232"/>
    <n v="11502"/>
    <n v="10962"/>
    <n v="64864"/>
    <n v="40415"/>
  </r>
  <r>
    <n v="3"/>
    <x v="1"/>
    <s v="A3"/>
    <x v="545"/>
    <n v="231"/>
    <n v="237"/>
    <n v="13681"/>
    <n v="11210"/>
    <n v="38477"/>
    <n v="85228"/>
  </r>
  <r>
    <n v="10"/>
    <x v="2"/>
    <s v="Lake1"/>
    <x v="149"/>
    <n v="103"/>
    <n v="264"/>
    <n v="14760"/>
    <n v="13588"/>
    <n v="62468"/>
    <n v="51665"/>
  </r>
  <r>
    <n v="7"/>
    <x v="0"/>
    <s v="H1"/>
    <x v="399"/>
    <n v="82"/>
    <n v="103"/>
    <n v="11584"/>
    <n v="11065"/>
    <n v="64782"/>
    <n v="40312"/>
  </r>
  <r>
    <n v="10"/>
    <x v="2"/>
    <s v="Lake1"/>
    <x v="391"/>
    <n v="265"/>
    <n v="182"/>
    <n v="15025"/>
    <n v="13770"/>
    <n v="62203"/>
    <n v="51483"/>
  </r>
  <r>
    <n v="7"/>
    <x v="0"/>
    <s v="H1"/>
    <x v="361"/>
    <n v="164"/>
    <n v="272"/>
    <n v="11748"/>
    <n v="11337"/>
    <n v="64618"/>
    <n v="40040"/>
  </r>
  <r>
    <n v="7"/>
    <x v="0"/>
    <s v="H1"/>
    <x v="502"/>
    <n v="149"/>
    <n v="176"/>
    <n v="11897"/>
    <n v="11513"/>
    <n v="64469"/>
    <n v="39864"/>
  </r>
  <r>
    <n v="12"/>
    <x v="2"/>
    <s v="Lake3"/>
    <x v="546"/>
    <n v="103"/>
    <n v="54"/>
    <n v="16764"/>
    <n v="14517"/>
    <n v="46623"/>
    <n v="82688"/>
  </r>
  <r>
    <n v="10"/>
    <x v="2"/>
    <s v="Lake1"/>
    <x v="512"/>
    <n v="81"/>
    <n v="161"/>
    <n v="15106"/>
    <n v="13931"/>
    <n v="62122"/>
    <n v="51322"/>
  </r>
  <r>
    <n v="11"/>
    <x v="2"/>
    <s v="Lake2"/>
    <x v="509"/>
    <n v="106"/>
    <n v="132"/>
    <n v="14634"/>
    <n v="14182"/>
    <n v="61346"/>
    <n v="82615"/>
  </r>
  <r>
    <n v="7"/>
    <x v="0"/>
    <s v="H1"/>
    <x v="485"/>
    <n v="98"/>
    <n v="231"/>
    <n v="11995"/>
    <n v="11744"/>
    <n v="64371"/>
    <n v="39633"/>
  </r>
  <r>
    <n v="7"/>
    <x v="0"/>
    <s v="H1"/>
    <x v="122"/>
    <n v="128"/>
    <n v="70"/>
    <n v="12123"/>
    <n v="11814"/>
    <n v="64243"/>
    <n v="39563"/>
  </r>
  <r>
    <n v="7"/>
    <x v="0"/>
    <s v="H1"/>
    <x v="373"/>
    <n v="200"/>
    <n v="217"/>
    <n v="12323"/>
    <n v="12031"/>
    <n v="64043"/>
    <n v="39346"/>
  </r>
  <r>
    <n v="10"/>
    <x v="2"/>
    <s v="Lake1"/>
    <x v="151"/>
    <n v="140"/>
    <n v="203"/>
    <n v="15246"/>
    <n v="14134"/>
    <n v="61982"/>
    <n v="51119"/>
  </r>
  <r>
    <n v="7"/>
    <x v="0"/>
    <s v="H1"/>
    <x v="456"/>
    <n v="213"/>
    <n v="53"/>
    <n v="12536"/>
    <n v="12084"/>
    <n v="63830"/>
    <n v="39293"/>
  </r>
  <r>
    <n v="2"/>
    <x v="1"/>
    <s v="Delta"/>
    <x v="403"/>
    <n v="84"/>
    <n v="107"/>
    <n v="16578"/>
    <n v="15864"/>
    <n v="47863"/>
    <n v="70345"/>
  </r>
  <r>
    <n v="12"/>
    <x v="2"/>
    <s v="Lake3"/>
    <x v="547"/>
    <n v="102"/>
    <n v="214"/>
    <n v="16866"/>
    <n v="14731"/>
    <n v="46521"/>
    <n v="82474"/>
  </r>
  <r>
    <n v="7"/>
    <x v="0"/>
    <s v="H1"/>
    <x v="486"/>
    <n v="283"/>
    <n v="111"/>
    <n v="12819"/>
    <n v="12195"/>
    <n v="63547"/>
    <n v="39182"/>
  </r>
  <r>
    <n v="10"/>
    <x v="2"/>
    <s v="Lake1"/>
    <x v="153"/>
    <n v="231"/>
    <n v="105"/>
    <n v="15477"/>
    <n v="14239"/>
    <n v="61751"/>
    <n v="51014"/>
  </r>
  <r>
    <n v="5"/>
    <x v="4"/>
    <s v="B2"/>
    <x v="411"/>
    <n v="270"/>
    <n v="245"/>
    <n v="18218"/>
    <n v="16727"/>
    <n v="29205"/>
    <n v="60981"/>
  </r>
  <r>
    <n v="13"/>
    <x v="3"/>
    <s v="W13"/>
    <x v="546"/>
    <n v="161"/>
    <n v="180"/>
    <n v="15596"/>
    <n v="14529"/>
    <n v="77107"/>
    <n v="64926"/>
  </r>
  <r>
    <n v="2"/>
    <x v="1"/>
    <s v="Delta"/>
    <x v="160"/>
    <n v="228"/>
    <n v="205"/>
    <n v="16806"/>
    <n v="16069"/>
    <n v="47635"/>
    <n v="70140"/>
  </r>
  <r>
    <n v="14"/>
    <x v="3"/>
    <s v="Delta"/>
    <x v="548"/>
    <n v="197"/>
    <n v="197"/>
    <n v="18479"/>
    <n v="16464"/>
    <n v="56932"/>
    <n v="59674"/>
  </r>
  <r>
    <n v="1"/>
    <x v="1"/>
    <s v="Alpha"/>
    <x v="404"/>
    <n v="243"/>
    <n v="221"/>
    <n v="17449"/>
    <n v="16856"/>
    <n v="70141"/>
    <n v="55745"/>
  </r>
  <r>
    <n v="4"/>
    <x v="4"/>
    <s v="B1"/>
    <x v="549"/>
    <n v="144"/>
    <n v="213"/>
    <n v="14947"/>
    <n v="14064"/>
    <n v="50243"/>
    <n v="74389"/>
  </r>
  <r>
    <n v="5"/>
    <x v="4"/>
    <s v="B2"/>
    <x v="550"/>
    <n v="253"/>
    <n v="72"/>
    <n v="18471"/>
    <n v="16799"/>
    <n v="28952"/>
    <n v="60909"/>
  </r>
  <r>
    <n v="7"/>
    <x v="0"/>
    <s v="H1"/>
    <x v="551"/>
    <n v="142"/>
    <n v="289"/>
    <n v="12961"/>
    <n v="12484"/>
    <n v="63405"/>
    <n v="38893"/>
  </r>
  <r>
    <n v="13"/>
    <x v="3"/>
    <s v="W13"/>
    <x v="393"/>
    <n v="252"/>
    <n v="149"/>
    <n v="15848"/>
    <n v="14678"/>
    <n v="76855"/>
    <n v="64777"/>
  </r>
  <r>
    <n v="7"/>
    <x v="0"/>
    <s v="H1"/>
    <x v="552"/>
    <n v="290"/>
    <n v="86"/>
    <n v="13251"/>
    <n v="12570"/>
    <n v="63115"/>
    <n v="38807"/>
  </r>
  <r>
    <n v="10"/>
    <x v="2"/>
    <s v="Lake1"/>
    <x v="553"/>
    <n v="145"/>
    <n v="167"/>
    <n v="15622"/>
    <n v="14406"/>
    <n v="61606"/>
    <n v="50847"/>
  </r>
  <r>
    <n v="3"/>
    <x v="1"/>
    <s v="A3"/>
    <x v="554"/>
    <n v="190"/>
    <n v="104"/>
    <n v="13871"/>
    <n v="11314"/>
    <n v="38287"/>
    <n v="85124"/>
  </r>
  <r>
    <n v="1"/>
    <x v="1"/>
    <s v="Alpha"/>
    <x v="162"/>
    <n v="97"/>
    <n v="53"/>
    <n v="17546"/>
    <n v="16909"/>
    <n v="70044"/>
    <n v="55692"/>
  </r>
  <r>
    <n v="12"/>
    <x v="2"/>
    <s v="Lake3"/>
    <x v="396"/>
    <n v="184"/>
    <n v="287"/>
    <n v="17050"/>
    <n v="15018"/>
    <n v="46337"/>
    <n v="82187"/>
  </r>
  <r>
    <n v="7"/>
    <x v="0"/>
    <s v="H1"/>
    <x v="527"/>
    <n v="295"/>
    <n v="70"/>
    <n v="13546"/>
    <n v="12640"/>
    <n v="62820"/>
    <n v="38737"/>
  </r>
  <r>
    <n v="13"/>
    <x v="3"/>
    <s v="W13"/>
    <x v="474"/>
    <n v="260"/>
    <n v="97"/>
    <n v="16108"/>
    <n v="14775"/>
    <n v="76595"/>
    <n v="64680"/>
  </r>
  <r>
    <n v="7"/>
    <x v="0"/>
    <s v="H1"/>
    <x v="555"/>
    <n v="255"/>
    <n v="59"/>
    <n v="13801"/>
    <n v="12699"/>
    <n v="62565"/>
    <n v="38678"/>
  </r>
  <r>
    <n v="13"/>
    <x v="3"/>
    <s v="W13"/>
    <x v="556"/>
    <n v="189"/>
    <n v="61"/>
    <n v="16297"/>
    <n v="14836"/>
    <n v="76406"/>
    <n v="64619"/>
  </r>
  <r>
    <n v="7"/>
    <x v="0"/>
    <s v="H1"/>
    <x v="144"/>
    <n v="237"/>
    <n v="248"/>
    <n v="14038"/>
    <n v="12947"/>
    <n v="62328"/>
    <n v="38430"/>
  </r>
  <r>
    <n v="5"/>
    <x v="4"/>
    <s v="B2"/>
    <x v="177"/>
    <n v="269"/>
    <n v="53"/>
    <n v="18740"/>
    <n v="16852"/>
    <n v="28683"/>
    <n v="60856"/>
  </r>
  <r>
    <n v="7"/>
    <x v="0"/>
    <s v="H1"/>
    <x v="448"/>
    <n v="229"/>
    <n v="290"/>
    <n v="14267"/>
    <n v="13237"/>
    <n v="62099"/>
    <n v="38140"/>
  </r>
  <r>
    <n v="3"/>
    <x v="1"/>
    <s v="A3"/>
    <x v="383"/>
    <n v="174"/>
    <n v="250"/>
    <n v="14045"/>
    <n v="11564"/>
    <n v="38113"/>
    <n v="84874"/>
  </r>
  <r>
    <n v="1"/>
    <x v="1"/>
    <s v="Alpha"/>
    <x v="166"/>
    <n v="232"/>
    <n v="231"/>
    <n v="17778"/>
    <n v="17140"/>
    <n v="69812"/>
    <n v="55461"/>
  </r>
  <r>
    <n v="11"/>
    <x v="2"/>
    <s v="Lake2"/>
    <x v="557"/>
    <n v="206"/>
    <n v="285"/>
    <n v="14840"/>
    <n v="14467"/>
    <n v="61140"/>
    <n v="82330"/>
  </r>
  <r>
    <n v="5"/>
    <x v="4"/>
    <s v="B2"/>
    <x v="416"/>
    <n v="164"/>
    <n v="153"/>
    <n v="18904"/>
    <n v="17005"/>
    <n v="28519"/>
    <n v="60703"/>
  </r>
  <r>
    <n v="2"/>
    <x v="1"/>
    <s v="Delta"/>
    <x v="405"/>
    <n v="88"/>
    <n v="83"/>
    <n v="16894"/>
    <n v="16152"/>
    <n v="47547"/>
    <n v="70057"/>
  </r>
  <r>
    <n v="4"/>
    <x v="4"/>
    <s v="B1"/>
    <x v="144"/>
    <n v="274"/>
    <n v="113"/>
    <n v="15221"/>
    <n v="14177"/>
    <n v="49969"/>
    <n v="74276"/>
  </r>
  <r>
    <n v="7"/>
    <x v="0"/>
    <s v="H1"/>
    <x v="558"/>
    <n v="297"/>
    <n v="163"/>
    <n v="14564"/>
    <n v="13400"/>
    <n v="61802"/>
    <n v="37977"/>
  </r>
  <r>
    <n v="7"/>
    <x v="0"/>
    <s v="H1"/>
    <x v="517"/>
    <n v="146"/>
    <n v="128"/>
    <n v="14710"/>
    <n v="13528"/>
    <n v="61656"/>
    <n v="37849"/>
  </r>
  <r>
    <n v="11"/>
    <x v="2"/>
    <s v="Lake2"/>
    <x v="551"/>
    <n v="286"/>
    <n v="54"/>
    <n v="15126"/>
    <n v="14521"/>
    <n v="60854"/>
    <n v="82276"/>
  </r>
  <r>
    <n v="7"/>
    <x v="0"/>
    <s v="H1"/>
    <x v="151"/>
    <n v="159"/>
    <n v="215"/>
    <n v="14869"/>
    <n v="13743"/>
    <n v="61497"/>
    <n v="37634"/>
  </r>
  <r>
    <n v="5"/>
    <x v="4"/>
    <s v="B2"/>
    <x v="420"/>
    <n v="266"/>
    <n v="134"/>
    <n v="19170"/>
    <n v="17139"/>
    <n v="28253"/>
    <n v="60569"/>
  </r>
  <r>
    <n v="7"/>
    <x v="0"/>
    <s v="H1"/>
    <x v="394"/>
    <n v="156"/>
    <n v="142"/>
    <n v="15025"/>
    <n v="13885"/>
    <n v="61341"/>
    <n v="37492"/>
  </r>
  <r>
    <n v="3"/>
    <x v="1"/>
    <s v="A3"/>
    <x v="559"/>
    <n v="88"/>
    <n v="87"/>
    <n v="14133"/>
    <n v="11651"/>
    <n v="38025"/>
    <n v="84787"/>
  </r>
  <r>
    <n v="5"/>
    <x v="4"/>
    <s v="B2"/>
    <x v="529"/>
    <n v="143"/>
    <n v="177"/>
    <n v="19313"/>
    <n v="17316"/>
    <n v="28110"/>
    <n v="60392"/>
  </r>
  <r>
    <n v="1"/>
    <x v="1"/>
    <s v="Alpha"/>
    <x v="560"/>
    <n v="124"/>
    <n v="268"/>
    <n v="17902"/>
    <n v="17408"/>
    <n v="69688"/>
    <n v="55193"/>
  </r>
  <r>
    <n v="14"/>
    <x v="3"/>
    <s v="Delta"/>
    <x v="561"/>
    <n v="177"/>
    <n v="133"/>
    <n v="18656"/>
    <n v="16597"/>
    <n v="56755"/>
    <n v="59541"/>
  </r>
  <r>
    <n v="7"/>
    <x v="0"/>
    <s v="H1"/>
    <x v="562"/>
    <n v="144"/>
    <n v="154"/>
    <n v="15169"/>
    <n v="14039"/>
    <n v="61197"/>
    <n v="37338"/>
  </r>
  <r>
    <n v="13"/>
    <x v="3"/>
    <s v="W13"/>
    <x v="400"/>
    <n v="102"/>
    <n v="287"/>
    <n v="16399"/>
    <n v="15123"/>
    <n v="76304"/>
    <n v="64332"/>
  </r>
  <r>
    <n v="7"/>
    <x v="0"/>
    <s v="H1"/>
    <x v="155"/>
    <n v="83"/>
    <n v="156"/>
    <n v="15252"/>
    <n v="14195"/>
    <n v="61114"/>
    <n v="37182"/>
  </r>
  <r>
    <n v="7"/>
    <x v="0"/>
    <s v="H1"/>
    <x v="492"/>
    <n v="134"/>
    <n v="253"/>
    <n v="15386"/>
    <n v="14448"/>
    <n v="60980"/>
    <n v="36929"/>
  </r>
  <r>
    <n v="10"/>
    <x v="2"/>
    <s v="Lake1"/>
    <x v="492"/>
    <n v="115"/>
    <n v="262"/>
    <n v="15737"/>
    <n v="14668"/>
    <n v="61491"/>
    <n v="50585"/>
  </r>
  <r>
    <n v="1"/>
    <x v="1"/>
    <s v="Alpha"/>
    <x v="170"/>
    <n v="199"/>
    <n v="269"/>
    <n v="18101"/>
    <n v="17677"/>
    <n v="69489"/>
    <n v="54924"/>
  </r>
  <r>
    <n v="14"/>
    <x v="3"/>
    <s v="Delta"/>
    <x v="436"/>
    <n v="107"/>
    <n v="166"/>
    <n v="18763"/>
    <n v="16763"/>
    <n v="56648"/>
    <n v="59375"/>
  </r>
  <r>
    <n v="12"/>
    <x v="2"/>
    <s v="Lake3"/>
    <x v="553"/>
    <n v="96"/>
    <n v="98"/>
    <n v="17146"/>
    <n v="15116"/>
    <n v="46241"/>
    <n v="82089"/>
  </r>
  <r>
    <n v="7"/>
    <x v="0"/>
    <s v="H1"/>
    <x v="497"/>
    <n v="172"/>
    <n v="239"/>
    <n v="15558"/>
    <n v="14687"/>
    <n v="60808"/>
    <n v="36690"/>
  </r>
  <r>
    <n v="11"/>
    <x v="2"/>
    <s v="Lake2"/>
    <x v="384"/>
    <n v="289"/>
    <n v="103"/>
    <n v="15415"/>
    <n v="14624"/>
    <n v="60565"/>
    <n v="82173"/>
  </r>
  <r>
    <n v="10"/>
    <x v="2"/>
    <s v="Lake1"/>
    <x v="497"/>
    <n v="94"/>
    <n v="168"/>
    <n v="15831"/>
    <n v="14836"/>
    <n v="61397"/>
    <n v="50417"/>
  </r>
  <r>
    <n v="2"/>
    <x v="1"/>
    <s v="Delta"/>
    <x v="563"/>
    <n v="125"/>
    <n v="67"/>
    <n v="17019"/>
    <n v="16219"/>
    <n v="47422"/>
    <n v="69990"/>
  </r>
  <r>
    <n v="7"/>
    <x v="0"/>
    <s v="H1"/>
    <x v="162"/>
    <n v="182"/>
    <n v="278"/>
    <n v="15740"/>
    <n v="14965"/>
    <n v="60626"/>
    <n v="36412"/>
  </r>
  <r>
    <n v="1"/>
    <x v="1"/>
    <s v="Alpha"/>
    <x v="564"/>
    <n v="180"/>
    <n v="183"/>
    <n v="18281"/>
    <n v="17860"/>
    <n v="69309"/>
    <n v="54741"/>
  </r>
  <r>
    <n v="2"/>
    <x v="1"/>
    <s v="Delta"/>
    <x v="510"/>
    <n v="131"/>
    <n v="68"/>
    <n v="17150"/>
    <n v="16287"/>
    <n v="47291"/>
    <n v="69922"/>
  </r>
  <r>
    <n v="7"/>
    <x v="0"/>
    <s v="H1"/>
    <x v="164"/>
    <n v="150"/>
    <n v="272"/>
    <n v="15890"/>
    <n v="15237"/>
    <n v="60476"/>
    <n v="36140"/>
  </r>
  <r>
    <n v="1"/>
    <x v="1"/>
    <s v="Alpha"/>
    <x v="544"/>
    <n v="116"/>
    <n v="145"/>
    <n v="18397"/>
    <n v="18005"/>
    <n v="69193"/>
    <n v="54596"/>
  </r>
  <r>
    <n v="7"/>
    <x v="0"/>
    <s v="H1"/>
    <x v="565"/>
    <n v="227"/>
    <n v="224"/>
    <n v="16117"/>
    <n v="15461"/>
    <n v="60249"/>
    <n v="35916"/>
  </r>
  <r>
    <n v="2"/>
    <x v="1"/>
    <s v="Delta"/>
    <x v="167"/>
    <n v="300"/>
    <n v="218"/>
    <n v="17450"/>
    <n v="16505"/>
    <n v="46991"/>
    <n v="69704"/>
  </r>
  <r>
    <n v="13"/>
    <x v="3"/>
    <s v="W13"/>
    <x v="566"/>
    <n v="118"/>
    <n v="210"/>
    <n v="16517"/>
    <n v="15333"/>
    <n v="76186"/>
    <n v="64122"/>
  </r>
  <r>
    <n v="4"/>
    <x v="4"/>
    <s v="B1"/>
    <x v="448"/>
    <n v="274"/>
    <n v="148"/>
    <n v="15495"/>
    <n v="14325"/>
    <n v="49695"/>
    <n v="74128"/>
  </r>
  <r>
    <n v="3"/>
    <x v="1"/>
    <s v="A3"/>
    <x v="567"/>
    <n v="177"/>
    <n v="289"/>
    <n v="14310"/>
    <n v="11940"/>
    <n v="37848"/>
    <n v="84498"/>
  </r>
  <r>
    <n v="7"/>
    <x v="0"/>
    <s v="H1"/>
    <x v="511"/>
    <n v="243"/>
    <n v="73"/>
    <n v="16360"/>
    <n v="15534"/>
    <n v="60006"/>
    <n v="35843"/>
  </r>
  <r>
    <n v="7"/>
    <x v="0"/>
    <s v="H1"/>
    <x v="520"/>
    <n v="279"/>
    <n v="212"/>
    <n v="16639"/>
    <n v="15746"/>
    <n v="59727"/>
    <n v="35631"/>
  </r>
  <r>
    <n v="3"/>
    <x v="1"/>
    <s v="A3"/>
    <x v="568"/>
    <n v="219"/>
    <n v="211"/>
    <n v="14529"/>
    <n v="12151"/>
    <n v="37629"/>
    <n v="84287"/>
  </r>
  <r>
    <n v="14"/>
    <x v="3"/>
    <s v="Delta"/>
    <x v="438"/>
    <n v="88"/>
    <n v="87"/>
    <n v="18851"/>
    <n v="16850"/>
    <n v="56560"/>
    <n v="59288"/>
  </r>
  <r>
    <n v="12"/>
    <x v="2"/>
    <s v="Lake3"/>
    <x v="400"/>
    <n v="93"/>
    <n v="123"/>
    <n v="17239"/>
    <n v="15239"/>
    <n v="46148"/>
    <n v="81966"/>
  </r>
  <r>
    <n v="4"/>
    <x v="4"/>
    <s v="B1"/>
    <x v="569"/>
    <n v="146"/>
    <n v="95"/>
    <n v="15641"/>
    <n v="14420"/>
    <n v="49549"/>
    <n v="74033"/>
  </r>
  <r>
    <n v="1"/>
    <x v="1"/>
    <s v="Alpha"/>
    <x v="570"/>
    <n v="238"/>
    <n v="239"/>
    <n v="18635"/>
    <n v="18244"/>
    <n v="68955"/>
    <n v="54357"/>
  </r>
  <r>
    <n v="7"/>
    <x v="0"/>
    <s v="H1"/>
    <x v="172"/>
    <n v="278"/>
    <n v="237"/>
    <n v="16917"/>
    <n v="15983"/>
    <n v="59449"/>
    <n v="35394"/>
  </r>
  <r>
    <n v="10"/>
    <x v="2"/>
    <s v="Lake1"/>
    <x v="498"/>
    <n v="299"/>
    <n v="281"/>
    <n v="16130"/>
    <n v="15117"/>
    <n v="61098"/>
    <n v="50136"/>
  </r>
  <r>
    <n v="7"/>
    <x v="0"/>
    <s v="H1"/>
    <x v="571"/>
    <n v="276"/>
    <n v="236"/>
    <n v="17193"/>
    <n v="16219"/>
    <n v="59173"/>
    <n v="35158"/>
  </r>
  <r>
    <n v="13"/>
    <x v="3"/>
    <s v="W13"/>
    <x v="572"/>
    <n v="250"/>
    <n v="88"/>
    <n v="16767"/>
    <n v="15421"/>
    <n v="75936"/>
    <n v="64034"/>
  </r>
  <r>
    <n v="14"/>
    <x v="3"/>
    <s v="Delta"/>
    <x v="573"/>
    <n v="266"/>
    <n v="223"/>
    <n v="19117"/>
    <n v="17073"/>
    <n v="56294"/>
    <n v="59065"/>
  </r>
  <r>
    <n v="11"/>
    <x v="2"/>
    <s v="Lake2"/>
    <x v="494"/>
    <n v="239"/>
    <n v="190"/>
    <n v="15654"/>
    <n v="14814"/>
    <n v="60326"/>
    <n v="81983"/>
  </r>
  <r>
    <n v="7"/>
    <x v="0"/>
    <s v="H1"/>
    <x v="411"/>
    <n v="232"/>
    <n v="203"/>
    <n v="17425"/>
    <n v="16422"/>
    <n v="58941"/>
    <n v="34955"/>
  </r>
  <r>
    <n v="7"/>
    <x v="0"/>
    <s v="H1"/>
    <x v="574"/>
    <n v="81"/>
    <n v="220"/>
    <n v="17506"/>
    <n v="16642"/>
    <n v="58860"/>
    <n v="34735"/>
  </r>
  <r>
    <n v="2"/>
    <x v="1"/>
    <s v="Delta"/>
    <x v="408"/>
    <n v="258"/>
    <n v="281"/>
    <n v="17708"/>
    <n v="16786"/>
    <n v="46733"/>
    <n v="69423"/>
  </r>
  <r>
    <n v="3"/>
    <x v="1"/>
    <s v="A3"/>
    <x v="444"/>
    <n v="289"/>
    <n v="214"/>
    <n v="14818"/>
    <n v="12365"/>
    <n v="37340"/>
    <n v="84073"/>
  </r>
  <r>
    <n v="1"/>
    <x v="1"/>
    <s v="Alpha"/>
    <x v="550"/>
    <n v="201"/>
    <n v="279"/>
    <n v="18836"/>
    <n v="18523"/>
    <n v="68754"/>
    <n v="54078"/>
  </r>
  <r>
    <n v="10"/>
    <x v="2"/>
    <s v="Lake1"/>
    <x v="575"/>
    <n v="228"/>
    <n v="203"/>
    <n v="16358"/>
    <n v="15320"/>
    <n v="60870"/>
    <n v="49933"/>
  </r>
  <r>
    <n v="14"/>
    <x v="3"/>
    <s v="Delta"/>
    <x v="576"/>
    <n v="199"/>
    <n v="247"/>
    <n v="19316"/>
    <n v="17320"/>
    <n v="56095"/>
    <n v="58818"/>
  </r>
  <r>
    <n v="11"/>
    <x v="2"/>
    <s v="Lake2"/>
    <x v="387"/>
    <n v="148"/>
    <n v="274"/>
    <n v="15802"/>
    <n v="15088"/>
    <n v="60178"/>
    <n v="81709"/>
  </r>
  <r>
    <n v="5"/>
    <x v="4"/>
    <s v="B2"/>
    <x v="534"/>
    <n v="159"/>
    <n v="141"/>
    <n v="19472"/>
    <n v="17457"/>
    <n v="27951"/>
    <n v="60251"/>
  </r>
  <r>
    <n v="1"/>
    <x v="1"/>
    <s v="Alpha"/>
    <x v="412"/>
    <n v="299"/>
    <n v="278"/>
    <n v="19135"/>
    <n v="18801"/>
    <n v="68455"/>
    <n v="53800"/>
  </r>
  <r>
    <n v="10"/>
    <x v="2"/>
    <s v="Lake1"/>
    <x v="167"/>
    <n v="136"/>
    <n v="99"/>
    <n v="16494"/>
    <n v="15419"/>
    <n v="60734"/>
    <n v="49834"/>
  </r>
  <r>
    <n v="14"/>
    <x v="3"/>
    <s v="Delta"/>
    <x v="441"/>
    <n v="158"/>
    <n v="133"/>
    <n v="19474"/>
    <n v="17453"/>
    <n v="55937"/>
    <n v="58685"/>
  </r>
  <r>
    <n v="7"/>
    <x v="0"/>
    <s v="H1"/>
    <x v="577"/>
    <n v="125"/>
    <n v="281"/>
    <n v="17631"/>
    <n v="16923"/>
    <n v="58735"/>
    <n v="34454"/>
  </r>
  <r>
    <n v="13"/>
    <x v="3"/>
    <s v="W13"/>
    <x v="578"/>
    <n v="207"/>
    <n v="106"/>
    <n v="16974"/>
    <n v="15527"/>
    <n v="75729"/>
    <n v="63928"/>
  </r>
  <r>
    <n v="14"/>
    <x v="3"/>
    <s v="Delta"/>
    <x v="579"/>
    <n v="114"/>
    <n v="271"/>
    <n v="19588"/>
    <n v="17724"/>
    <n v="55823"/>
    <n v="58414"/>
  </r>
  <r>
    <n v="7"/>
    <x v="0"/>
    <s v="H1"/>
    <x v="580"/>
    <n v="178"/>
    <n v="172"/>
    <n v="17809"/>
    <n v="17095"/>
    <n v="58557"/>
    <n v="34282"/>
  </r>
  <r>
    <n v="10"/>
    <x v="2"/>
    <s v="Lake1"/>
    <x v="407"/>
    <n v="221"/>
    <n v="116"/>
    <n v="16715"/>
    <n v="15535"/>
    <n v="60513"/>
    <n v="49718"/>
  </r>
  <r>
    <n v="7"/>
    <x v="0"/>
    <s v="H1"/>
    <x v="581"/>
    <n v="118"/>
    <n v="298"/>
    <n v="17927"/>
    <n v="17393"/>
    <n v="58439"/>
    <n v="33984"/>
  </r>
  <r>
    <n v="11"/>
    <x v="2"/>
    <s v="Lake2"/>
    <x v="143"/>
    <n v="141"/>
    <n v="69"/>
    <n v="15943"/>
    <n v="15157"/>
    <n v="60037"/>
    <n v="81640"/>
  </r>
  <r>
    <n v="7"/>
    <x v="0"/>
    <s v="H1"/>
    <x v="582"/>
    <n v="250"/>
    <n v="81"/>
    <n v="18177"/>
    <n v="17474"/>
    <n v="58189"/>
    <n v="33903"/>
  </r>
  <r>
    <n v="7"/>
    <x v="0"/>
    <s v="H1"/>
    <x v="422"/>
    <n v="96"/>
    <n v="56"/>
    <n v="18273"/>
    <n v="17530"/>
    <n v="58093"/>
    <n v="33847"/>
  </r>
  <r>
    <n v="11"/>
    <x v="2"/>
    <s v="Lake2"/>
    <x v="144"/>
    <n v="90"/>
    <n v="236"/>
    <n v="16033"/>
    <n v="15393"/>
    <n v="59947"/>
    <n v="81404"/>
  </r>
  <r>
    <n v="1"/>
    <x v="1"/>
    <s v="Alpha"/>
    <x v="581"/>
    <n v="97"/>
    <n v="92"/>
    <n v="19232"/>
    <n v="18893"/>
    <n v="68358"/>
    <n v="53708"/>
  </r>
  <r>
    <n v="2"/>
    <x v="1"/>
    <s v="Delta"/>
    <x v="564"/>
    <n v="89"/>
    <n v="76"/>
    <n v="17797"/>
    <n v="16862"/>
    <n v="46644"/>
    <n v="69347"/>
  </r>
  <r>
    <n v="14"/>
    <x v="3"/>
    <s v="Delta"/>
    <x v="447"/>
    <n v="102"/>
    <n v="111"/>
    <n v="19690"/>
    <n v="17835"/>
    <n v="55721"/>
    <n v="58303"/>
  </r>
  <r>
    <n v="7"/>
    <x v="0"/>
    <s v="H1"/>
    <x v="537"/>
    <n v="222"/>
    <n v="174"/>
    <n v="18495"/>
    <n v="17704"/>
    <n v="57871"/>
    <n v="33673"/>
  </r>
  <r>
    <n v="13"/>
    <x v="3"/>
    <s v="W13"/>
    <x v="166"/>
    <n v="265"/>
    <n v="214"/>
    <n v="17239"/>
    <n v="15741"/>
    <n v="75464"/>
    <n v="63714"/>
  </r>
  <r>
    <n v="4"/>
    <x v="4"/>
    <s v="B1"/>
    <x v="546"/>
    <n v="85"/>
    <n v="222"/>
    <n v="15726"/>
    <n v="14642"/>
    <n v="49464"/>
    <n v="73811"/>
  </r>
  <r>
    <n v="14"/>
    <x v="3"/>
    <s v="Delta"/>
    <x v="583"/>
    <n v="117"/>
    <n v="76"/>
    <n v="19807"/>
    <n v="17911"/>
    <n v="55604"/>
    <n v="58227"/>
  </r>
  <r>
    <n v="2"/>
    <x v="1"/>
    <s v="Delta"/>
    <x v="584"/>
    <n v="236"/>
    <n v="161"/>
    <n v="18033"/>
    <n v="17023"/>
    <n v="46408"/>
    <n v="69186"/>
  </r>
  <r>
    <n v="12"/>
    <x v="2"/>
    <s v="Lake3"/>
    <x v="492"/>
    <n v="287"/>
    <n v="190"/>
    <n v="17526"/>
    <n v="15429"/>
    <n v="45861"/>
    <n v="81776"/>
  </r>
  <r>
    <n v="14"/>
    <x v="3"/>
    <s v="Delta"/>
    <x v="585"/>
    <n v="217"/>
    <n v="240"/>
    <n v="20024"/>
    <n v="18151"/>
    <n v="55387"/>
    <n v="57987"/>
  </r>
  <r>
    <n v="7"/>
    <x v="0"/>
    <s v="H1"/>
    <x v="586"/>
    <n v="101"/>
    <n v="179"/>
    <n v="18596"/>
    <n v="17883"/>
    <n v="57770"/>
    <n v="33494"/>
  </r>
  <r>
    <n v="7"/>
    <x v="0"/>
    <s v="H1"/>
    <x v="186"/>
    <n v="110"/>
    <n v="203"/>
    <n v="18706"/>
    <n v="18086"/>
    <n v="57660"/>
    <n v="33291"/>
  </r>
  <r>
    <n v="10"/>
    <x v="2"/>
    <s v="Lake1"/>
    <x v="408"/>
    <n v="109"/>
    <n v="231"/>
    <n v="16824"/>
    <n v="15766"/>
    <n v="60404"/>
    <n v="49487"/>
  </r>
  <r>
    <n v="13"/>
    <x v="3"/>
    <s v="W13"/>
    <x v="539"/>
    <n v="141"/>
    <n v="95"/>
    <n v="17380"/>
    <n v="15836"/>
    <n v="75323"/>
    <n v="63619"/>
  </r>
  <r>
    <n v="13"/>
    <x v="3"/>
    <s v="W13"/>
    <x v="587"/>
    <n v="132"/>
    <n v="213"/>
    <n v="17512"/>
    <n v="16049"/>
    <n v="75191"/>
    <n v="63406"/>
  </r>
  <r>
    <n v="13"/>
    <x v="3"/>
    <s v="W13"/>
    <x v="564"/>
    <n v="177"/>
    <n v="261"/>
    <n v="17689"/>
    <n v="16310"/>
    <n v="75014"/>
    <n v="63145"/>
  </r>
  <r>
    <n v="1"/>
    <x v="1"/>
    <s v="Alpha"/>
    <x v="588"/>
    <n v="186"/>
    <n v="228"/>
    <n v="19418"/>
    <n v="19121"/>
    <n v="68172"/>
    <n v="53480"/>
  </r>
  <r>
    <n v="7"/>
    <x v="0"/>
    <s v="H1"/>
    <x v="589"/>
    <n v="159"/>
    <n v="294"/>
    <n v="18865"/>
    <n v="18380"/>
    <n v="57501"/>
    <n v="32997"/>
  </r>
  <r>
    <n v="4"/>
    <x v="4"/>
    <s v="B1"/>
    <x v="590"/>
    <n v="282"/>
    <n v="293"/>
    <n v="16008"/>
    <n v="14935"/>
    <n v="49182"/>
    <n v="73518"/>
  </r>
  <r>
    <n v="7"/>
    <x v="0"/>
    <s v="H1"/>
    <x v="434"/>
    <n v="118"/>
    <n v="53"/>
    <n v="18983"/>
    <n v="18433"/>
    <n v="57383"/>
    <n v="32944"/>
  </r>
  <r>
    <n v="3"/>
    <x v="1"/>
    <s v="A3"/>
    <x v="591"/>
    <n v="193"/>
    <n v="70"/>
    <n v="15011"/>
    <n v="12435"/>
    <n v="37147"/>
    <n v="84003"/>
  </r>
  <r>
    <n v="13"/>
    <x v="3"/>
    <s v="W13"/>
    <x v="172"/>
    <n v="204"/>
    <n v="111"/>
    <n v="17893"/>
    <n v="16421"/>
    <n v="74810"/>
    <n v="63034"/>
  </r>
  <r>
    <n v="11"/>
    <x v="2"/>
    <s v="Lake2"/>
    <x v="448"/>
    <n v="298"/>
    <n v="60"/>
    <n v="16331"/>
    <n v="15453"/>
    <n v="59649"/>
    <n v="81344"/>
  </r>
  <r>
    <n v="3"/>
    <x v="1"/>
    <s v="A3"/>
    <x v="503"/>
    <n v="151"/>
    <n v="65"/>
    <n v="15162"/>
    <n v="12500"/>
    <n v="36996"/>
    <n v="83938"/>
  </r>
  <r>
    <n v="5"/>
    <x v="4"/>
    <s v="B2"/>
    <x v="586"/>
    <n v="130"/>
    <n v="65"/>
    <n v="19602"/>
    <n v="17522"/>
    <n v="27821"/>
    <n v="60186"/>
  </r>
  <r>
    <n v="1"/>
    <x v="1"/>
    <s v="Alpha"/>
    <x v="181"/>
    <n v="115"/>
    <n v="173"/>
    <n v="19533"/>
    <n v="19294"/>
    <n v="68057"/>
    <n v="53307"/>
  </r>
  <r>
    <n v="10"/>
    <x v="2"/>
    <s v="Lake1"/>
    <x v="564"/>
    <n v="193"/>
    <n v="166"/>
    <n v="17017"/>
    <n v="15932"/>
    <n v="60211"/>
    <n v="49321"/>
  </r>
  <r>
    <n v="11"/>
    <x v="2"/>
    <s v="Lake2"/>
    <x v="558"/>
    <n v="102"/>
    <n v="106"/>
    <n v="16433"/>
    <n v="15559"/>
    <n v="59547"/>
    <n v="81238"/>
  </r>
  <r>
    <n v="14"/>
    <x v="3"/>
    <s v="Delta"/>
    <x v="453"/>
    <n v="101"/>
    <n v="158"/>
    <n v="20125"/>
    <n v="18309"/>
    <n v="55286"/>
    <n v="57829"/>
  </r>
  <r>
    <n v="14"/>
    <x v="3"/>
    <s v="Delta"/>
    <x v="592"/>
    <n v="85"/>
    <n v="186"/>
    <n v="20210"/>
    <n v="18495"/>
    <n v="55201"/>
    <n v="57643"/>
  </r>
  <r>
    <n v="3"/>
    <x v="1"/>
    <s v="A3"/>
    <x v="150"/>
    <n v="136"/>
    <n v="92"/>
    <n v="15298"/>
    <n v="12592"/>
    <n v="36860"/>
    <n v="83846"/>
  </r>
  <r>
    <n v="1"/>
    <x v="1"/>
    <s v="Alpha"/>
    <x v="184"/>
    <n v="88"/>
    <n v="129"/>
    <n v="19621"/>
    <n v="19423"/>
    <n v="67969"/>
    <n v="53178"/>
  </r>
  <r>
    <n v="14"/>
    <x v="3"/>
    <s v="Delta"/>
    <x v="457"/>
    <n v="115"/>
    <n v="53"/>
    <n v="20325"/>
    <n v="18548"/>
    <n v="55086"/>
    <n v="57590"/>
  </r>
  <r>
    <n v="1"/>
    <x v="1"/>
    <s v="Alpha"/>
    <x v="429"/>
    <n v="204"/>
    <n v="69"/>
    <n v="19825"/>
    <n v="19492"/>
    <n v="67765"/>
    <n v="53109"/>
  </r>
  <r>
    <n v="10"/>
    <x v="2"/>
    <s v="Lake1"/>
    <x v="173"/>
    <n v="219"/>
    <n v="111"/>
    <n v="17236"/>
    <n v="16043"/>
    <n v="59992"/>
    <n v="49210"/>
  </r>
  <r>
    <n v="1"/>
    <x v="1"/>
    <s v="Alpha"/>
    <x v="589"/>
    <n v="116"/>
    <n v="213"/>
    <n v="19941"/>
    <n v="19705"/>
    <n v="67649"/>
    <n v="52896"/>
  </r>
  <r>
    <n v="12"/>
    <x v="2"/>
    <s v="Lake3"/>
    <x v="159"/>
    <n v="133"/>
    <n v="161"/>
    <n v="17659"/>
    <n v="15590"/>
    <n v="45728"/>
    <n v="81615"/>
  </r>
  <r>
    <n v="4"/>
    <x v="4"/>
    <s v="B1"/>
    <x v="547"/>
    <n v="177"/>
    <n v="173"/>
    <n v="16185"/>
    <n v="15108"/>
    <n v="49005"/>
    <n v="73345"/>
  </r>
  <r>
    <n v="7"/>
    <x v="0"/>
    <s v="H1"/>
    <x v="593"/>
    <n v="140"/>
    <n v="82"/>
    <n v="19123"/>
    <n v="18515"/>
    <n v="57243"/>
    <n v="32862"/>
  </r>
  <r>
    <n v="10"/>
    <x v="2"/>
    <s v="Lake1"/>
    <x v="524"/>
    <n v="237"/>
    <n v="228"/>
    <n v="17473"/>
    <n v="16271"/>
    <n v="59755"/>
    <n v="48982"/>
  </r>
  <r>
    <n v="13"/>
    <x v="3"/>
    <s v="W13"/>
    <x v="570"/>
    <n v="252"/>
    <n v="89"/>
    <n v="18145"/>
    <n v="16510"/>
    <n v="74558"/>
    <n v="62945"/>
  </r>
  <r>
    <n v="2"/>
    <x v="1"/>
    <s v="Delta"/>
    <x v="594"/>
    <n v="291"/>
    <n v="139"/>
    <n v="18324"/>
    <n v="17162"/>
    <n v="46117"/>
    <n v="69047"/>
  </r>
  <r>
    <n v="11"/>
    <x v="2"/>
    <s v="Lake2"/>
    <x v="391"/>
    <n v="145"/>
    <n v="94"/>
    <n v="16578"/>
    <n v="15653"/>
    <n v="59402"/>
    <n v="81144"/>
  </r>
  <r>
    <n v="12"/>
    <x v="2"/>
    <s v="Lake3"/>
    <x v="595"/>
    <n v="135"/>
    <n v="138"/>
    <n v="17794"/>
    <n v="15728"/>
    <n v="45593"/>
    <n v="81477"/>
  </r>
  <r>
    <n v="7"/>
    <x v="0"/>
    <s v="H1"/>
    <x v="596"/>
    <n v="174"/>
    <n v="160"/>
    <n v="19297"/>
    <n v="18675"/>
    <n v="57069"/>
    <n v="32702"/>
  </r>
  <r>
    <n v="7"/>
    <x v="0"/>
    <s v="H1"/>
    <x v="438"/>
    <n v="148"/>
    <n v="108"/>
    <n v="19445"/>
    <n v="18783"/>
    <n v="56921"/>
    <n v="32594"/>
  </r>
  <r>
    <n v="10"/>
    <x v="2"/>
    <s v="Lake1"/>
    <x v="412"/>
    <n v="268"/>
    <n v="206"/>
    <n v="17741"/>
    <n v="16477"/>
    <n v="59487"/>
    <n v="48776"/>
  </r>
  <r>
    <n v="1"/>
    <x v="1"/>
    <s v="Alpha"/>
    <x v="548"/>
    <n v="139"/>
    <n v="100"/>
    <n v="20080"/>
    <n v="19805"/>
    <n v="67510"/>
    <n v="52796"/>
  </r>
  <r>
    <n v="2"/>
    <x v="1"/>
    <s v="Delta"/>
    <x v="597"/>
    <n v="121"/>
    <n v="272"/>
    <n v="18445"/>
    <n v="17434"/>
    <n v="45996"/>
    <n v="68775"/>
  </r>
  <r>
    <n v="7"/>
    <x v="0"/>
    <s v="H1"/>
    <x v="598"/>
    <n v="169"/>
    <n v="91"/>
    <n v="19614"/>
    <n v="18874"/>
    <n v="56752"/>
    <n v="32503"/>
  </r>
  <r>
    <n v="11"/>
    <x v="2"/>
    <s v="Lake2"/>
    <x v="599"/>
    <n v="161"/>
    <n v="218"/>
    <n v="16739"/>
    <n v="15871"/>
    <n v="59241"/>
    <n v="80926"/>
  </r>
  <r>
    <n v="3"/>
    <x v="1"/>
    <s v="A3"/>
    <x v="472"/>
    <n v="158"/>
    <n v="110"/>
    <n v="15456"/>
    <n v="12702"/>
    <n v="36702"/>
    <n v="83736"/>
  </r>
  <r>
    <n v="11"/>
    <x v="2"/>
    <s v="Lake2"/>
    <x v="547"/>
    <n v="246"/>
    <n v="184"/>
    <n v="16985"/>
    <n v="16055"/>
    <n v="58995"/>
    <n v="80742"/>
  </r>
  <r>
    <n v="11"/>
    <x v="2"/>
    <s v="Lake2"/>
    <x v="153"/>
    <n v="200"/>
    <n v="139"/>
    <n v="17185"/>
    <n v="16194"/>
    <n v="58795"/>
    <n v="80603"/>
  </r>
  <r>
    <n v="10"/>
    <x v="2"/>
    <s v="Lake1"/>
    <x v="420"/>
    <n v="184"/>
    <n v="174"/>
    <n v="17925"/>
    <n v="16651"/>
    <n v="59303"/>
    <n v="48602"/>
  </r>
  <r>
    <n v="13"/>
    <x v="3"/>
    <s v="W13"/>
    <x v="594"/>
    <n v="289"/>
    <n v="194"/>
    <n v="18434"/>
    <n v="16704"/>
    <n v="74269"/>
    <n v="62751"/>
  </r>
  <r>
    <n v="4"/>
    <x v="4"/>
    <s v="B1"/>
    <x v="153"/>
    <n v="208"/>
    <n v="99"/>
    <n v="16393"/>
    <n v="15207"/>
    <n v="48797"/>
    <n v="73246"/>
  </r>
  <r>
    <n v="13"/>
    <x v="3"/>
    <s v="W13"/>
    <x v="176"/>
    <n v="81"/>
    <n v="298"/>
    <n v="18515"/>
    <n v="17002"/>
    <n v="74188"/>
    <n v="62453"/>
  </r>
  <r>
    <n v="2"/>
    <x v="1"/>
    <s v="Delta"/>
    <x v="600"/>
    <n v="211"/>
    <n v="262"/>
    <n v="18656"/>
    <n v="17696"/>
    <n v="45785"/>
    <n v="68513"/>
  </r>
  <r>
    <n v="10"/>
    <x v="2"/>
    <s v="Lake1"/>
    <x v="601"/>
    <n v="155"/>
    <n v="80"/>
    <n v="18080"/>
    <n v="16731"/>
    <n v="59148"/>
    <n v="48522"/>
  </r>
  <r>
    <n v="12"/>
    <x v="2"/>
    <s v="Lake3"/>
    <x v="162"/>
    <n v="116"/>
    <n v="90"/>
    <n v="17910"/>
    <n v="15818"/>
    <n v="45477"/>
    <n v="81387"/>
  </r>
  <r>
    <n v="4"/>
    <x v="4"/>
    <s v="B1"/>
    <x v="488"/>
    <n v="235"/>
    <n v="143"/>
    <n v="16628"/>
    <n v="15350"/>
    <n v="48562"/>
    <n v="73103"/>
  </r>
  <r>
    <n v="7"/>
    <x v="0"/>
    <s v="H1"/>
    <x v="602"/>
    <n v="274"/>
    <n v="99"/>
    <n v="19888"/>
    <n v="18973"/>
    <n v="56478"/>
    <n v="32404"/>
  </r>
  <r>
    <n v="13"/>
    <x v="3"/>
    <s v="W13"/>
    <x v="597"/>
    <n v="268"/>
    <n v="278"/>
    <n v="18783"/>
    <n v="17280"/>
    <n v="73920"/>
    <n v="62175"/>
  </r>
  <r>
    <n v="10"/>
    <x v="2"/>
    <s v="Lake1"/>
    <x v="603"/>
    <n v="154"/>
    <n v="193"/>
    <n v="18234"/>
    <n v="16924"/>
    <n v="58994"/>
    <n v="48329"/>
  </r>
  <r>
    <n v="7"/>
    <x v="0"/>
    <s v="H1"/>
    <x v="446"/>
    <n v="84"/>
    <n v="226"/>
    <n v="19972"/>
    <n v="19199"/>
    <n v="56394"/>
    <n v="32178"/>
  </r>
  <r>
    <n v="1"/>
    <x v="1"/>
    <s v="Alpha"/>
    <x v="604"/>
    <n v="277"/>
    <n v="152"/>
    <n v="20357"/>
    <n v="19957"/>
    <n v="67233"/>
    <n v="52644"/>
  </r>
  <r>
    <n v="3"/>
    <x v="1"/>
    <s v="A3"/>
    <x v="605"/>
    <n v="262"/>
    <n v="173"/>
    <n v="15718"/>
    <n v="12875"/>
    <n v="36440"/>
    <n v="83563"/>
  </r>
  <r>
    <n v="13"/>
    <x v="3"/>
    <s v="W13"/>
    <x v="177"/>
    <n v="123"/>
    <n v="194"/>
    <n v="18906"/>
    <n v="17474"/>
    <n v="73797"/>
    <n v="61981"/>
  </r>
  <r>
    <n v="2"/>
    <x v="1"/>
    <s v="Delta"/>
    <x v="601"/>
    <n v="172"/>
    <n v="55"/>
    <n v="18828"/>
    <n v="17751"/>
    <n v="45613"/>
    <n v="68458"/>
  </r>
  <r>
    <n v="10"/>
    <x v="2"/>
    <s v="Lake1"/>
    <x v="427"/>
    <n v="196"/>
    <n v="73"/>
    <n v="18430"/>
    <n v="16997"/>
    <n v="58798"/>
    <n v="48256"/>
  </r>
  <r>
    <n v="4"/>
    <x v="4"/>
    <s v="B1"/>
    <x v="531"/>
    <n v="139"/>
    <n v="157"/>
    <n v="16767"/>
    <n v="15507"/>
    <n v="48423"/>
    <n v="72946"/>
  </r>
  <r>
    <n v="1"/>
    <x v="1"/>
    <s v="Alpha"/>
    <x v="606"/>
    <n v="88"/>
    <n v="195"/>
    <n v="20445"/>
    <n v="20152"/>
    <n v="67145"/>
    <n v="52449"/>
  </r>
  <r>
    <n v="2"/>
    <x v="1"/>
    <s v="Delta"/>
    <x v="603"/>
    <n v="216"/>
    <n v="280"/>
    <n v="19044"/>
    <n v="18031"/>
    <n v="45397"/>
    <n v="68178"/>
  </r>
  <r>
    <n v="7"/>
    <x v="0"/>
    <s v="H1"/>
    <x v="607"/>
    <n v="92"/>
    <n v="174"/>
    <n v="20064"/>
    <n v="19373"/>
    <n v="56302"/>
    <n v="32004"/>
  </r>
  <r>
    <n v="4"/>
    <x v="4"/>
    <s v="B1"/>
    <x v="160"/>
    <n v="125"/>
    <n v="79"/>
    <n v="16892"/>
    <n v="15586"/>
    <n v="48298"/>
    <n v="72867"/>
  </r>
  <r>
    <n v="1"/>
    <x v="1"/>
    <s v="Alpha"/>
    <x v="439"/>
    <n v="118"/>
    <n v="111"/>
    <n v="20563"/>
    <n v="20263"/>
    <n v="67027"/>
    <n v="52338"/>
  </r>
  <r>
    <n v="14"/>
    <x v="3"/>
    <s v="Delta"/>
    <x v="608"/>
    <n v="160"/>
    <n v="119"/>
    <n v="20485"/>
    <n v="18667"/>
    <n v="54926"/>
    <n v="57471"/>
  </r>
  <r>
    <n v="7"/>
    <x v="0"/>
    <s v="H1"/>
    <x v="609"/>
    <n v="245"/>
    <n v="240"/>
    <n v="20309"/>
    <n v="19613"/>
    <n v="56057"/>
    <n v="31764"/>
  </r>
  <r>
    <n v="13"/>
    <x v="3"/>
    <s v="W13"/>
    <x v="610"/>
    <n v="243"/>
    <n v="119"/>
    <n v="19149"/>
    <n v="17593"/>
    <n v="73554"/>
    <n v="61862"/>
  </r>
  <r>
    <n v="3"/>
    <x v="1"/>
    <s v="A3"/>
    <x v="153"/>
    <n v="253"/>
    <n v="278"/>
    <n v="15971"/>
    <n v="13153"/>
    <n v="36187"/>
    <n v="83285"/>
  </r>
  <r>
    <n v="7"/>
    <x v="0"/>
    <s v="H1"/>
    <x v="611"/>
    <n v="239"/>
    <n v="297"/>
    <n v="20548"/>
    <n v="19910"/>
    <n v="55818"/>
    <n v="31467"/>
  </r>
  <r>
    <n v="14"/>
    <x v="3"/>
    <s v="Delta"/>
    <x v="612"/>
    <n v="194"/>
    <n v="256"/>
    <n v="20679"/>
    <n v="18923"/>
    <n v="54732"/>
    <n v="57215"/>
  </r>
  <r>
    <n v="2"/>
    <x v="1"/>
    <s v="Delta"/>
    <x v="537"/>
    <n v="241"/>
    <n v="271"/>
    <n v="19285"/>
    <n v="18302"/>
    <n v="45156"/>
    <n v="67907"/>
  </r>
  <r>
    <n v="7"/>
    <x v="0"/>
    <s v="H1"/>
    <x v="210"/>
    <n v="253"/>
    <n v="149"/>
    <n v="20801"/>
    <n v="20059"/>
    <n v="55565"/>
    <n v="31318"/>
  </r>
  <r>
    <n v="7"/>
    <x v="0"/>
    <s v="H1"/>
    <x v="212"/>
    <n v="128"/>
    <n v="87"/>
    <n v="20929"/>
    <n v="20146"/>
    <n v="55437"/>
    <n v="31231"/>
  </r>
  <r>
    <n v="2"/>
    <x v="1"/>
    <s v="Delta"/>
    <x v="427"/>
    <n v="272"/>
    <n v="246"/>
    <n v="19557"/>
    <n v="18548"/>
    <n v="44884"/>
    <n v="67661"/>
  </r>
  <r>
    <n v="3"/>
    <x v="1"/>
    <s v="A3"/>
    <x v="156"/>
    <n v="292"/>
    <n v="169"/>
    <n v="16263"/>
    <n v="13322"/>
    <n v="35895"/>
    <n v="83116"/>
  </r>
  <r>
    <n v="7"/>
    <x v="0"/>
    <s v="H1"/>
    <x v="213"/>
    <n v="87"/>
    <n v="204"/>
    <n v="21016"/>
    <n v="20350"/>
    <n v="55350"/>
    <n v="31027"/>
  </r>
  <r>
    <n v="14"/>
    <x v="3"/>
    <s v="Delta"/>
    <x v="613"/>
    <n v="115"/>
    <n v="73"/>
    <n v="20794"/>
    <n v="18996"/>
    <n v="54617"/>
    <n v="57142"/>
  </r>
  <r>
    <n v="7"/>
    <x v="0"/>
    <s v="H1"/>
    <x v="222"/>
    <n v="121"/>
    <n v="267"/>
    <n v="21137"/>
    <n v="20617"/>
    <n v="55229"/>
    <n v="30760"/>
  </r>
  <r>
    <n v="11"/>
    <x v="2"/>
    <s v="Lake2"/>
    <x v="614"/>
    <n v="112"/>
    <n v="226"/>
    <n v="17297"/>
    <n v="16420"/>
    <n v="58683"/>
    <n v="80377"/>
  </r>
  <r>
    <n v="1"/>
    <x v="1"/>
    <s v="Alpha"/>
    <x v="615"/>
    <n v="182"/>
    <n v="173"/>
    <n v="20745"/>
    <n v="20436"/>
    <n v="66845"/>
    <n v="52165"/>
  </r>
  <r>
    <n v="13"/>
    <x v="3"/>
    <s v="W13"/>
    <x v="180"/>
    <n v="294"/>
    <n v="256"/>
    <n v="19443"/>
    <n v="17849"/>
    <n v="73260"/>
    <n v="61606"/>
  </r>
  <r>
    <n v="14"/>
    <x v="3"/>
    <s v="Delta"/>
    <x v="234"/>
    <n v="112"/>
    <n v="90"/>
    <n v="20906"/>
    <n v="19086"/>
    <n v="54505"/>
    <n v="57052"/>
  </r>
  <r>
    <n v="12"/>
    <x v="2"/>
    <s v="Lake3"/>
    <x v="563"/>
    <n v="203"/>
    <n v="215"/>
    <n v="18113"/>
    <n v="16033"/>
    <n v="45274"/>
    <n v="81172"/>
  </r>
  <r>
    <n v="7"/>
    <x v="0"/>
    <s v="H1"/>
    <x v="226"/>
    <n v="156"/>
    <n v="187"/>
    <n v="21293"/>
    <n v="20804"/>
    <n v="55073"/>
    <n v="30573"/>
  </r>
  <r>
    <n v="7"/>
    <x v="0"/>
    <s v="H1"/>
    <x v="455"/>
    <n v="211"/>
    <n v="248"/>
    <n v="21504"/>
    <n v="21052"/>
    <n v="54862"/>
    <n v="30325"/>
  </r>
  <r>
    <n v="7"/>
    <x v="0"/>
    <s v="H1"/>
    <x v="228"/>
    <n v="221"/>
    <n v="177"/>
    <n v="21725"/>
    <n v="21229"/>
    <n v="54641"/>
    <n v="30148"/>
  </r>
  <r>
    <n v="7"/>
    <x v="0"/>
    <s v="H1"/>
    <x v="616"/>
    <n v="81"/>
    <n v="180"/>
    <n v="21806"/>
    <n v="21409"/>
    <n v="54560"/>
    <n v="29968"/>
  </r>
  <r>
    <n v="13"/>
    <x v="3"/>
    <s v="W13"/>
    <x v="422"/>
    <n v="118"/>
    <n v="119"/>
    <n v="19561"/>
    <n v="17968"/>
    <n v="73142"/>
    <n v="61487"/>
  </r>
  <r>
    <n v="12"/>
    <x v="2"/>
    <s v="Lake3"/>
    <x v="535"/>
    <n v="225"/>
    <n v="108"/>
    <n v="18338"/>
    <n v="16141"/>
    <n v="45049"/>
    <n v="81064"/>
  </r>
  <r>
    <n v="7"/>
    <x v="0"/>
    <s v="H1"/>
    <x v="612"/>
    <n v="223"/>
    <n v="73"/>
    <n v="22029"/>
    <n v="21482"/>
    <n v="54337"/>
    <n v="29895"/>
  </r>
  <r>
    <n v="7"/>
    <x v="0"/>
    <s v="H1"/>
    <x v="234"/>
    <n v="188"/>
    <n v="241"/>
    <n v="22217"/>
    <n v="21723"/>
    <n v="54149"/>
    <n v="29654"/>
  </r>
  <r>
    <n v="1"/>
    <x v="1"/>
    <s v="Alpha"/>
    <x v="203"/>
    <n v="228"/>
    <n v="171"/>
    <n v="20973"/>
    <n v="20607"/>
    <n v="66617"/>
    <n v="51994"/>
  </r>
  <r>
    <n v="7"/>
    <x v="0"/>
    <s v="H1"/>
    <x v="463"/>
    <n v="300"/>
    <n v="232"/>
    <n v="22517"/>
    <n v="21955"/>
    <n v="53849"/>
    <n v="29422"/>
  </r>
  <r>
    <n v="1"/>
    <x v="1"/>
    <s v="Alpha"/>
    <x v="617"/>
    <n v="248"/>
    <n v="258"/>
    <n v="21221"/>
    <n v="20865"/>
    <n v="66369"/>
    <n v="51736"/>
  </r>
  <r>
    <n v="7"/>
    <x v="0"/>
    <s v="H1"/>
    <x v="618"/>
    <n v="289"/>
    <n v="101"/>
    <n v="22806"/>
    <n v="22056"/>
    <n v="53560"/>
    <n v="29321"/>
  </r>
  <r>
    <n v="7"/>
    <x v="0"/>
    <s v="H1"/>
    <x v="465"/>
    <n v="125"/>
    <n v="243"/>
    <n v="22931"/>
    <n v="22299"/>
    <n v="53435"/>
    <n v="29078"/>
  </r>
  <r>
    <n v="7"/>
    <x v="0"/>
    <s v="H1"/>
    <x v="619"/>
    <n v="150"/>
    <n v="146"/>
    <n v="23081"/>
    <n v="22445"/>
    <n v="53285"/>
    <n v="28932"/>
  </r>
  <r>
    <n v="2"/>
    <x v="1"/>
    <s v="Delta"/>
    <x v="620"/>
    <n v="189"/>
    <n v="82"/>
    <n v="19746"/>
    <n v="18630"/>
    <n v="44695"/>
    <n v="67579"/>
  </r>
  <r>
    <n v="7"/>
    <x v="0"/>
    <s v="H1"/>
    <x v="240"/>
    <n v="117"/>
    <n v="52"/>
    <n v="23198"/>
    <n v="22497"/>
    <n v="53168"/>
    <n v="28880"/>
  </r>
  <r>
    <n v="3"/>
    <x v="1"/>
    <s v="A3"/>
    <x v="566"/>
    <n v="152"/>
    <n v="88"/>
    <n v="16415"/>
    <n v="13410"/>
    <n v="35743"/>
    <n v="83028"/>
  </r>
  <r>
    <n v="2"/>
    <x v="1"/>
    <s v="Delta"/>
    <x v="621"/>
    <n v="285"/>
    <n v="148"/>
    <n v="20031"/>
    <n v="18778"/>
    <n v="44410"/>
    <n v="67431"/>
  </r>
  <r>
    <n v="12"/>
    <x v="2"/>
    <s v="Lake3"/>
    <x v="539"/>
    <n v="100"/>
    <n v="298"/>
    <n v="18438"/>
    <n v="16439"/>
    <n v="44949"/>
    <n v="80766"/>
  </r>
  <r>
    <n v="12"/>
    <x v="2"/>
    <s v="Lake3"/>
    <x v="587"/>
    <n v="268"/>
    <n v="71"/>
    <n v="18706"/>
    <n v="16510"/>
    <n v="44681"/>
    <n v="80695"/>
  </r>
  <r>
    <n v="14"/>
    <x v="3"/>
    <s v="Delta"/>
    <x v="622"/>
    <n v="287"/>
    <n v="133"/>
    <n v="21193"/>
    <n v="19219"/>
    <n v="54218"/>
    <n v="56919"/>
  </r>
  <r>
    <n v="7"/>
    <x v="0"/>
    <s v="H1"/>
    <x v="623"/>
    <n v="221"/>
    <n v="144"/>
    <n v="23419"/>
    <n v="22641"/>
    <n v="52947"/>
    <n v="28736"/>
  </r>
  <r>
    <n v="14"/>
    <x v="3"/>
    <s v="Delta"/>
    <x v="463"/>
    <n v="161"/>
    <n v="138"/>
    <n v="21354"/>
    <n v="19357"/>
    <n v="54057"/>
    <n v="56781"/>
  </r>
  <r>
    <n v="5"/>
    <x v="4"/>
    <s v="B2"/>
    <x v="430"/>
    <n v="257"/>
    <n v="71"/>
    <n v="19859"/>
    <n v="17593"/>
    <n v="27564"/>
    <n v="60115"/>
  </r>
  <r>
    <n v="5"/>
    <x v="4"/>
    <s v="B2"/>
    <x v="431"/>
    <n v="98"/>
    <n v="108"/>
    <n v="19957"/>
    <n v="17701"/>
    <n v="27466"/>
    <n v="60007"/>
  </r>
  <r>
    <n v="3"/>
    <x v="1"/>
    <s v="A3"/>
    <x v="624"/>
    <n v="85"/>
    <n v="156"/>
    <n v="16500"/>
    <n v="13566"/>
    <n v="35658"/>
    <n v="82872"/>
  </r>
  <r>
    <n v="7"/>
    <x v="0"/>
    <s v="H1"/>
    <x v="625"/>
    <n v="178"/>
    <n v="265"/>
    <n v="23597"/>
    <n v="22906"/>
    <n v="52769"/>
    <n v="28471"/>
  </r>
  <r>
    <n v="7"/>
    <x v="0"/>
    <s v="H1"/>
    <x v="626"/>
    <n v="94"/>
    <n v="268"/>
    <n v="23691"/>
    <n v="23174"/>
    <n v="52675"/>
    <n v="28203"/>
  </r>
  <r>
    <n v="11"/>
    <x v="2"/>
    <s v="Lake2"/>
    <x v="403"/>
    <n v="296"/>
    <n v="178"/>
    <n v="17593"/>
    <n v="16598"/>
    <n v="58387"/>
    <n v="80199"/>
  </r>
  <r>
    <n v="7"/>
    <x v="0"/>
    <s v="H1"/>
    <x v="627"/>
    <n v="93"/>
    <n v="64"/>
    <n v="23784"/>
    <n v="23238"/>
    <n v="52582"/>
    <n v="28139"/>
  </r>
  <r>
    <n v="13"/>
    <x v="3"/>
    <s v="W13"/>
    <x v="628"/>
    <n v="116"/>
    <n v="61"/>
    <n v="19677"/>
    <n v="18029"/>
    <n v="73026"/>
    <n v="61426"/>
  </r>
  <r>
    <n v="10"/>
    <x v="2"/>
    <s v="Lake1"/>
    <x v="185"/>
    <n v="97"/>
    <n v="96"/>
    <n v="18527"/>
    <n v="17093"/>
    <n v="58701"/>
    <n v="48160"/>
  </r>
  <r>
    <n v="7"/>
    <x v="0"/>
    <s v="H1"/>
    <x v="629"/>
    <n v="108"/>
    <n v="225"/>
    <n v="23892"/>
    <n v="23463"/>
    <n v="52474"/>
    <n v="27914"/>
  </r>
  <r>
    <n v="2"/>
    <x v="1"/>
    <s v="Delta"/>
    <x v="630"/>
    <n v="84"/>
    <n v="69"/>
    <n v="20115"/>
    <n v="18847"/>
    <n v="44326"/>
    <n v="67362"/>
  </r>
  <r>
    <n v="5"/>
    <x v="4"/>
    <s v="B2"/>
    <x v="593"/>
    <n v="291"/>
    <n v="215"/>
    <n v="20248"/>
    <n v="17916"/>
    <n v="27175"/>
    <n v="59792"/>
  </r>
  <r>
    <n v="14"/>
    <x v="3"/>
    <s v="Delta"/>
    <x v="464"/>
    <n v="268"/>
    <n v="180"/>
    <n v="21622"/>
    <n v="19537"/>
    <n v="53789"/>
    <n v="56601"/>
  </r>
  <r>
    <n v="13"/>
    <x v="3"/>
    <s v="W13"/>
    <x v="586"/>
    <n v="283"/>
    <n v="134"/>
    <n v="19960"/>
    <n v="18163"/>
    <n v="72743"/>
    <n v="61292"/>
  </r>
  <r>
    <n v="10"/>
    <x v="2"/>
    <s v="Lake1"/>
    <x v="621"/>
    <n v="148"/>
    <n v="138"/>
    <n v="18675"/>
    <n v="17231"/>
    <n v="58553"/>
    <n v="48022"/>
  </r>
  <r>
    <n v="14"/>
    <x v="3"/>
    <s v="Delta"/>
    <x v="237"/>
    <n v="159"/>
    <n v="182"/>
    <n v="21781"/>
    <n v="19719"/>
    <n v="53630"/>
    <n v="56419"/>
  </r>
  <r>
    <n v="12"/>
    <x v="2"/>
    <s v="Lake3"/>
    <x v="631"/>
    <n v="119"/>
    <n v="127"/>
    <n v="18825"/>
    <n v="16637"/>
    <n v="44562"/>
    <n v="80568"/>
  </r>
  <r>
    <n v="10"/>
    <x v="2"/>
    <s v="Lake1"/>
    <x v="548"/>
    <n v="109"/>
    <n v="239"/>
    <n v="18784"/>
    <n v="17470"/>
    <n v="58444"/>
    <n v="47783"/>
  </r>
  <r>
    <n v="4"/>
    <x v="4"/>
    <s v="B1"/>
    <x v="405"/>
    <n v="150"/>
    <n v="169"/>
    <n v="17042"/>
    <n v="15755"/>
    <n v="48148"/>
    <n v="72698"/>
  </r>
  <r>
    <n v="11"/>
    <x v="2"/>
    <s v="Lake2"/>
    <x v="497"/>
    <n v="291"/>
    <n v="275"/>
    <n v="17884"/>
    <n v="16873"/>
    <n v="58096"/>
    <n v="79924"/>
  </r>
  <r>
    <n v="10"/>
    <x v="2"/>
    <s v="Lake1"/>
    <x v="632"/>
    <n v="277"/>
    <n v="184"/>
    <n v="19061"/>
    <n v="17654"/>
    <n v="58167"/>
    <n v="47599"/>
  </r>
  <r>
    <n v="5"/>
    <x v="4"/>
    <s v="B2"/>
    <x v="604"/>
    <n v="276"/>
    <n v="231"/>
    <n v="20524"/>
    <n v="18147"/>
    <n v="26899"/>
    <n v="59561"/>
  </r>
  <r>
    <n v="1"/>
    <x v="1"/>
    <s v="Alpha"/>
    <x v="583"/>
    <n v="248"/>
    <n v="95"/>
    <n v="21469"/>
    <n v="20960"/>
    <n v="66121"/>
    <n v="51641"/>
  </r>
  <r>
    <n v="2"/>
    <x v="1"/>
    <s v="Delta"/>
    <x v="189"/>
    <n v="116"/>
    <n v="74"/>
    <n v="20231"/>
    <n v="18921"/>
    <n v="44210"/>
    <n v="67288"/>
  </r>
  <r>
    <n v="7"/>
    <x v="0"/>
    <s v="H1"/>
    <x v="633"/>
    <n v="296"/>
    <n v="50"/>
    <n v="24188"/>
    <n v="23513"/>
    <n v="52178"/>
    <n v="27864"/>
  </r>
  <r>
    <n v="1"/>
    <x v="1"/>
    <s v="Alpha"/>
    <x v="212"/>
    <n v="98"/>
    <n v="256"/>
    <n v="21567"/>
    <n v="21216"/>
    <n v="66023"/>
    <n v="51385"/>
  </r>
  <r>
    <n v="2"/>
    <x v="1"/>
    <s v="Delta"/>
    <x v="634"/>
    <n v="265"/>
    <n v="146"/>
    <n v="20496"/>
    <n v="19067"/>
    <n v="43945"/>
    <n v="67142"/>
  </r>
  <r>
    <n v="14"/>
    <x v="3"/>
    <s v="Delta"/>
    <x v="635"/>
    <n v="220"/>
    <n v="237"/>
    <n v="22001"/>
    <n v="19956"/>
    <n v="53410"/>
    <n v="56182"/>
  </r>
  <r>
    <n v="3"/>
    <x v="1"/>
    <s v="A3"/>
    <x v="578"/>
    <n v="230"/>
    <n v="227"/>
    <n v="16730"/>
    <n v="13793"/>
    <n v="35428"/>
    <n v="82645"/>
  </r>
  <r>
    <n v="2"/>
    <x v="1"/>
    <s v="Delta"/>
    <x v="596"/>
    <n v="227"/>
    <n v="241"/>
    <n v="20723"/>
    <n v="19308"/>
    <n v="43718"/>
    <n v="66901"/>
  </r>
  <r>
    <n v="14"/>
    <x v="3"/>
    <s v="Delta"/>
    <x v="636"/>
    <n v="203"/>
    <n v="191"/>
    <n v="22204"/>
    <n v="20147"/>
    <n v="53207"/>
    <n v="55991"/>
  </r>
  <r>
    <n v="13"/>
    <x v="3"/>
    <s v="W13"/>
    <x v="429"/>
    <n v="219"/>
    <n v="110"/>
    <n v="20179"/>
    <n v="18273"/>
    <n v="72524"/>
    <n v="61182"/>
  </r>
  <r>
    <n v="3"/>
    <x v="1"/>
    <s v="A3"/>
    <x v="565"/>
    <n v="134"/>
    <n v="250"/>
    <n v="16864"/>
    <n v="14043"/>
    <n v="35294"/>
    <n v="82395"/>
  </r>
  <r>
    <n v="1"/>
    <x v="1"/>
    <s v="Alpha"/>
    <x v="637"/>
    <n v="230"/>
    <n v="210"/>
    <n v="21797"/>
    <n v="21426"/>
    <n v="65793"/>
    <n v="51175"/>
  </r>
  <r>
    <n v="11"/>
    <x v="2"/>
    <s v="Lake2"/>
    <x v="638"/>
    <n v="209"/>
    <n v="147"/>
    <n v="18093"/>
    <n v="17020"/>
    <n v="57887"/>
    <n v="79777"/>
  </r>
  <r>
    <n v="12"/>
    <x v="2"/>
    <s v="Lake3"/>
    <x v="639"/>
    <n v="266"/>
    <n v="154"/>
    <n v="19091"/>
    <n v="16791"/>
    <n v="44296"/>
    <n v="80414"/>
  </r>
  <r>
    <n v="2"/>
    <x v="1"/>
    <s v="Delta"/>
    <x v="640"/>
    <n v="155"/>
    <n v="297"/>
    <n v="20878"/>
    <n v="19605"/>
    <n v="43563"/>
    <n v="66604"/>
  </r>
  <r>
    <n v="7"/>
    <x v="0"/>
    <s v="H1"/>
    <x v="641"/>
    <n v="113"/>
    <n v="192"/>
    <n v="24301"/>
    <n v="23705"/>
    <n v="52065"/>
    <n v="27672"/>
  </r>
  <r>
    <n v="13"/>
    <x v="3"/>
    <s v="W13"/>
    <x v="188"/>
    <n v="149"/>
    <n v="142"/>
    <n v="20328"/>
    <n v="18415"/>
    <n v="72375"/>
    <n v="61040"/>
  </r>
  <r>
    <n v="1"/>
    <x v="1"/>
    <s v="Alpha"/>
    <x v="222"/>
    <n v="218"/>
    <n v="116"/>
    <n v="22015"/>
    <n v="21542"/>
    <n v="65575"/>
    <n v="51059"/>
  </r>
  <r>
    <n v="4"/>
    <x v="4"/>
    <s v="B1"/>
    <x v="535"/>
    <n v="127"/>
    <n v="131"/>
    <n v="17169"/>
    <n v="15886"/>
    <n v="48021"/>
    <n v="72567"/>
  </r>
  <r>
    <n v="7"/>
    <x v="0"/>
    <s v="H1"/>
    <x v="642"/>
    <n v="235"/>
    <n v="74"/>
    <n v="24536"/>
    <n v="23779"/>
    <n v="51830"/>
    <n v="27598"/>
  </r>
  <r>
    <n v="2"/>
    <x v="1"/>
    <s v="Delta"/>
    <x v="643"/>
    <n v="190"/>
    <n v="192"/>
    <n v="21068"/>
    <n v="19797"/>
    <n v="43373"/>
    <n v="66412"/>
  </r>
  <r>
    <n v="11"/>
    <x v="2"/>
    <s v="Lake2"/>
    <x v="644"/>
    <n v="123"/>
    <n v="105"/>
    <n v="18216"/>
    <n v="17125"/>
    <n v="57764"/>
    <n v="79672"/>
  </r>
  <r>
    <n v="7"/>
    <x v="0"/>
    <s v="H1"/>
    <x v="645"/>
    <n v="229"/>
    <n v="60"/>
    <n v="24765"/>
    <n v="23839"/>
    <n v="51601"/>
    <n v="27538"/>
  </r>
  <r>
    <n v="1"/>
    <x v="1"/>
    <s v="Alpha"/>
    <x v="646"/>
    <n v="256"/>
    <n v="199"/>
    <n v="22271"/>
    <n v="21741"/>
    <n v="65319"/>
    <n v="50860"/>
  </r>
  <r>
    <n v="7"/>
    <x v="0"/>
    <s v="H1"/>
    <x v="647"/>
    <n v="155"/>
    <n v="233"/>
    <n v="24920"/>
    <n v="24072"/>
    <n v="51446"/>
    <n v="27305"/>
  </r>
  <r>
    <n v="7"/>
    <x v="0"/>
    <s v="H1"/>
    <x v="483"/>
    <n v="147"/>
    <n v="257"/>
    <n v="25067"/>
    <n v="24329"/>
    <n v="51299"/>
    <n v="27048"/>
  </r>
  <r>
    <n v="11"/>
    <x v="2"/>
    <s v="Lake2"/>
    <x v="648"/>
    <n v="223"/>
    <n v="275"/>
    <n v="18439"/>
    <n v="17400"/>
    <n v="57541"/>
    <n v="79397"/>
  </r>
  <r>
    <n v="3"/>
    <x v="1"/>
    <s v="A3"/>
    <x v="167"/>
    <n v="172"/>
    <n v="92"/>
    <n v="17036"/>
    <n v="14135"/>
    <n v="35122"/>
    <n v="82303"/>
  </r>
  <r>
    <n v="2"/>
    <x v="1"/>
    <s v="Delta"/>
    <x v="615"/>
    <n v="110"/>
    <n v="274"/>
    <n v="21178"/>
    <n v="20071"/>
    <n v="43263"/>
    <n v="66138"/>
  </r>
  <r>
    <n v="14"/>
    <x v="3"/>
    <s v="Delta"/>
    <x v="649"/>
    <n v="189"/>
    <n v="68"/>
    <n v="22393"/>
    <n v="20215"/>
    <n v="53018"/>
    <n v="55923"/>
  </r>
  <r>
    <n v="13"/>
    <x v="3"/>
    <s v="W13"/>
    <x v="548"/>
    <n v="249"/>
    <n v="205"/>
    <n v="20577"/>
    <n v="18620"/>
    <n v="72126"/>
    <n v="60835"/>
  </r>
  <r>
    <n v="4"/>
    <x v="4"/>
    <s v="B1"/>
    <x v="167"/>
    <n v="292"/>
    <n v="124"/>
    <n v="17461"/>
    <n v="16010"/>
    <n v="47729"/>
    <n v="72443"/>
  </r>
  <r>
    <n v="7"/>
    <x v="0"/>
    <s v="H1"/>
    <x v="650"/>
    <n v="171"/>
    <n v="100"/>
    <n v="25238"/>
    <n v="24429"/>
    <n v="51128"/>
    <n v="26948"/>
  </r>
  <r>
    <n v="7"/>
    <x v="0"/>
    <s v="H1"/>
    <x v="651"/>
    <n v="202"/>
    <n v="65"/>
    <n v="25440"/>
    <n v="24494"/>
    <n v="50926"/>
    <n v="26883"/>
  </r>
  <r>
    <n v="14"/>
    <x v="3"/>
    <s v="Delta"/>
    <x v="469"/>
    <n v="188"/>
    <n v="136"/>
    <n v="22581"/>
    <n v="20351"/>
    <n v="52830"/>
    <n v="55787"/>
  </r>
  <r>
    <n v="14"/>
    <x v="3"/>
    <s v="Delta"/>
    <x v="625"/>
    <n v="183"/>
    <n v="253"/>
    <n v="22764"/>
    <n v="20604"/>
    <n v="52647"/>
    <n v="55534"/>
  </r>
  <r>
    <n v="12"/>
    <x v="2"/>
    <s v="Lake3"/>
    <x v="584"/>
    <n v="114"/>
    <n v="265"/>
    <n v="19205"/>
    <n v="17056"/>
    <n v="44182"/>
    <n v="80149"/>
  </r>
  <r>
    <n v="5"/>
    <x v="4"/>
    <s v="B2"/>
    <x v="652"/>
    <n v="152"/>
    <n v="61"/>
    <n v="20676"/>
    <n v="18208"/>
    <n v="26747"/>
    <n v="59500"/>
  </r>
  <r>
    <n v="10"/>
    <x v="2"/>
    <s v="Lake1"/>
    <x v="192"/>
    <n v="92"/>
    <n v="86"/>
    <n v="19153"/>
    <n v="17740"/>
    <n v="58075"/>
    <n v="47513"/>
  </r>
  <r>
    <n v="11"/>
    <x v="2"/>
    <s v="Lake2"/>
    <x v="653"/>
    <n v="125"/>
    <n v="186"/>
    <n v="18564"/>
    <n v="17586"/>
    <n v="57416"/>
    <n v="79211"/>
  </r>
  <r>
    <n v="7"/>
    <x v="0"/>
    <s v="H1"/>
    <x v="654"/>
    <n v="232"/>
    <n v="296"/>
    <n v="25672"/>
    <n v="24790"/>
    <n v="50694"/>
    <n v="26587"/>
  </r>
  <r>
    <n v="14"/>
    <x v="3"/>
    <s v="Delta"/>
    <x v="473"/>
    <n v="127"/>
    <n v="197"/>
    <n v="22891"/>
    <n v="20801"/>
    <n v="52520"/>
    <n v="55337"/>
  </r>
  <r>
    <n v="3"/>
    <x v="1"/>
    <s v="A3"/>
    <x v="408"/>
    <n v="234"/>
    <n v="280"/>
    <n v="17270"/>
    <n v="14415"/>
    <n v="34888"/>
    <n v="82023"/>
  </r>
  <r>
    <n v="10"/>
    <x v="2"/>
    <s v="Lake1"/>
    <x v="655"/>
    <n v="297"/>
    <n v="56"/>
    <n v="19450"/>
    <n v="17796"/>
    <n v="57778"/>
    <n v="47457"/>
  </r>
  <r>
    <n v="10"/>
    <x v="2"/>
    <s v="Lake1"/>
    <x v="439"/>
    <n v="197"/>
    <n v="82"/>
    <n v="19647"/>
    <n v="17878"/>
    <n v="57581"/>
    <n v="47375"/>
  </r>
  <r>
    <n v="14"/>
    <x v="3"/>
    <s v="Delta"/>
    <x v="627"/>
    <n v="186"/>
    <n v="115"/>
    <n v="23077"/>
    <n v="20916"/>
    <n v="52334"/>
    <n v="55222"/>
  </r>
  <r>
    <n v="7"/>
    <x v="0"/>
    <s v="H1"/>
    <x v="656"/>
    <n v="231"/>
    <n v="114"/>
    <n v="25903"/>
    <n v="24904"/>
    <n v="50463"/>
    <n v="26473"/>
  </r>
  <r>
    <n v="7"/>
    <x v="0"/>
    <s v="H1"/>
    <x v="657"/>
    <n v="204"/>
    <n v="76"/>
    <n v="26107"/>
    <n v="24980"/>
    <n v="50259"/>
    <n v="26397"/>
  </r>
  <r>
    <n v="11"/>
    <x v="2"/>
    <s v="Lake2"/>
    <x v="658"/>
    <n v="81"/>
    <n v="61"/>
    <n v="18645"/>
    <n v="17647"/>
    <n v="57335"/>
    <n v="79150"/>
  </r>
  <r>
    <n v="7"/>
    <x v="0"/>
    <s v="H1"/>
    <x v="659"/>
    <n v="288"/>
    <n v="250"/>
    <n v="26395"/>
    <n v="25230"/>
    <n v="49971"/>
    <n v="26147"/>
  </r>
  <r>
    <n v="7"/>
    <x v="0"/>
    <s v="H1"/>
    <x v="660"/>
    <n v="186"/>
    <n v="296"/>
    <n v="26581"/>
    <n v="25526"/>
    <n v="49785"/>
    <n v="25851"/>
  </r>
  <r>
    <n v="13"/>
    <x v="3"/>
    <s v="W13"/>
    <x v="561"/>
    <n v="266"/>
    <n v="265"/>
    <n v="20843"/>
    <n v="18885"/>
    <n v="71860"/>
    <n v="60570"/>
  </r>
  <r>
    <n v="7"/>
    <x v="0"/>
    <s v="H1"/>
    <x v="661"/>
    <n v="86"/>
    <n v="246"/>
    <n v="26667"/>
    <n v="25772"/>
    <n v="49699"/>
    <n v="25605"/>
  </r>
  <r>
    <n v="7"/>
    <x v="0"/>
    <s v="H1"/>
    <x v="662"/>
    <n v="288"/>
    <n v="283"/>
    <n v="26955"/>
    <n v="26055"/>
    <n v="49411"/>
    <n v="25322"/>
  </r>
  <r>
    <n v="7"/>
    <x v="0"/>
    <s v="H1"/>
    <x v="663"/>
    <n v="275"/>
    <n v="116"/>
    <n v="27230"/>
    <n v="26171"/>
    <n v="49136"/>
    <n v="25206"/>
  </r>
  <r>
    <n v="7"/>
    <x v="0"/>
    <s v="H1"/>
    <x v="664"/>
    <n v="201"/>
    <n v="126"/>
    <n v="27431"/>
    <n v="26297"/>
    <n v="48935"/>
    <n v="25080"/>
  </r>
  <r>
    <n v="1"/>
    <x v="1"/>
    <s v="Alpha"/>
    <x v="665"/>
    <n v="249"/>
    <n v="123"/>
    <n v="22520"/>
    <n v="21864"/>
    <n v="65070"/>
    <n v="50737"/>
  </r>
  <r>
    <n v="7"/>
    <x v="0"/>
    <s v="H1"/>
    <x v="666"/>
    <n v="214"/>
    <n v="242"/>
    <n v="27645"/>
    <n v="26539"/>
    <n v="48721"/>
    <n v="24838"/>
  </r>
  <r>
    <n v="11"/>
    <x v="2"/>
    <s v="Lake2"/>
    <x v="172"/>
    <n v="151"/>
    <n v="92"/>
    <n v="18796"/>
    <n v="17739"/>
    <n v="57184"/>
    <n v="79058"/>
  </r>
  <r>
    <n v="5"/>
    <x v="4"/>
    <s v="B2"/>
    <x v="606"/>
    <n v="232"/>
    <n v="134"/>
    <n v="20908"/>
    <n v="18342"/>
    <n v="26515"/>
    <n v="59366"/>
  </r>
  <r>
    <n v="7"/>
    <x v="0"/>
    <s v="H1"/>
    <x v="667"/>
    <n v="210"/>
    <n v="63"/>
    <n v="27855"/>
    <n v="26602"/>
    <n v="48511"/>
    <n v="24775"/>
  </r>
  <r>
    <n v="7"/>
    <x v="0"/>
    <s v="H1"/>
    <x v="668"/>
    <n v="221"/>
    <n v="120"/>
    <n v="28076"/>
    <n v="26722"/>
    <n v="48290"/>
    <n v="24655"/>
  </r>
  <r>
    <n v="14"/>
    <x v="3"/>
    <s v="Delta"/>
    <x v="669"/>
    <n v="182"/>
    <n v="298"/>
    <n v="23259"/>
    <n v="21214"/>
    <n v="52152"/>
    <n v="54924"/>
  </r>
  <r>
    <n v="11"/>
    <x v="2"/>
    <s v="Lake2"/>
    <x v="670"/>
    <n v="282"/>
    <n v="190"/>
    <n v="19078"/>
    <n v="17929"/>
    <n v="56902"/>
    <n v="78868"/>
  </r>
  <r>
    <n v="2"/>
    <x v="1"/>
    <s v="Delta"/>
    <x v="602"/>
    <n v="162"/>
    <n v="247"/>
    <n v="21340"/>
    <n v="20318"/>
    <n v="43101"/>
    <n v="65891"/>
  </r>
  <r>
    <n v="13"/>
    <x v="3"/>
    <s v="W13"/>
    <x v="604"/>
    <n v="80"/>
    <n v="170"/>
    <n v="20923"/>
    <n v="19055"/>
    <n v="71780"/>
    <n v="60400"/>
  </r>
  <r>
    <n v="10"/>
    <x v="2"/>
    <s v="Lake1"/>
    <x v="643"/>
    <n v="193"/>
    <n v="130"/>
    <n v="19840"/>
    <n v="18008"/>
    <n v="57388"/>
    <n v="47245"/>
  </r>
  <r>
    <n v="12"/>
    <x v="2"/>
    <s v="Lake3"/>
    <x v="411"/>
    <n v="141"/>
    <n v="205"/>
    <n v="19346"/>
    <n v="17261"/>
    <n v="44041"/>
    <n v="79944"/>
  </r>
  <r>
    <n v="1"/>
    <x v="1"/>
    <s v="Alpha"/>
    <x v="671"/>
    <n v="130"/>
    <n v="261"/>
    <n v="22650"/>
    <n v="22125"/>
    <n v="64940"/>
    <n v="50476"/>
  </r>
  <r>
    <n v="13"/>
    <x v="3"/>
    <s v="W13"/>
    <x v="606"/>
    <n v="220"/>
    <n v="232"/>
    <n v="21143"/>
    <n v="19287"/>
    <n v="71560"/>
    <n v="60168"/>
  </r>
  <r>
    <n v="7"/>
    <x v="0"/>
    <s v="H1"/>
    <x v="672"/>
    <n v="147"/>
    <n v="118"/>
    <n v="28223"/>
    <n v="26840"/>
    <n v="48143"/>
    <n v="24537"/>
  </r>
  <r>
    <n v="1"/>
    <x v="1"/>
    <s v="Alpha"/>
    <x v="673"/>
    <n v="262"/>
    <n v="112"/>
    <n v="22912"/>
    <n v="22237"/>
    <n v="64678"/>
    <n v="50364"/>
  </r>
  <r>
    <n v="7"/>
    <x v="0"/>
    <s v="H1"/>
    <x v="674"/>
    <n v="171"/>
    <n v="252"/>
    <n v="28394"/>
    <n v="27092"/>
    <n v="47972"/>
    <n v="24285"/>
  </r>
  <r>
    <n v="7"/>
    <x v="0"/>
    <s v="H1"/>
    <x v="675"/>
    <n v="174"/>
    <n v="227"/>
    <n v="28568"/>
    <n v="27319"/>
    <n v="47798"/>
    <n v="24058"/>
  </r>
  <r>
    <n v="4"/>
    <x v="4"/>
    <s v="B1"/>
    <x v="407"/>
    <n v="114"/>
    <n v="254"/>
    <n v="17575"/>
    <n v="16264"/>
    <n v="47615"/>
    <n v="72189"/>
  </r>
  <r>
    <n v="12"/>
    <x v="2"/>
    <s v="Lake3"/>
    <x v="577"/>
    <n v="250"/>
    <n v="58"/>
    <n v="19596"/>
    <n v="17319"/>
    <n v="43791"/>
    <n v="79886"/>
  </r>
  <r>
    <n v="14"/>
    <x v="3"/>
    <s v="Delta"/>
    <x v="676"/>
    <n v="288"/>
    <n v="116"/>
    <n v="23547"/>
    <n v="21330"/>
    <n v="51864"/>
    <n v="54808"/>
  </r>
  <r>
    <n v="14"/>
    <x v="3"/>
    <s v="Delta"/>
    <x v="257"/>
    <n v="267"/>
    <n v="214"/>
    <n v="23814"/>
    <n v="21544"/>
    <n v="51597"/>
    <n v="54594"/>
  </r>
  <r>
    <n v="4"/>
    <x v="4"/>
    <s v="B1"/>
    <x v="658"/>
    <n v="250"/>
    <n v="270"/>
    <n v="17825"/>
    <n v="16534"/>
    <n v="47365"/>
    <n v="71919"/>
  </r>
  <r>
    <n v="4"/>
    <x v="4"/>
    <s v="B1"/>
    <x v="564"/>
    <n v="299"/>
    <n v="56"/>
    <n v="18124"/>
    <n v="16590"/>
    <n v="47066"/>
    <n v="71863"/>
  </r>
  <r>
    <n v="12"/>
    <x v="2"/>
    <s v="Lake3"/>
    <x v="416"/>
    <n v="90"/>
    <n v="240"/>
    <n v="19686"/>
    <n v="17559"/>
    <n v="43701"/>
    <n v="79646"/>
  </r>
  <r>
    <n v="13"/>
    <x v="3"/>
    <s v="W13"/>
    <x v="573"/>
    <n v="88"/>
    <n v="295"/>
    <n v="21231"/>
    <n v="19582"/>
    <n v="71472"/>
    <n v="59873"/>
  </r>
  <r>
    <n v="4"/>
    <x v="4"/>
    <s v="B1"/>
    <x v="410"/>
    <n v="289"/>
    <n v="82"/>
    <n v="18413"/>
    <n v="16672"/>
    <n v="46777"/>
    <n v="71781"/>
  </r>
  <r>
    <n v="7"/>
    <x v="0"/>
    <s v="H1"/>
    <x v="677"/>
    <n v="232"/>
    <n v="242"/>
    <n v="28800"/>
    <n v="27561"/>
    <n v="47566"/>
    <n v="23816"/>
  </r>
  <r>
    <n v="3"/>
    <x v="1"/>
    <s v="A3"/>
    <x v="172"/>
    <n v="212"/>
    <n v="58"/>
    <n v="17482"/>
    <n v="14473"/>
    <n v="34676"/>
    <n v="81965"/>
  </r>
  <r>
    <n v="5"/>
    <x v="4"/>
    <s v="B2"/>
    <x v="438"/>
    <n v="262"/>
    <n v="177"/>
    <n v="21170"/>
    <n v="18519"/>
    <n v="26253"/>
    <n v="59189"/>
  </r>
  <r>
    <n v="4"/>
    <x v="4"/>
    <s v="B1"/>
    <x v="176"/>
    <n v="166"/>
    <n v="228"/>
    <n v="18579"/>
    <n v="16900"/>
    <n v="46611"/>
    <n v="71553"/>
  </r>
  <r>
    <n v="7"/>
    <x v="0"/>
    <s v="H1"/>
    <x v="678"/>
    <n v="169"/>
    <n v="51"/>
    <n v="28969"/>
    <n v="27612"/>
    <n v="47397"/>
    <n v="23765"/>
  </r>
  <r>
    <n v="3"/>
    <x v="1"/>
    <s v="A3"/>
    <x v="411"/>
    <n v="109"/>
    <n v="58"/>
    <n v="17591"/>
    <n v="14531"/>
    <n v="34567"/>
    <n v="81907"/>
  </r>
  <r>
    <n v="14"/>
    <x v="3"/>
    <s v="Delta"/>
    <x v="679"/>
    <n v="92"/>
    <n v="79"/>
    <n v="23906"/>
    <n v="21623"/>
    <n v="51505"/>
    <n v="54515"/>
  </r>
  <r>
    <n v="13"/>
    <x v="3"/>
    <s v="W13"/>
    <x v="643"/>
    <n v="212"/>
    <n v="155"/>
    <n v="21443"/>
    <n v="19737"/>
    <n v="71260"/>
    <n v="59718"/>
  </r>
  <r>
    <n v="7"/>
    <x v="0"/>
    <s v="H1"/>
    <x v="680"/>
    <n v="98"/>
    <n v="243"/>
    <n v="29067"/>
    <n v="27855"/>
    <n v="47299"/>
    <n v="23522"/>
  </r>
  <r>
    <n v="13"/>
    <x v="3"/>
    <s v="W13"/>
    <x v="602"/>
    <n v="268"/>
    <n v="281"/>
    <n v="21711"/>
    <n v="20018"/>
    <n v="70992"/>
    <n v="59437"/>
  </r>
  <r>
    <n v="5"/>
    <x v="4"/>
    <s v="B2"/>
    <x v="439"/>
    <n v="109"/>
    <n v="286"/>
    <n v="21279"/>
    <n v="18805"/>
    <n v="26144"/>
    <n v="58903"/>
  </r>
  <r>
    <n v="1"/>
    <x v="1"/>
    <s v="Alpha"/>
    <x v="612"/>
    <n v="261"/>
    <n v="204"/>
    <n v="23173"/>
    <n v="22441"/>
    <n v="64417"/>
    <n v="50160"/>
  </r>
  <r>
    <n v="7"/>
    <x v="0"/>
    <s v="H1"/>
    <x v="681"/>
    <n v="291"/>
    <n v="94"/>
    <n v="29358"/>
    <n v="27949"/>
    <n v="47008"/>
    <n v="23428"/>
  </r>
  <r>
    <n v="1"/>
    <x v="1"/>
    <s v="Alpha"/>
    <x v="460"/>
    <n v="255"/>
    <n v="148"/>
    <n v="23428"/>
    <n v="22589"/>
    <n v="64162"/>
    <n v="50012"/>
  </r>
  <r>
    <n v="4"/>
    <x v="4"/>
    <s v="B1"/>
    <x v="177"/>
    <n v="279"/>
    <n v="183"/>
    <n v="18858"/>
    <n v="17083"/>
    <n v="46332"/>
    <n v="71370"/>
  </r>
  <r>
    <n v="7"/>
    <x v="0"/>
    <s v="H1"/>
    <x v="682"/>
    <n v="211"/>
    <n v="205"/>
    <n v="29569"/>
    <n v="28154"/>
    <n v="46797"/>
    <n v="23223"/>
  </r>
  <r>
    <n v="7"/>
    <x v="0"/>
    <s v="H1"/>
    <x v="683"/>
    <n v="232"/>
    <n v="208"/>
    <n v="29801"/>
    <n v="28362"/>
    <n v="46565"/>
    <n v="23015"/>
  </r>
  <r>
    <n v="1"/>
    <x v="1"/>
    <s v="Alpha"/>
    <x v="684"/>
    <n v="226"/>
    <n v="257"/>
    <n v="23654"/>
    <n v="22846"/>
    <n v="63936"/>
    <n v="49755"/>
  </r>
  <r>
    <n v="14"/>
    <x v="3"/>
    <s v="Delta"/>
    <x v="261"/>
    <n v="224"/>
    <n v="238"/>
    <n v="24130"/>
    <n v="21861"/>
    <n v="51281"/>
    <n v="54277"/>
  </r>
  <r>
    <n v="10"/>
    <x v="2"/>
    <s v="Lake1"/>
    <x v="441"/>
    <n v="186"/>
    <n v="255"/>
    <n v="20026"/>
    <n v="18263"/>
    <n v="57202"/>
    <n v="46990"/>
  </r>
  <r>
    <n v="7"/>
    <x v="0"/>
    <s v="H1"/>
    <x v="685"/>
    <n v="125"/>
    <n v="116"/>
    <n v="29926"/>
    <n v="28478"/>
    <n v="46440"/>
    <n v="22899"/>
  </r>
  <r>
    <n v="10"/>
    <x v="2"/>
    <s v="Lake1"/>
    <x v="686"/>
    <n v="293"/>
    <n v="215"/>
    <n v="20319"/>
    <n v="18478"/>
    <n v="56909"/>
    <n v="46775"/>
  </r>
  <r>
    <n v="10"/>
    <x v="2"/>
    <s v="Lake1"/>
    <x v="205"/>
    <n v="256"/>
    <n v="255"/>
    <n v="20575"/>
    <n v="18733"/>
    <n v="56653"/>
    <n v="46520"/>
  </r>
  <r>
    <n v="12"/>
    <x v="2"/>
    <s v="Lake3"/>
    <x v="588"/>
    <n v="100"/>
    <n v="221"/>
    <n v="19786"/>
    <n v="17780"/>
    <n v="43601"/>
    <n v="79425"/>
  </r>
  <r>
    <n v="3"/>
    <x v="1"/>
    <s v="A3"/>
    <x v="176"/>
    <n v="145"/>
    <n v="185"/>
    <n v="17736"/>
    <n v="14716"/>
    <n v="34422"/>
    <n v="81722"/>
  </r>
  <r>
    <n v="10"/>
    <x v="2"/>
    <s v="Lake1"/>
    <x v="611"/>
    <n v="238"/>
    <n v="132"/>
    <n v="20813"/>
    <n v="18865"/>
    <n v="56415"/>
    <n v="46388"/>
  </r>
  <r>
    <n v="7"/>
    <x v="0"/>
    <s v="H1"/>
    <x v="687"/>
    <n v="80"/>
    <n v="138"/>
    <n v="30006"/>
    <n v="28616"/>
    <n v="46360"/>
    <n v="22761"/>
  </r>
  <r>
    <n v="11"/>
    <x v="2"/>
    <s v="Lake2"/>
    <x v="550"/>
    <n v="293"/>
    <n v="283"/>
    <n v="19371"/>
    <n v="18212"/>
    <n v="56609"/>
    <n v="78585"/>
  </r>
  <r>
    <n v="7"/>
    <x v="0"/>
    <s v="H1"/>
    <x v="688"/>
    <n v="221"/>
    <n v="265"/>
    <n v="30227"/>
    <n v="28881"/>
    <n v="46139"/>
    <n v="22496"/>
  </r>
  <r>
    <n v="12"/>
    <x v="2"/>
    <s v="Lake3"/>
    <x v="422"/>
    <n v="268"/>
    <n v="229"/>
    <n v="20054"/>
    <n v="18009"/>
    <n v="43333"/>
    <n v="79196"/>
  </r>
  <r>
    <n v="7"/>
    <x v="0"/>
    <s v="H1"/>
    <x v="689"/>
    <n v="254"/>
    <n v="218"/>
    <n v="30481"/>
    <n v="29099"/>
    <n v="45885"/>
    <n v="22278"/>
  </r>
  <r>
    <n v="10"/>
    <x v="2"/>
    <s v="Lake1"/>
    <x v="212"/>
    <n v="123"/>
    <n v="245"/>
    <n v="20936"/>
    <n v="19110"/>
    <n v="56292"/>
    <n v="46143"/>
  </r>
  <r>
    <n v="12"/>
    <x v="2"/>
    <s v="Lake3"/>
    <x v="537"/>
    <n v="93"/>
    <n v="225"/>
    <n v="20147"/>
    <n v="18234"/>
    <n v="43240"/>
    <n v="78971"/>
  </r>
  <r>
    <n v="14"/>
    <x v="3"/>
    <s v="Delta"/>
    <x v="647"/>
    <n v="174"/>
    <n v="198"/>
    <n v="24304"/>
    <n v="22059"/>
    <n v="51107"/>
    <n v="54079"/>
  </r>
  <r>
    <n v="7"/>
    <x v="0"/>
    <s v="H1"/>
    <x v="690"/>
    <n v="192"/>
    <n v="67"/>
    <n v="30673"/>
    <n v="29166"/>
    <n v="45693"/>
    <n v="22211"/>
  </r>
  <r>
    <n v="3"/>
    <x v="1"/>
    <s v="A3"/>
    <x v="597"/>
    <n v="249"/>
    <n v="186"/>
    <n v="17985"/>
    <n v="14902"/>
    <n v="34173"/>
    <n v="81536"/>
  </r>
  <r>
    <n v="7"/>
    <x v="0"/>
    <s v="H1"/>
    <x v="691"/>
    <n v="111"/>
    <n v="65"/>
    <n v="30784"/>
    <n v="29231"/>
    <n v="45582"/>
    <n v="22146"/>
  </r>
  <r>
    <n v="4"/>
    <x v="4"/>
    <s v="B1"/>
    <x v="180"/>
    <n v="298"/>
    <n v="203"/>
    <n v="19156"/>
    <n v="17286"/>
    <n v="46034"/>
    <n v="71167"/>
  </r>
  <r>
    <n v="7"/>
    <x v="0"/>
    <s v="H1"/>
    <x v="692"/>
    <n v="118"/>
    <n v="278"/>
    <n v="30902"/>
    <n v="29509"/>
    <n v="45464"/>
    <n v="21868"/>
  </r>
  <r>
    <n v="11"/>
    <x v="2"/>
    <s v="Lake2"/>
    <x v="526"/>
    <n v="206"/>
    <n v="101"/>
    <n v="19577"/>
    <n v="18313"/>
    <n v="56403"/>
    <n v="78484"/>
  </r>
  <r>
    <n v="1"/>
    <x v="1"/>
    <s v="Alpha"/>
    <x v="236"/>
    <n v="184"/>
    <n v="187"/>
    <n v="23838"/>
    <n v="23033"/>
    <n v="63752"/>
    <n v="49568"/>
  </r>
  <r>
    <n v="1"/>
    <x v="1"/>
    <s v="Alpha"/>
    <x v="693"/>
    <n v="150"/>
    <n v="192"/>
    <n v="23988"/>
    <n v="23225"/>
    <n v="63602"/>
    <n v="49376"/>
  </r>
  <r>
    <n v="7"/>
    <x v="0"/>
    <s v="H1"/>
    <x v="694"/>
    <n v="183"/>
    <n v="69"/>
    <n v="31085"/>
    <n v="29578"/>
    <n v="45281"/>
    <n v="21799"/>
  </r>
  <r>
    <n v="12"/>
    <x v="2"/>
    <s v="Lake3"/>
    <x v="620"/>
    <n v="201"/>
    <n v="67"/>
    <n v="20348"/>
    <n v="18301"/>
    <n v="43039"/>
    <n v="78904"/>
  </r>
  <r>
    <n v="14"/>
    <x v="3"/>
    <s v="Delta"/>
    <x v="695"/>
    <n v="265"/>
    <n v="267"/>
    <n v="24569"/>
    <n v="22326"/>
    <n v="50842"/>
    <n v="53812"/>
  </r>
  <r>
    <n v="2"/>
    <x v="1"/>
    <s v="Delta"/>
    <x v="204"/>
    <n v="207"/>
    <n v="270"/>
    <n v="21547"/>
    <n v="20588"/>
    <n v="42894"/>
    <n v="65621"/>
  </r>
  <r>
    <n v="11"/>
    <x v="2"/>
    <s v="Lake2"/>
    <x v="529"/>
    <n v="283"/>
    <n v="98"/>
    <n v="19860"/>
    <n v="18411"/>
    <n v="56120"/>
    <n v="78386"/>
  </r>
  <r>
    <n v="12"/>
    <x v="2"/>
    <s v="Lake3"/>
    <x v="696"/>
    <n v="106"/>
    <n v="203"/>
    <n v="20454"/>
    <n v="18504"/>
    <n v="42933"/>
    <n v="78701"/>
  </r>
  <r>
    <n v="1"/>
    <x v="1"/>
    <s v="Alpha"/>
    <x v="697"/>
    <n v="96"/>
    <n v="233"/>
    <n v="24084"/>
    <n v="23458"/>
    <n v="63506"/>
    <n v="49143"/>
  </r>
  <r>
    <n v="3"/>
    <x v="1"/>
    <s v="A3"/>
    <x v="581"/>
    <n v="270"/>
    <n v="226"/>
    <n v="18255"/>
    <n v="15128"/>
    <n v="33903"/>
    <n v="81310"/>
  </r>
  <r>
    <n v="12"/>
    <x v="2"/>
    <s v="Lake3"/>
    <x v="621"/>
    <n v="114"/>
    <n v="300"/>
    <n v="20568"/>
    <n v="18804"/>
    <n v="42819"/>
    <n v="78401"/>
  </r>
  <r>
    <n v="3"/>
    <x v="1"/>
    <s v="A3"/>
    <x v="582"/>
    <n v="271"/>
    <n v="52"/>
    <n v="18526"/>
    <n v="15180"/>
    <n v="33632"/>
    <n v="81258"/>
  </r>
  <r>
    <n v="1"/>
    <x v="1"/>
    <s v="Alpha"/>
    <x v="698"/>
    <n v="254"/>
    <n v="270"/>
    <n v="24338"/>
    <n v="23728"/>
    <n v="63252"/>
    <n v="48873"/>
  </r>
  <r>
    <n v="7"/>
    <x v="0"/>
    <s v="H1"/>
    <x v="699"/>
    <n v="150"/>
    <n v="92"/>
    <n v="31235"/>
    <n v="29670"/>
    <n v="45131"/>
    <n v="21707"/>
  </r>
  <r>
    <n v="3"/>
    <x v="1"/>
    <s v="A3"/>
    <x v="700"/>
    <n v="214"/>
    <n v="241"/>
    <n v="18740"/>
    <n v="15421"/>
    <n v="33418"/>
    <n v="81017"/>
  </r>
  <r>
    <n v="11"/>
    <x v="2"/>
    <s v="Lake2"/>
    <x v="700"/>
    <n v="251"/>
    <n v="74"/>
    <n v="20111"/>
    <n v="18485"/>
    <n v="55869"/>
    <n v="78312"/>
  </r>
  <r>
    <n v="11"/>
    <x v="2"/>
    <s v="Lake2"/>
    <x v="425"/>
    <n v="280"/>
    <n v="107"/>
    <n v="20391"/>
    <n v="18592"/>
    <n v="55589"/>
    <n v="78205"/>
  </r>
  <r>
    <n v="7"/>
    <x v="0"/>
    <s v="H1"/>
    <x v="701"/>
    <n v="208"/>
    <n v="123"/>
    <n v="31443"/>
    <n v="29793"/>
    <n v="44923"/>
    <n v="21584"/>
  </r>
  <r>
    <n v="9"/>
    <x v="0"/>
    <s v="H2"/>
    <x v="2"/>
    <n v="84"/>
    <n v="146"/>
    <n v="84"/>
    <n v="146"/>
    <n v="91079"/>
    <n v="95792"/>
  </r>
  <r>
    <n v="9"/>
    <x v="0"/>
    <s v="H2"/>
    <x v="35"/>
    <n v="218"/>
    <n v="286"/>
    <n v="302"/>
    <n v="432"/>
    <n v="90861"/>
    <n v="95506"/>
  </r>
  <r>
    <n v="3"/>
    <x v="1"/>
    <s v="A3"/>
    <x v="603"/>
    <n v="143"/>
    <n v="207"/>
    <n v="18883"/>
    <n v="15628"/>
    <n v="33275"/>
    <n v="80810"/>
  </r>
  <r>
    <n v="10"/>
    <x v="2"/>
    <s v="Lake1"/>
    <x v="213"/>
    <n v="194"/>
    <n v="256"/>
    <n v="21130"/>
    <n v="19366"/>
    <n v="56098"/>
    <n v="45887"/>
  </r>
  <r>
    <n v="11"/>
    <x v="2"/>
    <s v="Lake2"/>
    <x v="184"/>
    <n v="239"/>
    <n v="215"/>
    <n v="20630"/>
    <n v="18807"/>
    <n v="55350"/>
    <n v="77990"/>
  </r>
  <r>
    <n v="13"/>
    <x v="3"/>
    <s v="W13"/>
    <x v="204"/>
    <n v="238"/>
    <n v="71"/>
    <n v="21949"/>
    <n v="20089"/>
    <n v="70754"/>
    <n v="59366"/>
  </r>
  <r>
    <n v="14"/>
    <x v="3"/>
    <s v="Delta"/>
    <x v="487"/>
    <n v="233"/>
    <n v="237"/>
    <n v="24802"/>
    <n v="22563"/>
    <n v="50609"/>
    <n v="53575"/>
  </r>
  <r>
    <n v="4"/>
    <x v="4"/>
    <s v="B1"/>
    <x v="422"/>
    <n v="261"/>
    <n v="69"/>
    <n v="19417"/>
    <n v="17355"/>
    <n v="45773"/>
    <n v="71098"/>
  </r>
  <r>
    <n v="9"/>
    <x v="0"/>
    <s v="H2"/>
    <x v="12"/>
    <n v="113"/>
    <n v="80"/>
    <n v="415"/>
    <n v="512"/>
    <n v="90748"/>
    <n v="95426"/>
  </r>
  <r>
    <n v="9"/>
    <x v="0"/>
    <s v="H2"/>
    <x v="22"/>
    <n v="221"/>
    <n v="232"/>
    <n v="636"/>
    <n v="744"/>
    <n v="90527"/>
    <n v="95194"/>
  </r>
  <r>
    <n v="3"/>
    <x v="1"/>
    <s v="A3"/>
    <x v="702"/>
    <n v="289"/>
    <n v="228"/>
    <n v="19172"/>
    <n v="15856"/>
    <n v="32986"/>
    <n v="80582"/>
  </r>
  <r>
    <n v="4"/>
    <x v="4"/>
    <s v="B1"/>
    <x v="425"/>
    <n v="281"/>
    <n v="129"/>
    <n v="19698"/>
    <n v="17484"/>
    <n v="45492"/>
    <n v="70969"/>
  </r>
  <r>
    <n v="2"/>
    <x v="1"/>
    <s v="Delta"/>
    <x v="703"/>
    <n v="204"/>
    <n v="275"/>
    <n v="21751"/>
    <n v="20863"/>
    <n v="42690"/>
    <n v="65346"/>
  </r>
  <r>
    <n v="4"/>
    <x v="4"/>
    <s v="B1"/>
    <x v="185"/>
    <n v="87"/>
    <n v="271"/>
    <n v="19785"/>
    <n v="17755"/>
    <n v="45405"/>
    <n v="70698"/>
  </r>
  <r>
    <n v="3"/>
    <x v="1"/>
    <s v="A3"/>
    <x v="586"/>
    <n v="83"/>
    <n v="236"/>
    <n v="19255"/>
    <n v="16092"/>
    <n v="32903"/>
    <n v="80346"/>
  </r>
  <r>
    <n v="11"/>
    <x v="2"/>
    <s v="Lake2"/>
    <x v="185"/>
    <n v="112"/>
    <n v="162"/>
    <n v="20742"/>
    <n v="18969"/>
    <n v="55238"/>
    <n v="77828"/>
  </r>
  <r>
    <n v="9"/>
    <x v="0"/>
    <s v="H2"/>
    <x v="496"/>
    <n v="235"/>
    <n v="275"/>
    <n v="871"/>
    <n v="1019"/>
    <n v="90292"/>
    <n v="94919"/>
  </r>
  <r>
    <n v="14"/>
    <x v="3"/>
    <s v="Delta"/>
    <x v="489"/>
    <n v="157"/>
    <n v="52"/>
    <n v="24959"/>
    <n v="22615"/>
    <n v="50452"/>
    <n v="53523"/>
  </r>
  <r>
    <n v="11"/>
    <x v="2"/>
    <s v="Lake2"/>
    <x v="696"/>
    <n v="250"/>
    <n v="113"/>
    <n v="20992"/>
    <n v="19082"/>
    <n v="54988"/>
    <n v="77715"/>
  </r>
  <r>
    <n v="5"/>
    <x v="4"/>
    <s v="B2"/>
    <x v="643"/>
    <n v="218"/>
    <n v="195"/>
    <n v="21497"/>
    <n v="19000"/>
    <n v="25926"/>
    <n v="58708"/>
  </r>
  <r>
    <n v="1"/>
    <x v="1"/>
    <s v="Alpha"/>
    <x v="241"/>
    <n v="145"/>
    <n v="215"/>
    <n v="24483"/>
    <n v="23943"/>
    <n v="63107"/>
    <n v="48658"/>
  </r>
  <r>
    <n v="9"/>
    <x v="0"/>
    <s v="H2"/>
    <x v="44"/>
    <n v="138"/>
    <n v="286"/>
    <n v="1009"/>
    <n v="1305"/>
    <n v="90154"/>
    <n v="94633"/>
  </r>
  <r>
    <n v="9"/>
    <x v="0"/>
    <s v="H2"/>
    <x v="15"/>
    <n v="166"/>
    <n v="290"/>
    <n v="1175"/>
    <n v="1595"/>
    <n v="89988"/>
    <n v="94343"/>
  </r>
  <r>
    <n v="12"/>
    <x v="2"/>
    <s v="Lake3"/>
    <x v="189"/>
    <n v="119"/>
    <n v="109"/>
    <n v="20687"/>
    <n v="18913"/>
    <n v="42700"/>
    <n v="78292"/>
  </r>
  <r>
    <n v="12"/>
    <x v="2"/>
    <s v="Lake3"/>
    <x v="192"/>
    <n v="242"/>
    <n v="179"/>
    <n v="20929"/>
    <n v="19092"/>
    <n v="42458"/>
    <n v="78113"/>
  </r>
  <r>
    <n v="2"/>
    <x v="1"/>
    <s v="Delta"/>
    <x v="607"/>
    <n v="104"/>
    <n v="130"/>
    <n v="21855"/>
    <n v="20993"/>
    <n v="42586"/>
    <n v="65216"/>
  </r>
  <r>
    <n v="9"/>
    <x v="0"/>
    <s v="H2"/>
    <x v="54"/>
    <n v="216"/>
    <n v="126"/>
    <n v="1391"/>
    <n v="1721"/>
    <n v="89772"/>
    <n v="94217"/>
  </r>
  <r>
    <n v="9"/>
    <x v="0"/>
    <s v="H2"/>
    <x v="118"/>
    <n v="169"/>
    <n v="78"/>
    <n v="1560"/>
    <n v="1799"/>
    <n v="89603"/>
    <n v="94139"/>
  </r>
  <r>
    <n v="3"/>
    <x v="1"/>
    <s v="A3"/>
    <x v="186"/>
    <n v="151"/>
    <n v="298"/>
    <n v="19406"/>
    <n v="16390"/>
    <n v="32752"/>
    <n v="80048"/>
  </r>
  <r>
    <n v="9"/>
    <x v="0"/>
    <s v="H2"/>
    <x v="94"/>
    <n v="179"/>
    <n v="271"/>
    <n v="1739"/>
    <n v="2070"/>
    <n v="89424"/>
    <n v="93868"/>
  </r>
  <r>
    <n v="9"/>
    <x v="0"/>
    <s v="H2"/>
    <x v="81"/>
    <n v="240"/>
    <n v="165"/>
    <n v="1979"/>
    <n v="2235"/>
    <n v="89184"/>
    <n v="93703"/>
  </r>
  <r>
    <n v="2"/>
    <x v="1"/>
    <s v="Delta"/>
    <x v="611"/>
    <n v="193"/>
    <n v="258"/>
    <n v="22048"/>
    <n v="21251"/>
    <n v="42393"/>
    <n v="64958"/>
  </r>
  <r>
    <n v="9"/>
    <x v="0"/>
    <s v="H2"/>
    <x v="501"/>
    <n v="228"/>
    <n v="157"/>
    <n v="2207"/>
    <n v="2392"/>
    <n v="88956"/>
    <n v="93546"/>
  </r>
  <r>
    <n v="2"/>
    <x v="1"/>
    <s v="Delta"/>
    <x v="212"/>
    <n v="259"/>
    <n v="193"/>
    <n v="22307"/>
    <n v="21444"/>
    <n v="42134"/>
    <n v="64765"/>
  </r>
  <r>
    <n v="10"/>
    <x v="2"/>
    <s v="Lake1"/>
    <x v="453"/>
    <n v="186"/>
    <n v="241"/>
    <n v="21316"/>
    <n v="19607"/>
    <n v="55912"/>
    <n v="45646"/>
  </r>
  <r>
    <n v="13"/>
    <x v="3"/>
    <s v="W13"/>
    <x v="617"/>
    <n v="185"/>
    <n v="197"/>
    <n v="22134"/>
    <n v="20286"/>
    <n v="70569"/>
    <n v="59169"/>
  </r>
  <r>
    <n v="5"/>
    <x v="4"/>
    <s v="B2"/>
    <x v="440"/>
    <n v="291"/>
    <n v="61"/>
    <n v="21788"/>
    <n v="19061"/>
    <n v="25635"/>
    <n v="58647"/>
  </r>
  <r>
    <n v="9"/>
    <x v="0"/>
    <s v="H2"/>
    <x v="704"/>
    <n v="263"/>
    <n v="228"/>
    <n v="2470"/>
    <n v="2620"/>
    <n v="88693"/>
    <n v="93318"/>
  </r>
  <r>
    <n v="5"/>
    <x v="4"/>
    <s v="B2"/>
    <x v="204"/>
    <n v="94"/>
    <n v="124"/>
    <n v="21882"/>
    <n v="19185"/>
    <n v="25541"/>
    <n v="58523"/>
  </r>
  <r>
    <n v="1"/>
    <x v="1"/>
    <s v="Alpha"/>
    <x v="705"/>
    <n v="200"/>
    <n v="266"/>
    <n v="24683"/>
    <n v="24209"/>
    <n v="62907"/>
    <n v="48392"/>
  </r>
  <r>
    <n v="9"/>
    <x v="0"/>
    <s v="H2"/>
    <x v="128"/>
    <n v="166"/>
    <n v="56"/>
    <n v="2636"/>
    <n v="2676"/>
    <n v="88527"/>
    <n v="93262"/>
  </r>
  <r>
    <n v="9"/>
    <x v="0"/>
    <s v="H2"/>
    <x v="161"/>
    <n v="276"/>
    <n v="213"/>
    <n v="2912"/>
    <n v="2889"/>
    <n v="88251"/>
    <n v="93049"/>
  </r>
  <r>
    <n v="10"/>
    <x v="2"/>
    <s v="Lake1"/>
    <x v="454"/>
    <n v="112"/>
    <n v="240"/>
    <n v="21428"/>
    <n v="19847"/>
    <n v="55800"/>
    <n v="45406"/>
  </r>
  <r>
    <n v="9"/>
    <x v="0"/>
    <s v="H2"/>
    <x v="107"/>
    <n v="268"/>
    <n v="119"/>
    <n v="3180"/>
    <n v="3008"/>
    <n v="87983"/>
    <n v="92930"/>
  </r>
  <r>
    <n v="12"/>
    <x v="2"/>
    <s v="Lake3"/>
    <x v="655"/>
    <n v="130"/>
    <n v="238"/>
    <n v="21059"/>
    <n v="19330"/>
    <n v="42328"/>
    <n v="77875"/>
  </r>
  <r>
    <n v="1"/>
    <x v="1"/>
    <s v="Alpha"/>
    <x v="706"/>
    <n v="278"/>
    <n v="110"/>
    <n v="24961"/>
    <n v="24319"/>
    <n v="62629"/>
    <n v="48282"/>
  </r>
  <r>
    <n v="5"/>
    <x v="4"/>
    <s v="B2"/>
    <x v="703"/>
    <n v="253"/>
    <n v="71"/>
    <n v="22135"/>
    <n v="19256"/>
    <n v="25288"/>
    <n v="58452"/>
  </r>
  <r>
    <n v="9"/>
    <x v="0"/>
    <s v="H2"/>
    <x v="121"/>
    <n v="99"/>
    <n v="87"/>
    <n v="3279"/>
    <n v="3095"/>
    <n v="87884"/>
    <n v="92843"/>
  </r>
  <r>
    <n v="9"/>
    <x v="0"/>
    <s v="H2"/>
    <x v="178"/>
    <n v="277"/>
    <n v="82"/>
    <n v="3556"/>
    <n v="3177"/>
    <n v="87607"/>
    <n v="92761"/>
  </r>
  <r>
    <n v="9"/>
    <x v="0"/>
    <s v="H2"/>
    <x v="298"/>
    <n v="221"/>
    <n v="276"/>
    <n v="3777"/>
    <n v="3453"/>
    <n v="87386"/>
    <n v="92485"/>
  </r>
  <r>
    <n v="10"/>
    <x v="2"/>
    <s v="Lake1"/>
    <x v="707"/>
    <n v="251"/>
    <n v="277"/>
    <n v="21679"/>
    <n v="20124"/>
    <n v="55549"/>
    <n v="45129"/>
  </r>
  <r>
    <n v="11"/>
    <x v="2"/>
    <s v="Lake2"/>
    <x v="708"/>
    <n v="193"/>
    <n v="100"/>
    <n v="21185"/>
    <n v="19182"/>
    <n v="54795"/>
    <n v="77615"/>
  </r>
  <r>
    <n v="5"/>
    <x v="4"/>
    <s v="B2"/>
    <x v="583"/>
    <n v="256"/>
    <n v="175"/>
    <n v="22391"/>
    <n v="19431"/>
    <n v="25032"/>
    <n v="58277"/>
  </r>
  <r>
    <n v="9"/>
    <x v="0"/>
    <s v="H2"/>
    <x v="145"/>
    <n v="167"/>
    <n v="104"/>
    <n v="3944"/>
    <n v="3557"/>
    <n v="87219"/>
    <n v="92381"/>
  </r>
  <r>
    <n v="11"/>
    <x v="2"/>
    <s v="Lake2"/>
    <x v="189"/>
    <n v="142"/>
    <n v="195"/>
    <n v="21327"/>
    <n v="19377"/>
    <n v="54653"/>
    <n v="77420"/>
  </r>
  <r>
    <n v="3"/>
    <x v="1"/>
    <s v="A3"/>
    <x v="630"/>
    <n v="80"/>
    <n v="222"/>
    <n v="19486"/>
    <n v="16612"/>
    <n v="32672"/>
    <n v="79826"/>
  </r>
  <r>
    <n v="3"/>
    <x v="1"/>
    <s v="A3"/>
    <x v="632"/>
    <n v="220"/>
    <n v="136"/>
    <n v="19706"/>
    <n v="16748"/>
    <n v="32452"/>
    <n v="79690"/>
  </r>
  <r>
    <n v="12"/>
    <x v="2"/>
    <s v="Lake3"/>
    <x v="439"/>
    <n v="107"/>
    <n v="220"/>
    <n v="21166"/>
    <n v="19550"/>
    <n v="42221"/>
    <n v="77655"/>
  </r>
  <r>
    <n v="11"/>
    <x v="2"/>
    <s v="Lake2"/>
    <x v="632"/>
    <n v="128"/>
    <n v="140"/>
    <n v="21455"/>
    <n v="19517"/>
    <n v="54525"/>
    <n v="77280"/>
  </r>
  <r>
    <n v="4"/>
    <x v="4"/>
    <s v="B1"/>
    <x v="621"/>
    <n v="198"/>
    <n v="196"/>
    <n v="19983"/>
    <n v="17951"/>
    <n v="45207"/>
    <n v="70502"/>
  </r>
  <r>
    <n v="9"/>
    <x v="0"/>
    <s v="H2"/>
    <x v="39"/>
    <n v="134"/>
    <n v="50"/>
    <n v="4078"/>
    <n v="3607"/>
    <n v="87085"/>
    <n v="92331"/>
  </r>
  <r>
    <n v="2"/>
    <x v="1"/>
    <s v="Delta"/>
    <x v="213"/>
    <n v="104"/>
    <n v="203"/>
    <n v="22411"/>
    <n v="21647"/>
    <n v="42030"/>
    <n v="64562"/>
  </r>
  <r>
    <n v="13"/>
    <x v="3"/>
    <s v="W13"/>
    <x v="609"/>
    <n v="228"/>
    <n v="167"/>
    <n v="22362"/>
    <n v="20453"/>
    <n v="70341"/>
    <n v="59002"/>
  </r>
  <r>
    <n v="9"/>
    <x v="0"/>
    <s v="H2"/>
    <x v="40"/>
    <n v="280"/>
    <n v="253"/>
    <n v="4358"/>
    <n v="3860"/>
    <n v="86805"/>
    <n v="92078"/>
  </r>
  <r>
    <n v="9"/>
    <x v="0"/>
    <s v="H2"/>
    <x v="41"/>
    <n v="240"/>
    <n v="158"/>
    <n v="4598"/>
    <n v="4018"/>
    <n v="86565"/>
    <n v="91920"/>
  </r>
  <r>
    <n v="12"/>
    <x v="2"/>
    <s v="Lake3"/>
    <x v="576"/>
    <n v="159"/>
    <n v="286"/>
    <n v="21325"/>
    <n v="19836"/>
    <n v="42062"/>
    <n v="77369"/>
  </r>
  <r>
    <n v="5"/>
    <x v="4"/>
    <s v="B2"/>
    <x v="709"/>
    <n v="262"/>
    <n v="136"/>
    <n v="22653"/>
    <n v="19567"/>
    <n v="24770"/>
    <n v="58141"/>
  </r>
  <r>
    <n v="11"/>
    <x v="2"/>
    <s v="Lake2"/>
    <x v="652"/>
    <n v="206"/>
    <n v="134"/>
    <n v="21661"/>
    <n v="19651"/>
    <n v="54319"/>
    <n v="77146"/>
  </r>
  <r>
    <n v="9"/>
    <x v="0"/>
    <s v="H2"/>
    <x v="43"/>
    <n v="82"/>
    <n v="227"/>
    <n v="4680"/>
    <n v="4245"/>
    <n v="86483"/>
    <n v="91693"/>
  </r>
  <r>
    <n v="9"/>
    <x v="0"/>
    <s v="H2"/>
    <x v="195"/>
    <n v="119"/>
    <n v="245"/>
    <n v="4799"/>
    <n v="4490"/>
    <n v="86364"/>
    <n v="91448"/>
  </r>
  <r>
    <n v="2"/>
    <x v="1"/>
    <s v="Delta"/>
    <x v="710"/>
    <n v="94"/>
    <n v="264"/>
    <n v="22505"/>
    <n v="21911"/>
    <n v="41936"/>
    <n v="64298"/>
  </r>
  <r>
    <n v="9"/>
    <x v="0"/>
    <s v="H2"/>
    <x v="214"/>
    <n v="252"/>
    <n v="100"/>
    <n v="5051"/>
    <n v="4590"/>
    <n v="86112"/>
    <n v="91348"/>
  </r>
  <r>
    <n v="11"/>
    <x v="2"/>
    <s v="Lake2"/>
    <x v="655"/>
    <n v="195"/>
    <n v="232"/>
    <n v="21856"/>
    <n v="19883"/>
    <n v="54124"/>
    <n v="76914"/>
  </r>
  <r>
    <n v="9"/>
    <x v="0"/>
    <s v="H2"/>
    <x v="208"/>
    <n v="119"/>
    <n v="127"/>
    <n v="5170"/>
    <n v="4717"/>
    <n v="85993"/>
    <n v="91221"/>
  </r>
  <r>
    <n v="3"/>
    <x v="1"/>
    <s v="A3"/>
    <x v="435"/>
    <n v="108"/>
    <n v="261"/>
    <n v="19814"/>
    <n v="17009"/>
    <n v="32344"/>
    <n v="79429"/>
  </r>
  <r>
    <n v="11"/>
    <x v="2"/>
    <s v="Lake2"/>
    <x v="711"/>
    <n v="196"/>
    <n v="157"/>
    <n v="22052"/>
    <n v="20040"/>
    <n v="53928"/>
    <n v="76757"/>
  </r>
  <r>
    <n v="11"/>
    <x v="2"/>
    <s v="Lake2"/>
    <x v="200"/>
    <n v="172"/>
    <n v="173"/>
    <n v="22224"/>
    <n v="20213"/>
    <n v="53756"/>
    <n v="76584"/>
  </r>
  <r>
    <n v="10"/>
    <x v="2"/>
    <s v="Lake1"/>
    <x v="671"/>
    <n v="280"/>
    <n v="275"/>
    <n v="21959"/>
    <n v="20399"/>
    <n v="55269"/>
    <n v="44854"/>
  </r>
  <r>
    <n v="12"/>
    <x v="2"/>
    <s v="Lake3"/>
    <x v="203"/>
    <n v="172"/>
    <n v="202"/>
    <n v="21497"/>
    <n v="20038"/>
    <n v="41890"/>
    <n v="77167"/>
  </r>
  <r>
    <n v="12"/>
    <x v="2"/>
    <s v="Lake3"/>
    <x v="703"/>
    <n v="186"/>
    <n v="187"/>
    <n v="21683"/>
    <n v="20225"/>
    <n v="41704"/>
    <n v="76980"/>
  </r>
  <r>
    <n v="11"/>
    <x v="2"/>
    <s v="Lake2"/>
    <x v="579"/>
    <n v="251"/>
    <n v="160"/>
    <n v="22475"/>
    <n v="20373"/>
    <n v="53505"/>
    <n v="76424"/>
  </r>
  <r>
    <n v="9"/>
    <x v="0"/>
    <s v="H2"/>
    <x v="215"/>
    <n v="171"/>
    <n v="86"/>
    <n v="5341"/>
    <n v="4803"/>
    <n v="85822"/>
    <n v="91135"/>
  </r>
  <r>
    <n v="14"/>
    <x v="3"/>
    <s v="Delta"/>
    <x v="490"/>
    <n v="159"/>
    <n v="107"/>
    <n v="25118"/>
    <n v="22722"/>
    <n v="50293"/>
    <n v="53416"/>
  </r>
  <r>
    <n v="9"/>
    <x v="0"/>
    <s v="H2"/>
    <x v="712"/>
    <n v="274"/>
    <n v="70"/>
    <n v="5615"/>
    <n v="4873"/>
    <n v="85548"/>
    <n v="91065"/>
  </r>
  <r>
    <n v="13"/>
    <x v="3"/>
    <s v="W13"/>
    <x v="210"/>
    <n v="203"/>
    <n v="219"/>
    <n v="22565"/>
    <n v="20672"/>
    <n v="70138"/>
    <n v="58783"/>
  </r>
  <r>
    <n v="5"/>
    <x v="4"/>
    <s v="B2"/>
    <x v="451"/>
    <n v="183"/>
    <n v="97"/>
    <n v="22836"/>
    <n v="19664"/>
    <n v="24587"/>
    <n v="58044"/>
  </r>
  <r>
    <n v="9"/>
    <x v="0"/>
    <s v="H2"/>
    <x v="250"/>
    <n v="210"/>
    <n v="202"/>
    <n v="5825"/>
    <n v="5075"/>
    <n v="85338"/>
    <n v="90863"/>
  </r>
  <r>
    <n v="9"/>
    <x v="0"/>
    <s v="H2"/>
    <x v="284"/>
    <n v="261"/>
    <n v="70"/>
    <n v="6086"/>
    <n v="5145"/>
    <n v="85077"/>
    <n v="90793"/>
  </r>
  <r>
    <n v="12"/>
    <x v="2"/>
    <s v="Lake3"/>
    <x v="583"/>
    <n v="150"/>
    <n v="228"/>
    <n v="21833"/>
    <n v="20453"/>
    <n v="41554"/>
    <n v="76752"/>
  </r>
  <r>
    <n v="2"/>
    <x v="1"/>
    <s v="Delta"/>
    <x v="455"/>
    <n v="202"/>
    <n v="164"/>
    <n v="22707"/>
    <n v="22075"/>
    <n v="41734"/>
    <n v="64134"/>
  </r>
  <r>
    <n v="12"/>
    <x v="2"/>
    <s v="Lake3"/>
    <x v="709"/>
    <n v="204"/>
    <n v="157"/>
    <n v="22037"/>
    <n v="20610"/>
    <n v="41350"/>
    <n v="76595"/>
  </r>
  <r>
    <n v="3"/>
    <x v="1"/>
    <s v="A3"/>
    <x v="194"/>
    <n v="276"/>
    <n v="241"/>
    <n v="20090"/>
    <n v="17250"/>
    <n v="32068"/>
    <n v="79188"/>
  </r>
  <r>
    <n v="1"/>
    <x v="1"/>
    <s v="Alpha"/>
    <x v="248"/>
    <n v="117"/>
    <n v="80"/>
    <n v="25078"/>
    <n v="24399"/>
    <n v="62512"/>
    <n v="48202"/>
  </r>
  <r>
    <n v="1"/>
    <x v="1"/>
    <s v="Alpha"/>
    <x v="629"/>
    <n v="101"/>
    <n v="80"/>
    <n v="25179"/>
    <n v="24479"/>
    <n v="62411"/>
    <n v="48122"/>
  </r>
  <r>
    <n v="9"/>
    <x v="0"/>
    <s v="H2"/>
    <x v="245"/>
    <n v="89"/>
    <n v="260"/>
    <n v="6175"/>
    <n v="5405"/>
    <n v="84988"/>
    <n v="90533"/>
  </r>
  <r>
    <n v="5"/>
    <x v="4"/>
    <s v="B2"/>
    <x v="453"/>
    <n v="183"/>
    <n v="172"/>
    <n v="23019"/>
    <n v="19836"/>
    <n v="24404"/>
    <n v="57872"/>
  </r>
  <r>
    <n v="11"/>
    <x v="2"/>
    <s v="Lake2"/>
    <x v="205"/>
    <n v="114"/>
    <n v="145"/>
    <n v="22589"/>
    <n v="20518"/>
    <n v="53391"/>
    <n v="76279"/>
  </r>
  <r>
    <n v="12"/>
    <x v="2"/>
    <s v="Lake3"/>
    <x v="637"/>
    <n v="86"/>
    <n v="147"/>
    <n v="22123"/>
    <n v="20757"/>
    <n v="41264"/>
    <n v="76448"/>
  </r>
  <r>
    <n v="2"/>
    <x v="1"/>
    <s v="Delta"/>
    <x v="665"/>
    <n v="180"/>
    <n v="145"/>
    <n v="22887"/>
    <n v="22220"/>
    <n v="41554"/>
    <n v="63989"/>
  </r>
  <r>
    <n v="2"/>
    <x v="1"/>
    <s v="Delta"/>
    <x v="228"/>
    <n v="189"/>
    <n v="159"/>
    <n v="23076"/>
    <n v="22379"/>
    <n v="41365"/>
    <n v="63830"/>
  </r>
  <r>
    <n v="12"/>
    <x v="2"/>
    <s v="Lake3"/>
    <x v="713"/>
    <n v="95"/>
    <n v="93"/>
    <n v="22218"/>
    <n v="20850"/>
    <n v="41169"/>
    <n v="76355"/>
  </r>
  <r>
    <n v="13"/>
    <x v="3"/>
    <s v="W13"/>
    <x v="714"/>
    <n v="299"/>
    <n v="119"/>
    <n v="22864"/>
    <n v="20791"/>
    <n v="69839"/>
    <n v="58664"/>
  </r>
  <r>
    <n v="9"/>
    <x v="0"/>
    <s v="H2"/>
    <x v="263"/>
    <n v="164"/>
    <n v="271"/>
    <n v="6339"/>
    <n v="5676"/>
    <n v="84824"/>
    <n v="90262"/>
  </r>
  <r>
    <n v="9"/>
    <x v="0"/>
    <s v="H2"/>
    <x v="62"/>
    <n v="229"/>
    <n v="227"/>
    <n v="6568"/>
    <n v="5903"/>
    <n v="84595"/>
    <n v="90035"/>
  </r>
  <r>
    <n v="14"/>
    <x v="3"/>
    <s v="Delta"/>
    <x v="657"/>
    <n v="218"/>
    <n v="295"/>
    <n v="25336"/>
    <n v="23017"/>
    <n v="50075"/>
    <n v="53121"/>
  </r>
  <r>
    <n v="11"/>
    <x v="2"/>
    <s v="Lake2"/>
    <x v="207"/>
    <n v="150"/>
    <n v="86"/>
    <n v="22739"/>
    <n v="20604"/>
    <n v="53241"/>
    <n v="76193"/>
  </r>
  <r>
    <n v="9"/>
    <x v="0"/>
    <s v="H2"/>
    <x v="283"/>
    <n v="224"/>
    <n v="281"/>
    <n v="6792"/>
    <n v="6184"/>
    <n v="84371"/>
    <n v="89754"/>
  </r>
  <r>
    <n v="10"/>
    <x v="2"/>
    <s v="Lake1"/>
    <x v="673"/>
    <n v="299"/>
    <n v="152"/>
    <n v="22258"/>
    <n v="20551"/>
    <n v="54970"/>
    <n v="44702"/>
  </r>
  <r>
    <n v="14"/>
    <x v="3"/>
    <s v="Delta"/>
    <x v="715"/>
    <n v="241"/>
    <n v="90"/>
    <n v="25577"/>
    <n v="23107"/>
    <n v="49834"/>
    <n v="53031"/>
  </r>
  <r>
    <n v="3"/>
    <x v="1"/>
    <s v="A3"/>
    <x v="640"/>
    <n v="149"/>
    <n v="259"/>
    <n v="20239"/>
    <n v="17509"/>
    <n v="31919"/>
    <n v="78929"/>
  </r>
  <r>
    <n v="3"/>
    <x v="1"/>
    <s v="A3"/>
    <x v="439"/>
    <n v="279"/>
    <n v="256"/>
    <n v="20518"/>
    <n v="17765"/>
    <n v="31640"/>
    <n v="78673"/>
  </r>
  <r>
    <n v="2"/>
    <x v="1"/>
    <s v="Delta"/>
    <x v="229"/>
    <n v="244"/>
    <n v="152"/>
    <n v="23320"/>
    <n v="22531"/>
    <n v="41121"/>
    <n v="63678"/>
  </r>
  <r>
    <n v="9"/>
    <x v="0"/>
    <s v="H2"/>
    <x v="288"/>
    <n v="264"/>
    <n v="182"/>
    <n v="7056"/>
    <n v="6366"/>
    <n v="84107"/>
    <n v="89572"/>
  </r>
  <r>
    <n v="3"/>
    <x v="1"/>
    <s v="A3"/>
    <x v="615"/>
    <n v="210"/>
    <n v="135"/>
    <n v="20728"/>
    <n v="17900"/>
    <n v="31430"/>
    <n v="78538"/>
  </r>
  <r>
    <n v="9"/>
    <x v="0"/>
    <s v="H2"/>
    <x v="68"/>
    <n v="108"/>
    <n v="255"/>
    <n v="7164"/>
    <n v="6621"/>
    <n v="83999"/>
    <n v="89317"/>
  </r>
  <r>
    <n v="11"/>
    <x v="2"/>
    <s v="Lake2"/>
    <x v="583"/>
    <n v="84"/>
    <n v="163"/>
    <n v="22823"/>
    <n v="20767"/>
    <n v="53157"/>
    <n v="76030"/>
  </r>
  <r>
    <n v="9"/>
    <x v="0"/>
    <s v="H2"/>
    <x v="69"/>
    <n v="205"/>
    <n v="68"/>
    <n v="7369"/>
    <n v="6689"/>
    <n v="83794"/>
    <n v="89249"/>
  </r>
  <r>
    <n v="9"/>
    <x v="0"/>
    <s v="H2"/>
    <x v="290"/>
    <n v="283"/>
    <n v="271"/>
    <n v="7652"/>
    <n v="6960"/>
    <n v="83511"/>
    <n v="88978"/>
  </r>
  <r>
    <n v="2"/>
    <x v="1"/>
    <s v="Delta"/>
    <x v="716"/>
    <n v="101"/>
    <n v="126"/>
    <n v="23421"/>
    <n v="22657"/>
    <n v="41020"/>
    <n v="63552"/>
  </r>
  <r>
    <n v="9"/>
    <x v="0"/>
    <s v="H2"/>
    <x v="286"/>
    <n v="294"/>
    <n v="250"/>
    <n v="7946"/>
    <n v="7210"/>
    <n v="83217"/>
    <n v="88728"/>
  </r>
  <r>
    <n v="1"/>
    <x v="1"/>
    <s v="Alpha"/>
    <x v="717"/>
    <n v="256"/>
    <n v="168"/>
    <n v="25435"/>
    <n v="24647"/>
    <n v="62155"/>
    <n v="47954"/>
  </r>
  <r>
    <n v="12"/>
    <x v="2"/>
    <s v="Lake3"/>
    <x v="222"/>
    <n v="81"/>
    <n v="64"/>
    <n v="22299"/>
    <n v="20914"/>
    <n v="41088"/>
    <n v="76291"/>
  </r>
  <r>
    <n v="9"/>
    <x v="0"/>
    <s v="H2"/>
    <x v="349"/>
    <n v="150"/>
    <n v="252"/>
    <n v="8096"/>
    <n v="7462"/>
    <n v="83067"/>
    <n v="88476"/>
  </r>
  <r>
    <n v="1"/>
    <x v="1"/>
    <s v="Alpha"/>
    <x v="718"/>
    <n v="137"/>
    <n v="67"/>
    <n v="25572"/>
    <n v="24714"/>
    <n v="62018"/>
    <n v="47887"/>
  </r>
  <r>
    <n v="1"/>
    <x v="1"/>
    <s v="Alpha"/>
    <x v="719"/>
    <n v="101"/>
    <n v="118"/>
    <n v="25673"/>
    <n v="24832"/>
    <n v="61917"/>
    <n v="47769"/>
  </r>
  <r>
    <n v="9"/>
    <x v="0"/>
    <s v="H2"/>
    <x v="319"/>
    <n v="275"/>
    <n v="159"/>
    <n v="8371"/>
    <n v="7621"/>
    <n v="82792"/>
    <n v="88317"/>
  </r>
  <r>
    <n v="2"/>
    <x v="1"/>
    <s v="Delta"/>
    <x v="235"/>
    <n v="285"/>
    <n v="288"/>
    <n v="23706"/>
    <n v="22945"/>
    <n v="40735"/>
    <n v="63264"/>
  </r>
  <r>
    <n v="9"/>
    <x v="0"/>
    <s v="H2"/>
    <x v="720"/>
    <n v="223"/>
    <n v="80"/>
    <n v="8594"/>
    <n v="7701"/>
    <n v="82569"/>
    <n v="88237"/>
  </r>
  <r>
    <n v="10"/>
    <x v="2"/>
    <s v="Lake1"/>
    <x v="721"/>
    <n v="222"/>
    <n v="253"/>
    <n v="22480"/>
    <n v="20804"/>
    <n v="54748"/>
    <n v="44449"/>
  </r>
  <r>
    <n v="9"/>
    <x v="0"/>
    <s v="H2"/>
    <x v="329"/>
    <n v="189"/>
    <n v="235"/>
    <n v="8783"/>
    <n v="7936"/>
    <n v="82380"/>
    <n v="88002"/>
  </r>
  <r>
    <n v="9"/>
    <x v="0"/>
    <s v="H2"/>
    <x v="76"/>
    <n v="92"/>
    <n v="262"/>
    <n v="8875"/>
    <n v="8198"/>
    <n v="82288"/>
    <n v="87740"/>
  </r>
  <r>
    <n v="9"/>
    <x v="0"/>
    <s v="H2"/>
    <x v="300"/>
    <n v="146"/>
    <n v="153"/>
    <n v="9021"/>
    <n v="8351"/>
    <n v="82142"/>
    <n v="87587"/>
  </r>
  <r>
    <n v="9"/>
    <x v="0"/>
    <s v="H2"/>
    <x v="375"/>
    <n v="267"/>
    <n v="63"/>
    <n v="9288"/>
    <n v="8414"/>
    <n v="81875"/>
    <n v="87524"/>
  </r>
  <r>
    <n v="12"/>
    <x v="2"/>
    <s v="Lake3"/>
    <x v="646"/>
    <n v="89"/>
    <n v="110"/>
    <n v="22388"/>
    <n v="21024"/>
    <n v="40999"/>
    <n v="76181"/>
  </r>
  <r>
    <n v="12"/>
    <x v="2"/>
    <s v="Lake3"/>
    <x v="707"/>
    <n v="294"/>
    <n v="214"/>
    <n v="22682"/>
    <n v="21238"/>
    <n v="40705"/>
    <n v="75967"/>
  </r>
  <r>
    <n v="9"/>
    <x v="0"/>
    <s v="H2"/>
    <x v="305"/>
    <n v="201"/>
    <n v="208"/>
    <n v="9489"/>
    <n v="8622"/>
    <n v="81674"/>
    <n v="87316"/>
  </r>
  <r>
    <n v="3"/>
    <x v="1"/>
    <s v="A3"/>
    <x v="446"/>
    <n v="135"/>
    <n v="269"/>
    <n v="20863"/>
    <n v="18169"/>
    <n v="31295"/>
    <n v="78269"/>
  </r>
  <r>
    <n v="12"/>
    <x v="2"/>
    <s v="Lake3"/>
    <x v="665"/>
    <n v="144"/>
    <n v="236"/>
    <n v="22826"/>
    <n v="21474"/>
    <n v="40561"/>
    <n v="75731"/>
  </r>
  <r>
    <n v="9"/>
    <x v="0"/>
    <s v="H2"/>
    <x v="313"/>
    <n v="175"/>
    <n v="243"/>
    <n v="9664"/>
    <n v="8865"/>
    <n v="81499"/>
    <n v="87073"/>
  </r>
  <r>
    <n v="9"/>
    <x v="0"/>
    <s v="H2"/>
    <x v="380"/>
    <n v="207"/>
    <n v="227"/>
    <n v="9871"/>
    <n v="9092"/>
    <n v="81292"/>
    <n v="86846"/>
  </r>
  <r>
    <n v="11"/>
    <x v="2"/>
    <s v="Lake2"/>
    <x v="212"/>
    <n v="121"/>
    <n v="194"/>
    <n v="22944"/>
    <n v="20961"/>
    <n v="53036"/>
    <n v="75836"/>
  </r>
  <r>
    <n v="1"/>
    <x v="1"/>
    <s v="Alpha"/>
    <x v="695"/>
    <n v="155"/>
    <n v="257"/>
    <n v="25828"/>
    <n v="25089"/>
    <n v="61762"/>
    <n v="47512"/>
  </r>
  <r>
    <n v="1"/>
    <x v="1"/>
    <s v="Alpha"/>
    <x v="651"/>
    <n v="94"/>
    <n v="54"/>
    <n v="25922"/>
    <n v="25143"/>
    <n v="61668"/>
    <n v="47458"/>
  </r>
  <r>
    <n v="4"/>
    <x v="4"/>
    <s v="B1"/>
    <x v="589"/>
    <n v="99"/>
    <n v="285"/>
    <n v="20082"/>
    <n v="18236"/>
    <n v="45108"/>
    <n v="70217"/>
  </r>
  <r>
    <n v="12"/>
    <x v="2"/>
    <s v="Lake3"/>
    <x v="722"/>
    <n v="99"/>
    <n v="154"/>
    <n v="22925"/>
    <n v="21628"/>
    <n v="40462"/>
    <n v="75577"/>
  </r>
  <r>
    <n v="14"/>
    <x v="3"/>
    <s v="Delta"/>
    <x v="659"/>
    <n v="283"/>
    <n v="115"/>
    <n v="25860"/>
    <n v="23222"/>
    <n v="49551"/>
    <n v="52916"/>
  </r>
  <r>
    <n v="9"/>
    <x v="0"/>
    <s v="H2"/>
    <x v="92"/>
    <n v="151"/>
    <n v="191"/>
    <n v="10022"/>
    <n v="9283"/>
    <n v="81141"/>
    <n v="86655"/>
  </r>
  <r>
    <n v="1"/>
    <x v="1"/>
    <s v="Alpha"/>
    <x v="656"/>
    <n v="266"/>
    <n v="165"/>
    <n v="26188"/>
    <n v="25308"/>
    <n v="61402"/>
    <n v="47293"/>
  </r>
  <r>
    <n v="1"/>
    <x v="1"/>
    <s v="Alpha"/>
    <x v="657"/>
    <n v="122"/>
    <n v="280"/>
    <n v="26310"/>
    <n v="25588"/>
    <n v="61280"/>
    <n v="47013"/>
  </r>
  <r>
    <n v="5"/>
    <x v="4"/>
    <s v="B2"/>
    <x v="710"/>
    <n v="94"/>
    <n v="221"/>
    <n v="23113"/>
    <n v="20057"/>
    <n v="24310"/>
    <n v="57651"/>
  </r>
  <r>
    <n v="2"/>
    <x v="1"/>
    <s v="Delta"/>
    <x v="236"/>
    <n v="150"/>
    <n v="186"/>
    <n v="23856"/>
    <n v="23131"/>
    <n v="40585"/>
    <n v="63078"/>
  </r>
  <r>
    <n v="9"/>
    <x v="0"/>
    <s v="H2"/>
    <x v="397"/>
    <n v="185"/>
    <n v="273"/>
    <n v="10207"/>
    <n v="9556"/>
    <n v="80956"/>
    <n v="86382"/>
  </r>
  <r>
    <n v="9"/>
    <x v="0"/>
    <s v="H2"/>
    <x v="324"/>
    <n v="266"/>
    <n v="196"/>
    <n v="10473"/>
    <n v="9752"/>
    <n v="80690"/>
    <n v="86186"/>
  </r>
  <r>
    <n v="5"/>
    <x v="4"/>
    <s v="B2"/>
    <x v="592"/>
    <n v="167"/>
    <n v="158"/>
    <n v="23280"/>
    <n v="20215"/>
    <n v="24143"/>
    <n v="57493"/>
  </r>
  <r>
    <n v="11"/>
    <x v="2"/>
    <s v="Lake2"/>
    <x v="713"/>
    <n v="289"/>
    <n v="166"/>
    <n v="23233"/>
    <n v="21127"/>
    <n v="52747"/>
    <n v="75670"/>
  </r>
  <r>
    <n v="5"/>
    <x v="4"/>
    <s v="B2"/>
    <x v="723"/>
    <n v="124"/>
    <n v="299"/>
    <n v="23404"/>
    <n v="20514"/>
    <n v="24019"/>
    <n v="57194"/>
  </r>
  <r>
    <n v="14"/>
    <x v="3"/>
    <s v="Delta"/>
    <x v="274"/>
    <n v="216"/>
    <n v="174"/>
    <n v="26076"/>
    <n v="23396"/>
    <n v="49335"/>
    <n v="52742"/>
  </r>
  <r>
    <n v="2"/>
    <x v="1"/>
    <s v="Delta"/>
    <x v="465"/>
    <n v="281"/>
    <n v="133"/>
    <n v="24137"/>
    <n v="23264"/>
    <n v="40304"/>
    <n v="62945"/>
  </r>
  <r>
    <n v="9"/>
    <x v="0"/>
    <s v="H2"/>
    <x v="401"/>
    <n v="93"/>
    <n v="67"/>
    <n v="10566"/>
    <n v="9819"/>
    <n v="80597"/>
    <n v="86119"/>
  </r>
  <r>
    <n v="5"/>
    <x v="4"/>
    <s v="B2"/>
    <x v="228"/>
    <n v="108"/>
    <n v="114"/>
    <n v="23512"/>
    <n v="20628"/>
    <n v="23911"/>
    <n v="57080"/>
  </r>
  <r>
    <n v="1"/>
    <x v="1"/>
    <s v="Alpha"/>
    <x v="724"/>
    <n v="156"/>
    <n v="206"/>
    <n v="26466"/>
    <n v="25794"/>
    <n v="61124"/>
    <n v="46807"/>
  </r>
  <r>
    <n v="4"/>
    <x v="4"/>
    <s v="B1"/>
    <x v="632"/>
    <n v="144"/>
    <n v="195"/>
    <n v="20226"/>
    <n v="18431"/>
    <n v="44964"/>
    <n v="70022"/>
  </r>
  <r>
    <n v="14"/>
    <x v="3"/>
    <s v="Delta"/>
    <x v="725"/>
    <n v="276"/>
    <n v="225"/>
    <n v="26352"/>
    <n v="23621"/>
    <n v="49059"/>
    <n v="52517"/>
  </r>
  <r>
    <n v="9"/>
    <x v="0"/>
    <s v="H2"/>
    <x v="350"/>
    <n v="220"/>
    <n v="68"/>
    <n v="10786"/>
    <n v="9887"/>
    <n v="80377"/>
    <n v="86051"/>
  </r>
  <r>
    <n v="9"/>
    <x v="0"/>
    <s v="H2"/>
    <x v="345"/>
    <n v="251"/>
    <n v="117"/>
    <n v="11037"/>
    <n v="10004"/>
    <n v="80126"/>
    <n v="85934"/>
  </r>
  <r>
    <n v="11"/>
    <x v="2"/>
    <s v="Lake2"/>
    <x v="226"/>
    <n v="116"/>
    <n v="121"/>
    <n v="23349"/>
    <n v="21248"/>
    <n v="52631"/>
    <n v="75549"/>
  </r>
  <r>
    <n v="4"/>
    <x v="4"/>
    <s v="B1"/>
    <x v="596"/>
    <n v="179"/>
    <n v="175"/>
    <n v="20405"/>
    <n v="18606"/>
    <n v="44785"/>
    <n v="69847"/>
  </r>
  <r>
    <n v="9"/>
    <x v="0"/>
    <s v="H2"/>
    <x v="351"/>
    <n v="256"/>
    <n v="56"/>
    <n v="11293"/>
    <n v="10060"/>
    <n v="79870"/>
    <n v="85878"/>
  </r>
  <r>
    <n v="4"/>
    <x v="4"/>
    <s v="B1"/>
    <x v="573"/>
    <n v="194"/>
    <n v="136"/>
    <n v="20599"/>
    <n v="18742"/>
    <n v="44591"/>
    <n v="69711"/>
  </r>
  <r>
    <n v="9"/>
    <x v="0"/>
    <s v="H2"/>
    <x v="415"/>
    <n v="138"/>
    <n v="259"/>
    <n v="11431"/>
    <n v="10319"/>
    <n v="79732"/>
    <n v="85619"/>
  </r>
  <r>
    <n v="14"/>
    <x v="3"/>
    <s v="Delta"/>
    <x v="726"/>
    <n v="109"/>
    <n v="60"/>
    <n v="26461"/>
    <n v="23681"/>
    <n v="48950"/>
    <n v="52457"/>
  </r>
  <r>
    <n v="9"/>
    <x v="0"/>
    <s v="H2"/>
    <x v="428"/>
    <n v="246"/>
    <n v="210"/>
    <n v="11677"/>
    <n v="10529"/>
    <n v="79486"/>
    <n v="85409"/>
  </r>
  <r>
    <n v="10"/>
    <x v="2"/>
    <s v="Lake1"/>
    <x v="460"/>
    <n v="161"/>
    <n v="126"/>
    <n v="22641"/>
    <n v="20930"/>
    <n v="54587"/>
    <n v="44323"/>
  </r>
  <r>
    <n v="2"/>
    <x v="1"/>
    <s v="Delta"/>
    <x v="467"/>
    <n v="177"/>
    <n v="243"/>
    <n v="24314"/>
    <n v="23507"/>
    <n v="40127"/>
    <n v="62702"/>
  </r>
  <r>
    <n v="11"/>
    <x v="2"/>
    <s v="Lake2"/>
    <x v="727"/>
    <n v="138"/>
    <n v="228"/>
    <n v="23487"/>
    <n v="21476"/>
    <n v="52493"/>
    <n v="75321"/>
  </r>
  <r>
    <n v="11"/>
    <x v="2"/>
    <s v="Lake2"/>
    <x v="457"/>
    <n v="81"/>
    <n v="276"/>
    <n v="23568"/>
    <n v="21752"/>
    <n v="52412"/>
    <n v="75045"/>
  </r>
  <r>
    <n v="12"/>
    <x v="2"/>
    <s v="Lake3"/>
    <x v="728"/>
    <n v="267"/>
    <n v="195"/>
    <n v="23192"/>
    <n v="21823"/>
    <n v="40195"/>
    <n v="75382"/>
  </r>
  <r>
    <n v="3"/>
    <x v="1"/>
    <s v="A3"/>
    <x v="207"/>
    <n v="192"/>
    <n v="105"/>
    <n v="21055"/>
    <n v="18274"/>
    <n v="31103"/>
    <n v="78164"/>
  </r>
  <r>
    <n v="4"/>
    <x v="4"/>
    <s v="B1"/>
    <x v="711"/>
    <n v="287"/>
    <n v="128"/>
    <n v="20886"/>
    <n v="18870"/>
    <n v="44304"/>
    <n v="69583"/>
  </r>
  <r>
    <n v="9"/>
    <x v="0"/>
    <s v="H2"/>
    <x v="108"/>
    <n v="229"/>
    <n v="241"/>
    <n v="11906"/>
    <n v="10770"/>
    <n v="79257"/>
    <n v="85168"/>
  </r>
  <r>
    <n v="2"/>
    <x v="1"/>
    <s v="Delta"/>
    <x v="729"/>
    <n v="268"/>
    <n v="132"/>
    <n v="24582"/>
    <n v="23639"/>
    <n v="39859"/>
    <n v="62570"/>
  </r>
  <r>
    <n v="11"/>
    <x v="2"/>
    <s v="Lake2"/>
    <x v="722"/>
    <n v="119"/>
    <n v="287"/>
    <n v="23687"/>
    <n v="22039"/>
    <n v="52293"/>
    <n v="74758"/>
  </r>
  <r>
    <n v="3"/>
    <x v="1"/>
    <s v="A3"/>
    <x v="730"/>
    <n v="140"/>
    <n v="55"/>
    <n v="21195"/>
    <n v="18329"/>
    <n v="30963"/>
    <n v="78109"/>
  </r>
  <r>
    <n v="3"/>
    <x v="1"/>
    <s v="A3"/>
    <x v="731"/>
    <n v="84"/>
    <n v="141"/>
    <n v="21279"/>
    <n v="18470"/>
    <n v="30879"/>
    <n v="77968"/>
  </r>
  <r>
    <n v="5"/>
    <x v="4"/>
    <s v="B2"/>
    <x v="458"/>
    <n v="192"/>
    <n v="248"/>
    <n v="23704"/>
    <n v="20876"/>
    <n v="23719"/>
    <n v="56832"/>
  </r>
  <r>
    <n v="10"/>
    <x v="2"/>
    <s v="Lake1"/>
    <x v="684"/>
    <n v="163"/>
    <n v="70"/>
    <n v="22804"/>
    <n v="21000"/>
    <n v="54424"/>
    <n v="44253"/>
  </r>
  <r>
    <n v="9"/>
    <x v="0"/>
    <s v="H2"/>
    <x v="732"/>
    <n v="198"/>
    <n v="73"/>
    <n v="12104"/>
    <n v="10843"/>
    <n v="79059"/>
    <n v="85095"/>
  </r>
  <r>
    <n v="9"/>
    <x v="0"/>
    <s v="H2"/>
    <x v="471"/>
    <n v="165"/>
    <n v="121"/>
    <n v="12269"/>
    <n v="10964"/>
    <n v="78894"/>
    <n v="84974"/>
  </r>
  <r>
    <n v="9"/>
    <x v="0"/>
    <s v="H2"/>
    <x v="359"/>
    <n v="84"/>
    <n v="196"/>
    <n v="12353"/>
    <n v="11160"/>
    <n v="78810"/>
    <n v="84778"/>
  </r>
  <r>
    <n v="13"/>
    <x v="3"/>
    <s v="W13"/>
    <x v="213"/>
    <n v="99"/>
    <n v="206"/>
    <n v="22963"/>
    <n v="20997"/>
    <n v="69740"/>
    <n v="58458"/>
  </r>
  <r>
    <n v="9"/>
    <x v="0"/>
    <s v="H2"/>
    <x v="733"/>
    <n v="151"/>
    <n v="133"/>
    <n v="12504"/>
    <n v="11293"/>
    <n v="78659"/>
    <n v="84645"/>
  </r>
  <r>
    <n v="2"/>
    <x v="1"/>
    <s v="Delta"/>
    <x v="623"/>
    <n v="267"/>
    <n v="65"/>
    <n v="24849"/>
    <n v="23704"/>
    <n v="39592"/>
    <n v="62505"/>
  </r>
  <r>
    <n v="12"/>
    <x v="2"/>
    <s v="Lake3"/>
    <x v="716"/>
    <n v="113"/>
    <n v="163"/>
    <n v="23305"/>
    <n v="21986"/>
    <n v="40082"/>
    <n v="75219"/>
  </r>
  <r>
    <n v="1"/>
    <x v="1"/>
    <s v="Alpha"/>
    <x v="493"/>
    <n v="164"/>
    <n v="128"/>
    <n v="26630"/>
    <n v="25922"/>
    <n v="60960"/>
    <n v="46679"/>
  </r>
  <r>
    <n v="1"/>
    <x v="1"/>
    <s v="Alpha"/>
    <x v="725"/>
    <n v="157"/>
    <n v="156"/>
    <n v="26787"/>
    <n v="26078"/>
    <n v="60803"/>
    <n v="46523"/>
  </r>
  <r>
    <n v="1"/>
    <x v="1"/>
    <s v="Alpha"/>
    <x v="734"/>
    <n v="100"/>
    <n v="160"/>
    <n v="26887"/>
    <n v="26238"/>
    <n v="60703"/>
    <n v="46363"/>
  </r>
  <r>
    <n v="2"/>
    <x v="1"/>
    <s v="Delta"/>
    <x v="469"/>
    <n v="265"/>
    <n v="124"/>
    <n v="25114"/>
    <n v="23828"/>
    <n v="39327"/>
    <n v="62381"/>
  </r>
  <r>
    <n v="11"/>
    <x v="2"/>
    <s v="Lake2"/>
    <x v="458"/>
    <n v="247"/>
    <n v="291"/>
    <n v="23934"/>
    <n v="22330"/>
    <n v="52046"/>
    <n v="74467"/>
  </r>
  <r>
    <n v="9"/>
    <x v="0"/>
    <s v="H2"/>
    <x v="502"/>
    <n v="153"/>
    <n v="169"/>
    <n v="12657"/>
    <n v="11462"/>
    <n v="78506"/>
    <n v="84476"/>
  </r>
  <r>
    <n v="1"/>
    <x v="1"/>
    <s v="Alpha"/>
    <x v="735"/>
    <n v="236"/>
    <n v="96"/>
    <n v="27123"/>
    <n v="26334"/>
    <n v="60467"/>
    <n v="46267"/>
  </r>
  <r>
    <n v="9"/>
    <x v="0"/>
    <s v="H2"/>
    <x v="499"/>
    <n v="291"/>
    <n v="226"/>
    <n v="12948"/>
    <n v="11688"/>
    <n v="78215"/>
    <n v="84250"/>
  </r>
  <r>
    <n v="9"/>
    <x v="0"/>
    <s v="H2"/>
    <x v="519"/>
    <n v="150"/>
    <n v="223"/>
    <n v="13098"/>
    <n v="11911"/>
    <n v="78065"/>
    <n v="84027"/>
  </r>
  <r>
    <n v="9"/>
    <x v="0"/>
    <s v="H2"/>
    <x v="123"/>
    <n v="263"/>
    <n v="245"/>
    <n v="13361"/>
    <n v="12156"/>
    <n v="77802"/>
    <n v="83782"/>
  </r>
  <r>
    <n v="5"/>
    <x v="4"/>
    <s v="B2"/>
    <x v="612"/>
    <n v="97"/>
    <n v="159"/>
    <n v="23801"/>
    <n v="21035"/>
    <n v="23622"/>
    <n v="56673"/>
  </r>
  <r>
    <n v="1"/>
    <x v="1"/>
    <s v="Alpha"/>
    <x v="736"/>
    <n v="235"/>
    <n v="169"/>
    <n v="27358"/>
    <n v="26503"/>
    <n v="60232"/>
    <n v="46098"/>
  </r>
  <r>
    <n v="4"/>
    <x v="4"/>
    <s v="B1"/>
    <x v="643"/>
    <n v="113"/>
    <n v="118"/>
    <n v="20999"/>
    <n v="18988"/>
    <n v="44191"/>
    <n v="69465"/>
  </r>
  <r>
    <n v="3"/>
    <x v="1"/>
    <s v="A3"/>
    <x v="637"/>
    <n v="216"/>
    <n v="69"/>
    <n v="21495"/>
    <n v="18539"/>
    <n v="30663"/>
    <n v="77899"/>
  </r>
  <r>
    <n v="3"/>
    <x v="1"/>
    <s v="A3"/>
    <x v="713"/>
    <n v="123"/>
    <n v="273"/>
    <n v="21618"/>
    <n v="18812"/>
    <n v="30540"/>
    <n v="77626"/>
  </r>
  <r>
    <n v="13"/>
    <x v="3"/>
    <s v="W13"/>
    <x v="453"/>
    <n v="282"/>
    <n v="148"/>
    <n v="23245"/>
    <n v="21145"/>
    <n v="69458"/>
    <n v="58310"/>
  </r>
  <r>
    <n v="1"/>
    <x v="1"/>
    <s v="Alpha"/>
    <x v="737"/>
    <n v="182"/>
    <n v="151"/>
    <n v="27540"/>
    <n v="26654"/>
    <n v="60050"/>
    <n v="45947"/>
  </r>
  <r>
    <n v="3"/>
    <x v="1"/>
    <s v="A3"/>
    <x v="454"/>
    <n v="204"/>
    <n v="167"/>
    <n v="21822"/>
    <n v="18979"/>
    <n v="30336"/>
    <n v="77459"/>
  </r>
  <r>
    <n v="9"/>
    <x v="0"/>
    <s v="H2"/>
    <x v="132"/>
    <n v="294"/>
    <n v="129"/>
    <n v="13655"/>
    <n v="12285"/>
    <n v="77508"/>
    <n v="83653"/>
  </r>
  <r>
    <n v="9"/>
    <x v="0"/>
    <s v="H2"/>
    <x v="738"/>
    <n v="124"/>
    <n v="95"/>
    <n v="13779"/>
    <n v="12380"/>
    <n v="77384"/>
    <n v="83558"/>
  </r>
  <r>
    <n v="4"/>
    <x v="4"/>
    <s v="B1"/>
    <x v="441"/>
    <n v="194"/>
    <n v="132"/>
    <n v="21193"/>
    <n v="19120"/>
    <n v="43997"/>
    <n v="69333"/>
  </r>
  <r>
    <n v="12"/>
    <x v="2"/>
    <s v="Lake3"/>
    <x v="739"/>
    <n v="214"/>
    <n v="179"/>
    <n v="23519"/>
    <n v="22165"/>
    <n v="39868"/>
    <n v="75040"/>
  </r>
  <r>
    <n v="9"/>
    <x v="0"/>
    <s v="H2"/>
    <x v="136"/>
    <n v="241"/>
    <n v="276"/>
    <n v="14020"/>
    <n v="12656"/>
    <n v="77143"/>
    <n v="83282"/>
  </r>
  <r>
    <n v="4"/>
    <x v="4"/>
    <s v="B1"/>
    <x v="686"/>
    <n v="117"/>
    <n v="90"/>
    <n v="21310"/>
    <n v="19210"/>
    <n v="43880"/>
    <n v="69243"/>
  </r>
  <r>
    <n v="11"/>
    <x v="2"/>
    <s v="Lake2"/>
    <x v="740"/>
    <n v="231"/>
    <n v="142"/>
    <n v="24165"/>
    <n v="22472"/>
    <n v="51815"/>
    <n v="74325"/>
  </r>
  <r>
    <n v="10"/>
    <x v="2"/>
    <s v="Lake1"/>
    <x v="236"/>
    <n v="193"/>
    <n v="188"/>
    <n v="22997"/>
    <n v="21188"/>
    <n v="54231"/>
    <n v="44065"/>
  </r>
  <r>
    <n v="4"/>
    <x v="4"/>
    <s v="B1"/>
    <x v="741"/>
    <n v="293"/>
    <n v="196"/>
    <n v="21603"/>
    <n v="19406"/>
    <n v="43587"/>
    <n v="69047"/>
  </r>
  <r>
    <n v="11"/>
    <x v="2"/>
    <s v="Lake2"/>
    <x v="716"/>
    <n v="148"/>
    <n v="71"/>
    <n v="24313"/>
    <n v="22543"/>
    <n v="51667"/>
    <n v="74254"/>
  </r>
  <r>
    <n v="9"/>
    <x v="0"/>
    <s v="H2"/>
    <x v="138"/>
    <n v="155"/>
    <n v="230"/>
    <n v="14175"/>
    <n v="12886"/>
    <n v="76988"/>
    <n v="83052"/>
  </r>
  <r>
    <n v="1"/>
    <x v="1"/>
    <s v="Alpha"/>
    <x v="666"/>
    <n v="176"/>
    <n v="234"/>
    <n v="27716"/>
    <n v="26888"/>
    <n v="59874"/>
    <n v="45713"/>
  </r>
  <r>
    <n v="9"/>
    <x v="0"/>
    <s v="H2"/>
    <x v="139"/>
    <n v="136"/>
    <n v="143"/>
    <n v="14311"/>
    <n v="13029"/>
    <n v="76852"/>
    <n v="82909"/>
  </r>
  <r>
    <n v="2"/>
    <x v="1"/>
    <s v="Delta"/>
    <x v="705"/>
    <n v="255"/>
    <n v="61"/>
    <n v="25369"/>
    <n v="23889"/>
    <n v="39072"/>
    <n v="62320"/>
  </r>
  <r>
    <n v="5"/>
    <x v="4"/>
    <s v="B2"/>
    <x v="234"/>
    <n v="103"/>
    <n v="174"/>
    <n v="23904"/>
    <n v="21209"/>
    <n v="23519"/>
    <n v="56499"/>
  </r>
  <r>
    <n v="9"/>
    <x v="0"/>
    <s v="H2"/>
    <x v="387"/>
    <n v="105"/>
    <n v="201"/>
    <n v="14416"/>
    <n v="13230"/>
    <n v="76747"/>
    <n v="82708"/>
  </r>
  <r>
    <n v="9"/>
    <x v="0"/>
    <s v="H2"/>
    <x v="504"/>
    <n v="134"/>
    <n v="150"/>
    <n v="14550"/>
    <n v="13380"/>
    <n v="76613"/>
    <n v="82558"/>
  </r>
  <r>
    <n v="3"/>
    <x v="1"/>
    <s v="A3"/>
    <x v="707"/>
    <n v="214"/>
    <n v="267"/>
    <n v="22036"/>
    <n v="19246"/>
    <n v="30122"/>
    <n v="77192"/>
  </r>
  <r>
    <n v="4"/>
    <x v="4"/>
    <s v="B1"/>
    <x v="449"/>
    <n v="179"/>
    <n v="191"/>
    <n v="21782"/>
    <n v="19597"/>
    <n v="43408"/>
    <n v="68856"/>
  </r>
  <r>
    <n v="9"/>
    <x v="0"/>
    <s v="H2"/>
    <x v="540"/>
    <n v="292"/>
    <n v="152"/>
    <n v="14842"/>
    <n v="13532"/>
    <n v="76321"/>
    <n v="82406"/>
  </r>
  <r>
    <n v="9"/>
    <x v="0"/>
    <s v="H2"/>
    <x v="518"/>
    <n v="147"/>
    <n v="203"/>
    <n v="14989"/>
    <n v="13735"/>
    <n v="76174"/>
    <n v="82203"/>
  </r>
  <r>
    <n v="3"/>
    <x v="1"/>
    <s v="A3"/>
    <x v="457"/>
    <n v="82"/>
    <n v="235"/>
    <n v="22118"/>
    <n v="19481"/>
    <n v="30040"/>
    <n v="76957"/>
  </r>
  <r>
    <n v="5"/>
    <x v="4"/>
    <s v="B2"/>
    <x v="463"/>
    <n v="274"/>
    <n v="285"/>
    <n v="24178"/>
    <n v="21494"/>
    <n v="23245"/>
    <n v="56214"/>
  </r>
  <r>
    <n v="4"/>
    <x v="4"/>
    <s v="B1"/>
    <x v="451"/>
    <n v="277"/>
    <n v="212"/>
    <n v="22059"/>
    <n v="19809"/>
    <n v="43131"/>
    <n v="68644"/>
  </r>
  <r>
    <n v="9"/>
    <x v="0"/>
    <s v="H2"/>
    <x v="517"/>
    <n v="108"/>
    <n v="52"/>
    <n v="15097"/>
    <n v="13787"/>
    <n v="76066"/>
    <n v="82151"/>
  </r>
  <r>
    <n v="9"/>
    <x v="0"/>
    <s v="H2"/>
    <x v="393"/>
    <n v="234"/>
    <n v="154"/>
    <n v="15331"/>
    <n v="13941"/>
    <n v="75832"/>
    <n v="81997"/>
  </r>
  <r>
    <n v="11"/>
    <x v="2"/>
    <s v="Lake2"/>
    <x v="234"/>
    <n v="204"/>
    <n v="116"/>
    <n v="24517"/>
    <n v="22659"/>
    <n v="51463"/>
    <n v="74138"/>
  </r>
  <r>
    <n v="9"/>
    <x v="0"/>
    <s v="H2"/>
    <x v="394"/>
    <n v="265"/>
    <n v="66"/>
    <n v="15596"/>
    <n v="14007"/>
    <n v="75567"/>
    <n v="81931"/>
  </r>
  <r>
    <n v="10"/>
    <x v="2"/>
    <s v="Lake1"/>
    <x v="465"/>
    <n v="188"/>
    <n v="156"/>
    <n v="23185"/>
    <n v="21344"/>
    <n v="54043"/>
    <n v="43909"/>
  </r>
  <r>
    <n v="5"/>
    <x v="4"/>
    <s v="B2"/>
    <x v="693"/>
    <n v="121"/>
    <n v="96"/>
    <n v="24299"/>
    <n v="21590"/>
    <n v="23124"/>
    <n v="56118"/>
  </r>
  <r>
    <n v="13"/>
    <x v="3"/>
    <s v="W13"/>
    <x v="710"/>
    <n v="150"/>
    <n v="51"/>
    <n v="23395"/>
    <n v="21196"/>
    <n v="69308"/>
    <n v="58259"/>
  </r>
  <r>
    <n v="9"/>
    <x v="0"/>
    <s v="H2"/>
    <x v="562"/>
    <n v="99"/>
    <n v="147"/>
    <n v="15695"/>
    <n v="14154"/>
    <n v="75468"/>
    <n v="81784"/>
  </r>
  <r>
    <n v="2"/>
    <x v="1"/>
    <s v="Delta"/>
    <x v="247"/>
    <n v="287"/>
    <n v="78"/>
    <n v="25656"/>
    <n v="23967"/>
    <n v="38785"/>
    <n v="62242"/>
  </r>
  <r>
    <n v="5"/>
    <x v="4"/>
    <s v="B2"/>
    <x v="635"/>
    <n v="293"/>
    <n v="85"/>
    <n v="24592"/>
    <n v="21675"/>
    <n v="22831"/>
    <n v="56033"/>
  </r>
  <r>
    <n v="1"/>
    <x v="1"/>
    <s v="Alpha"/>
    <x v="742"/>
    <n v="88"/>
    <n v="234"/>
    <n v="27804"/>
    <n v="27122"/>
    <n v="59786"/>
    <n v="45479"/>
  </r>
  <r>
    <n v="4"/>
    <x v="4"/>
    <s v="B1"/>
    <x v="222"/>
    <n v="297"/>
    <n v="92"/>
    <n v="22356"/>
    <n v="19901"/>
    <n v="42834"/>
    <n v="68552"/>
  </r>
  <r>
    <n v="9"/>
    <x v="0"/>
    <s v="H2"/>
    <x v="156"/>
    <n v="252"/>
    <n v="264"/>
    <n v="15947"/>
    <n v="14418"/>
    <n v="75216"/>
    <n v="81520"/>
  </r>
  <r>
    <n v="12"/>
    <x v="2"/>
    <s v="Lake3"/>
    <x v="743"/>
    <n v="296"/>
    <n v="197"/>
    <n v="23815"/>
    <n v="22362"/>
    <n v="39572"/>
    <n v="74843"/>
  </r>
  <r>
    <n v="4"/>
    <x v="4"/>
    <s v="B1"/>
    <x v="710"/>
    <n v="154"/>
    <n v="223"/>
    <n v="22510"/>
    <n v="20124"/>
    <n v="42680"/>
    <n v="68329"/>
  </r>
  <r>
    <n v="14"/>
    <x v="3"/>
    <s v="Delta"/>
    <x v="736"/>
    <n v="107"/>
    <n v="134"/>
    <n v="26568"/>
    <n v="23815"/>
    <n v="48843"/>
    <n v="52323"/>
  </r>
  <r>
    <n v="12"/>
    <x v="2"/>
    <s v="Lake3"/>
    <x v="744"/>
    <n v="224"/>
    <n v="118"/>
    <n v="24039"/>
    <n v="22480"/>
    <n v="39348"/>
    <n v="74725"/>
  </r>
  <r>
    <n v="10"/>
    <x v="2"/>
    <s v="Lake1"/>
    <x v="238"/>
    <n v="230"/>
    <n v="63"/>
    <n v="23415"/>
    <n v="21407"/>
    <n v="53813"/>
    <n v="43846"/>
  </r>
  <r>
    <n v="14"/>
    <x v="3"/>
    <s v="Delta"/>
    <x v="745"/>
    <n v="86"/>
    <n v="188"/>
    <n v="26654"/>
    <n v="24003"/>
    <n v="48757"/>
    <n v="52135"/>
  </r>
  <r>
    <n v="9"/>
    <x v="0"/>
    <s v="H2"/>
    <x v="531"/>
    <n v="233"/>
    <n v="148"/>
    <n v="16180"/>
    <n v="14566"/>
    <n v="74983"/>
    <n v="81372"/>
  </r>
  <r>
    <n v="9"/>
    <x v="0"/>
    <s v="H2"/>
    <x v="497"/>
    <n v="104"/>
    <n v="298"/>
    <n v="16284"/>
    <n v="14864"/>
    <n v="74879"/>
    <n v="81074"/>
  </r>
  <r>
    <n v="11"/>
    <x v="2"/>
    <s v="Lake2"/>
    <x v="461"/>
    <n v="161"/>
    <n v="232"/>
    <n v="24678"/>
    <n v="22891"/>
    <n v="51302"/>
    <n v="73906"/>
  </r>
  <r>
    <n v="1"/>
    <x v="1"/>
    <s v="Alpha"/>
    <x v="746"/>
    <n v="132"/>
    <n v="253"/>
    <n v="27936"/>
    <n v="27375"/>
    <n v="59654"/>
    <n v="45226"/>
  </r>
  <r>
    <n v="14"/>
    <x v="3"/>
    <s v="Delta"/>
    <x v="747"/>
    <n v="288"/>
    <n v="130"/>
    <n v="26942"/>
    <n v="24133"/>
    <n v="48469"/>
    <n v="52005"/>
  </r>
  <r>
    <n v="2"/>
    <x v="1"/>
    <s v="Delta"/>
    <x v="473"/>
    <n v="277"/>
    <n v="119"/>
    <n v="25933"/>
    <n v="24086"/>
    <n v="38508"/>
    <n v="62123"/>
  </r>
  <r>
    <n v="3"/>
    <x v="1"/>
    <s v="A3"/>
    <x v="673"/>
    <n v="109"/>
    <n v="77"/>
    <n v="22227"/>
    <n v="19558"/>
    <n v="29931"/>
    <n v="76880"/>
  </r>
  <r>
    <n v="13"/>
    <x v="3"/>
    <s v="W13"/>
    <x v="723"/>
    <n v="170"/>
    <n v="104"/>
    <n v="23565"/>
    <n v="21300"/>
    <n v="69138"/>
    <n v="58155"/>
  </r>
  <r>
    <n v="1"/>
    <x v="1"/>
    <s v="Alpha"/>
    <x v="748"/>
    <n v="200"/>
    <n v="227"/>
    <n v="28136"/>
    <n v="27602"/>
    <n v="59454"/>
    <n v="44999"/>
  </r>
  <r>
    <n v="9"/>
    <x v="0"/>
    <s v="H2"/>
    <x v="162"/>
    <n v="184"/>
    <n v="137"/>
    <n v="16468"/>
    <n v="15001"/>
    <n v="74695"/>
    <n v="80937"/>
  </r>
  <r>
    <n v="2"/>
    <x v="1"/>
    <s v="Delta"/>
    <x v="475"/>
    <n v="102"/>
    <n v="161"/>
    <n v="26035"/>
    <n v="24247"/>
    <n v="38406"/>
    <n v="61962"/>
  </r>
  <r>
    <n v="14"/>
    <x v="3"/>
    <s v="Delta"/>
    <x v="749"/>
    <n v="107"/>
    <n v="88"/>
    <n v="27049"/>
    <n v="24221"/>
    <n v="48362"/>
    <n v="51917"/>
  </r>
  <r>
    <n v="9"/>
    <x v="0"/>
    <s v="H2"/>
    <x v="535"/>
    <n v="88"/>
    <n v="275"/>
    <n v="16556"/>
    <n v="15276"/>
    <n v="74607"/>
    <n v="80662"/>
  </r>
  <r>
    <n v="2"/>
    <x v="1"/>
    <s v="Delta"/>
    <x v="476"/>
    <n v="289"/>
    <n v="172"/>
    <n v="26324"/>
    <n v="24419"/>
    <n v="38117"/>
    <n v="61790"/>
  </r>
  <r>
    <n v="9"/>
    <x v="0"/>
    <s v="H2"/>
    <x v="510"/>
    <n v="237"/>
    <n v="127"/>
    <n v="16793"/>
    <n v="15403"/>
    <n v="74370"/>
    <n v="80535"/>
  </r>
  <r>
    <n v="9"/>
    <x v="0"/>
    <s v="H2"/>
    <x v="653"/>
    <n v="97"/>
    <n v="246"/>
    <n v="16890"/>
    <n v="15649"/>
    <n v="74273"/>
    <n v="80289"/>
  </r>
  <r>
    <n v="1"/>
    <x v="1"/>
    <s v="Alpha"/>
    <x v="750"/>
    <n v="218"/>
    <n v="89"/>
    <n v="28354"/>
    <n v="27691"/>
    <n v="59236"/>
    <n v="44910"/>
  </r>
  <r>
    <n v="4"/>
    <x v="4"/>
    <s v="B1"/>
    <x v="227"/>
    <n v="217"/>
    <n v="280"/>
    <n v="22727"/>
    <n v="20404"/>
    <n v="42463"/>
    <n v="68049"/>
  </r>
  <r>
    <n v="10"/>
    <x v="2"/>
    <s v="Lake1"/>
    <x v="240"/>
    <n v="173"/>
    <n v="120"/>
    <n v="23588"/>
    <n v="21527"/>
    <n v="53640"/>
    <n v="43726"/>
  </r>
  <r>
    <n v="9"/>
    <x v="0"/>
    <s v="H2"/>
    <x v="170"/>
    <n v="134"/>
    <n v="103"/>
    <n v="17024"/>
    <n v="15752"/>
    <n v="74139"/>
    <n v="80186"/>
  </r>
  <r>
    <n v="1"/>
    <x v="1"/>
    <s v="Alpha"/>
    <x v="751"/>
    <n v="260"/>
    <n v="225"/>
    <n v="28614"/>
    <n v="27916"/>
    <n v="58976"/>
    <n v="44685"/>
  </r>
  <r>
    <n v="4"/>
    <x v="4"/>
    <s v="B1"/>
    <x v="608"/>
    <n v="286"/>
    <n v="247"/>
    <n v="23013"/>
    <n v="20651"/>
    <n v="42177"/>
    <n v="67802"/>
  </r>
  <r>
    <n v="5"/>
    <x v="4"/>
    <s v="B2"/>
    <x v="636"/>
    <n v="194"/>
    <n v="248"/>
    <n v="24786"/>
    <n v="21923"/>
    <n v="22637"/>
    <n v="55785"/>
  </r>
  <r>
    <n v="10"/>
    <x v="2"/>
    <s v="Lake1"/>
    <x v="468"/>
    <n v="151"/>
    <n v="180"/>
    <n v="23739"/>
    <n v="21707"/>
    <n v="53489"/>
    <n v="43546"/>
  </r>
  <r>
    <n v="9"/>
    <x v="0"/>
    <s v="H2"/>
    <x v="564"/>
    <n v="242"/>
    <n v="78"/>
    <n v="17266"/>
    <n v="15830"/>
    <n v="73897"/>
    <n v="80108"/>
  </r>
  <r>
    <n v="9"/>
    <x v="0"/>
    <s v="H2"/>
    <x v="410"/>
    <n v="241"/>
    <n v="89"/>
    <n v="17507"/>
    <n v="15919"/>
    <n v="73656"/>
    <n v="80019"/>
  </r>
  <r>
    <n v="9"/>
    <x v="0"/>
    <s v="H2"/>
    <x v="411"/>
    <n v="191"/>
    <n v="126"/>
    <n v="17698"/>
    <n v="16045"/>
    <n v="73465"/>
    <n v="79893"/>
  </r>
  <r>
    <n v="13"/>
    <x v="3"/>
    <s v="W13"/>
    <x v="228"/>
    <n v="209"/>
    <n v="184"/>
    <n v="23774"/>
    <n v="21484"/>
    <n v="68929"/>
    <n v="57971"/>
  </r>
  <r>
    <n v="4"/>
    <x v="4"/>
    <s v="B1"/>
    <x v="612"/>
    <n v="177"/>
    <n v="116"/>
    <n v="23190"/>
    <n v="20767"/>
    <n v="42000"/>
    <n v="67686"/>
  </r>
  <r>
    <n v="3"/>
    <x v="1"/>
    <s v="A3"/>
    <x v="612"/>
    <n v="268"/>
    <n v="175"/>
    <n v="22495"/>
    <n v="19733"/>
    <n v="29663"/>
    <n v="76705"/>
  </r>
  <r>
    <n v="9"/>
    <x v="0"/>
    <s v="H2"/>
    <x v="524"/>
    <n v="141"/>
    <n v="146"/>
    <n v="17839"/>
    <n v="16191"/>
    <n v="73324"/>
    <n v="79747"/>
  </r>
  <r>
    <n v="10"/>
    <x v="2"/>
    <s v="Lake1"/>
    <x v="625"/>
    <n v="209"/>
    <n v="236"/>
    <n v="23948"/>
    <n v="21943"/>
    <n v="53280"/>
    <n v="43310"/>
  </r>
  <r>
    <n v="2"/>
    <x v="1"/>
    <s v="Delta"/>
    <x v="752"/>
    <n v="228"/>
    <n v="160"/>
    <n v="26552"/>
    <n v="24579"/>
    <n v="37889"/>
    <n v="61630"/>
  </r>
  <r>
    <n v="4"/>
    <x v="4"/>
    <s v="B1"/>
    <x v="613"/>
    <n v="230"/>
    <n v="99"/>
    <n v="23420"/>
    <n v="20866"/>
    <n v="41770"/>
    <n v="67587"/>
  </r>
  <r>
    <n v="3"/>
    <x v="1"/>
    <s v="A3"/>
    <x v="234"/>
    <n v="232"/>
    <n v="179"/>
    <n v="22727"/>
    <n v="19912"/>
    <n v="29431"/>
    <n v="76526"/>
  </r>
  <r>
    <n v="9"/>
    <x v="0"/>
    <s v="H2"/>
    <x v="580"/>
    <n v="238"/>
    <n v="93"/>
    <n v="18077"/>
    <n v="16284"/>
    <n v="73086"/>
    <n v="79654"/>
  </r>
  <r>
    <n v="9"/>
    <x v="0"/>
    <s v="H2"/>
    <x v="581"/>
    <n v="134"/>
    <n v="108"/>
    <n v="18211"/>
    <n v="16392"/>
    <n v="72952"/>
    <n v="79546"/>
  </r>
  <r>
    <n v="9"/>
    <x v="0"/>
    <s v="H2"/>
    <x v="420"/>
    <n v="264"/>
    <n v="258"/>
    <n v="18475"/>
    <n v="16650"/>
    <n v="72688"/>
    <n v="79288"/>
  </r>
  <r>
    <n v="9"/>
    <x v="0"/>
    <s v="H2"/>
    <x v="601"/>
    <n v="162"/>
    <n v="194"/>
    <n v="18637"/>
    <n v="16844"/>
    <n v="72526"/>
    <n v="79094"/>
  </r>
  <r>
    <n v="9"/>
    <x v="0"/>
    <s v="H2"/>
    <x v="181"/>
    <n v="295"/>
    <n v="52"/>
    <n v="18932"/>
    <n v="16896"/>
    <n v="72231"/>
    <n v="79042"/>
  </r>
  <r>
    <n v="9"/>
    <x v="0"/>
    <s v="H2"/>
    <x v="628"/>
    <n v="108"/>
    <n v="190"/>
    <n v="19040"/>
    <n v="17086"/>
    <n v="72123"/>
    <n v="78852"/>
  </r>
  <r>
    <n v="11"/>
    <x v="2"/>
    <s v="Lake2"/>
    <x v="618"/>
    <n v="127"/>
    <n v="246"/>
    <n v="24805"/>
    <n v="23137"/>
    <n v="51175"/>
    <n v="73660"/>
  </r>
  <r>
    <n v="4"/>
    <x v="4"/>
    <s v="B1"/>
    <x v="739"/>
    <n v="253"/>
    <n v="181"/>
    <n v="23673"/>
    <n v="21047"/>
    <n v="41517"/>
    <n v="67406"/>
  </r>
  <r>
    <n v="10"/>
    <x v="2"/>
    <s v="Lake1"/>
    <x v="753"/>
    <n v="88"/>
    <n v="274"/>
    <n v="24036"/>
    <n v="22217"/>
    <n v="53192"/>
    <n v="43036"/>
  </r>
  <r>
    <n v="9"/>
    <x v="0"/>
    <s v="H2"/>
    <x v="754"/>
    <n v="137"/>
    <n v="123"/>
    <n v="19177"/>
    <n v="17209"/>
    <n v="71986"/>
    <n v="78729"/>
  </r>
  <r>
    <n v="3"/>
    <x v="1"/>
    <s v="A3"/>
    <x v="622"/>
    <n v="150"/>
    <n v="176"/>
    <n v="22877"/>
    <n v="20088"/>
    <n v="29281"/>
    <n v="76350"/>
  </r>
  <r>
    <n v="12"/>
    <x v="2"/>
    <s v="Lake3"/>
    <x v="619"/>
    <n v="223"/>
    <n v="125"/>
    <n v="24262"/>
    <n v="22605"/>
    <n v="39125"/>
    <n v="74600"/>
  </r>
  <r>
    <n v="13"/>
    <x v="3"/>
    <s v="W13"/>
    <x v="755"/>
    <n v="201"/>
    <n v="165"/>
    <n v="23975"/>
    <n v="21649"/>
    <n v="68728"/>
    <n v="57806"/>
  </r>
  <r>
    <n v="11"/>
    <x v="2"/>
    <s v="Lake2"/>
    <x v="744"/>
    <n v="121"/>
    <n v="102"/>
    <n v="24926"/>
    <n v="23239"/>
    <n v="51054"/>
    <n v="73558"/>
  </r>
  <r>
    <n v="9"/>
    <x v="0"/>
    <s v="H2"/>
    <x v="429"/>
    <n v="252"/>
    <n v="225"/>
    <n v="19429"/>
    <n v="17434"/>
    <n v="71734"/>
    <n v="78504"/>
  </r>
  <r>
    <n v="5"/>
    <x v="4"/>
    <s v="B2"/>
    <x v="623"/>
    <n v="129"/>
    <n v="243"/>
    <n v="24915"/>
    <n v="22166"/>
    <n v="22508"/>
    <n v="55542"/>
  </r>
  <r>
    <n v="13"/>
    <x v="3"/>
    <s v="W13"/>
    <x v="612"/>
    <n v="214"/>
    <n v="294"/>
    <n v="24189"/>
    <n v="21943"/>
    <n v="68514"/>
    <n v="57512"/>
  </r>
  <r>
    <n v="14"/>
    <x v="3"/>
    <s v="Delta"/>
    <x v="668"/>
    <n v="120"/>
    <n v="52"/>
    <n v="27169"/>
    <n v="24273"/>
    <n v="48242"/>
    <n v="51865"/>
  </r>
  <r>
    <n v="14"/>
    <x v="3"/>
    <s v="Delta"/>
    <x v="756"/>
    <n v="131"/>
    <n v="224"/>
    <n v="27300"/>
    <n v="24497"/>
    <n v="48111"/>
    <n v="51641"/>
  </r>
  <r>
    <n v="12"/>
    <x v="2"/>
    <s v="Lake3"/>
    <x v="757"/>
    <n v="257"/>
    <n v="260"/>
    <n v="24519"/>
    <n v="22865"/>
    <n v="38868"/>
    <n v="74340"/>
  </r>
  <r>
    <n v="2"/>
    <x v="1"/>
    <s v="Delta"/>
    <x v="758"/>
    <n v="191"/>
    <n v="68"/>
    <n v="26743"/>
    <n v="24647"/>
    <n v="37698"/>
    <n v="61562"/>
  </r>
  <r>
    <n v="10"/>
    <x v="2"/>
    <s v="Lake1"/>
    <x v="759"/>
    <n v="153"/>
    <n v="282"/>
    <n v="24189"/>
    <n v="22499"/>
    <n v="53039"/>
    <n v="42754"/>
  </r>
  <r>
    <n v="10"/>
    <x v="2"/>
    <s v="Lake1"/>
    <x v="760"/>
    <n v="267"/>
    <n v="81"/>
    <n v="24456"/>
    <n v="22580"/>
    <n v="52772"/>
    <n v="42673"/>
  </r>
  <r>
    <n v="5"/>
    <x v="4"/>
    <s v="B2"/>
    <x v="761"/>
    <n v="101"/>
    <n v="285"/>
    <n v="25016"/>
    <n v="22451"/>
    <n v="22407"/>
    <n v="55257"/>
  </r>
  <r>
    <n v="10"/>
    <x v="2"/>
    <s v="Lake1"/>
    <x v="717"/>
    <n v="147"/>
    <n v="226"/>
    <n v="24603"/>
    <n v="22806"/>
    <n v="52625"/>
    <n v="42447"/>
  </r>
  <r>
    <n v="10"/>
    <x v="2"/>
    <s v="Lake1"/>
    <x v="762"/>
    <n v="214"/>
    <n v="208"/>
    <n v="24817"/>
    <n v="23014"/>
    <n v="52411"/>
    <n v="42239"/>
  </r>
  <r>
    <n v="4"/>
    <x v="4"/>
    <s v="B1"/>
    <x v="463"/>
    <n v="246"/>
    <n v="251"/>
    <n v="23919"/>
    <n v="21298"/>
    <n v="41271"/>
    <n v="67155"/>
  </r>
  <r>
    <n v="3"/>
    <x v="1"/>
    <s v="A3"/>
    <x v="464"/>
    <n v="250"/>
    <n v="269"/>
    <n v="23127"/>
    <n v="20357"/>
    <n v="29031"/>
    <n v="76081"/>
  </r>
  <r>
    <n v="10"/>
    <x v="2"/>
    <s v="Lake1"/>
    <x v="482"/>
    <n v="147"/>
    <n v="150"/>
    <n v="24964"/>
    <n v="23164"/>
    <n v="52264"/>
    <n v="42089"/>
  </r>
  <r>
    <n v="10"/>
    <x v="2"/>
    <s v="Lake1"/>
    <x v="763"/>
    <n v="180"/>
    <n v="107"/>
    <n v="25144"/>
    <n v="23271"/>
    <n v="52084"/>
    <n v="41982"/>
  </r>
  <r>
    <n v="1"/>
    <x v="1"/>
    <s v="Alpha"/>
    <x v="764"/>
    <n v="281"/>
    <n v="175"/>
    <n v="28895"/>
    <n v="28091"/>
    <n v="58695"/>
    <n v="44510"/>
  </r>
  <r>
    <n v="11"/>
    <x v="2"/>
    <s v="Lake2"/>
    <x v="697"/>
    <n v="83"/>
    <n v="98"/>
    <n v="25009"/>
    <n v="23337"/>
    <n v="50971"/>
    <n v="73460"/>
  </r>
  <r>
    <n v="9"/>
    <x v="0"/>
    <s v="H2"/>
    <x v="765"/>
    <n v="168"/>
    <n v="198"/>
    <n v="19597"/>
    <n v="17632"/>
    <n v="71566"/>
    <n v="78306"/>
  </r>
  <r>
    <n v="9"/>
    <x v="0"/>
    <s v="H2"/>
    <x v="548"/>
    <n v="173"/>
    <n v="84"/>
    <n v="19770"/>
    <n v="17716"/>
    <n v="71393"/>
    <n v="78222"/>
  </r>
  <r>
    <n v="11"/>
    <x v="2"/>
    <s v="Lake2"/>
    <x v="636"/>
    <n v="125"/>
    <n v="140"/>
    <n v="25134"/>
    <n v="23477"/>
    <n v="50846"/>
    <n v="73320"/>
  </r>
  <r>
    <n v="2"/>
    <x v="1"/>
    <s v="Delta"/>
    <x v="762"/>
    <n v="248"/>
    <n v="68"/>
    <n v="26991"/>
    <n v="24715"/>
    <n v="37450"/>
    <n v="61494"/>
  </r>
  <r>
    <n v="13"/>
    <x v="3"/>
    <s v="W13"/>
    <x v="234"/>
    <n v="254"/>
    <n v="265"/>
    <n v="24443"/>
    <n v="22208"/>
    <n v="68260"/>
    <n v="57247"/>
  </r>
  <r>
    <n v="3"/>
    <x v="1"/>
    <s v="A3"/>
    <x v="766"/>
    <n v="200"/>
    <n v="195"/>
    <n v="23327"/>
    <n v="20552"/>
    <n v="28831"/>
    <n v="75886"/>
  </r>
  <r>
    <n v="5"/>
    <x v="4"/>
    <s v="B2"/>
    <x v="247"/>
    <n v="123"/>
    <n v="116"/>
    <n v="25139"/>
    <n v="22567"/>
    <n v="22284"/>
    <n v="55141"/>
  </r>
  <r>
    <n v="11"/>
    <x v="2"/>
    <s v="Lake2"/>
    <x v="698"/>
    <n v="149"/>
    <n v="198"/>
    <n v="25283"/>
    <n v="23675"/>
    <n v="50697"/>
    <n v="73122"/>
  </r>
  <r>
    <n v="12"/>
    <x v="2"/>
    <s v="Lake3"/>
    <x v="468"/>
    <n v="287"/>
    <n v="254"/>
    <n v="24806"/>
    <n v="23119"/>
    <n v="38581"/>
    <n v="74086"/>
  </r>
  <r>
    <n v="9"/>
    <x v="0"/>
    <s v="H2"/>
    <x v="632"/>
    <n v="197"/>
    <n v="238"/>
    <n v="19967"/>
    <n v="17954"/>
    <n v="71196"/>
    <n v="77984"/>
  </r>
  <r>
    <n v="9"/>
    <x v="0"/>
    <s v="H2"/>
    <x v="436"/>
    <n v="227"/>
    <n v="170"/>
    <n v="20194"/>
    <n v="18124"/>
    <n v="70969"/>
    <n v="77814"/>
  </r>
  <r>
    <n v="13"/>
    <x v="3"/>
    <s v="W13"/>
    <x v="463"/>
    <n v="141"/>
    <n v="292"/>
    <n v="24584"/>
    <n v="22500"/>
    <n v="68119"/>
    <n v="56955"/>
  </r>
  <r>
    <n v="9"/>
    <x v="0"/>
    <s v="H2"/>
    <x v="194"/>
    <n v="114"/>
    <n v="94"/>
    <n v="20308"/>
    <n v="18218"/>
    <n v="70855"/>
    <n v="77720"/>
  </r>
  <r>
    <n v="4"/>
    <x v="4"/>
    <s v="B1"/>
    <x v="618"/>
    <n v="297"/>
    <n v="108"/>
    <n v="24216"/>
    <n v="21406"/>
    <n v="40974"/>
    <n v="67047"/>
  </r>
  <r>
    <n v="11"/>
    <x v="2"/>
    <s v="Lake2"/>
    <x v="623"/>
    <n v="151"/>
    <n v="132"/>
    <n v="25434"/>
    <n v="23807"/>
    <n v="50546"/>
    <n v="72990"/>
  </r>
  <r>
    <n v="1"/>
    <x v="1"/>
    <s v="Alpha"/>
    <x v="767"/>
    <n v="175"/>
    <n v="171"/>
    <n v="29070"/>
    <n v="28262"/>
    <n v="58520"/>
    <n v="44339"/>
  </r>
  <r>
    <n v="9"/>
    <x v="0"/>
    <s v="H2"/>
    <x v="768"/>
    <n v="224"/>
    <n v="89"/>
    <n v="20532"/>
    <n v="18307"/>
    <n v="70631"/>
    <n v="77631"/>
  </r>
  <r>
    <n v="4"/>
    <x v="4"/>
    <s v="B1"/>
    <x v="766"/>
    <n v="223"/>
    <n v="172"/>
    <n v="24439"/>
    <n v="21578"/>
    <n v="40751"/>
    <n v="66875"/>
  </r>
  <r>
    <n v="11"/>
    <x v="2"/>
    <s v="Lake2"/>
    <x v="625"/>
    <n v="91"/>
    <n v="67"/>
    <n v="25525"/>
    <n v="23874"/>
    <n v="50455"/>
    <n v="72923"/>
  </r>
  <r>
    <n v="9"/>
    <x v="0"/>
    <s v="H2"/>
    <x v="576"/>
    <n v="105"/>
    <n v="93"/>
    <n v="20637"/>
    <n v="18400"/>
    <n v="70526"/>
    <n v="77538"/>
  </r>
  <r>
    <n v="4"/>
    <x v="4"/>
    <s v="B1"/>
    <x v="465"/>
    <n v="163"/>
    <n v="271"/>
    <n v="24602"/>
    <n v="21849"/>
    <n v="40588"/>
    <n v="66604"/>
  </r>
  <r>
    <n v="12"/>
    <x v="2"/>
    <s v="Lake3"/>
    <x v="761"/>
    <n v="117"/>
    <n v="58"/>
    <n v="24923"/>
    <n v="23177"/>
    <n v="38464"/>
    <n v="74028"/>
  </r>
  <r>
    <n v="9"/>
    <x v="0"/>
    <s v="H2"/>
    <x v="203"/>
    <n v="283"/>
    <n v="180"/>
    <n v="20920"/>
    <n v="18580"/>
    <n v="70243"/>
    <n v="77358"/>
  </r>
  <r>
    <n v="1"/>
    <x v="1"/>
    <s v="Alpha"/>
    <x v="769"/>
    <n v="83"/>
    <n v="139"/>
    <n v="29153"/>
    <n v="28401"/>
    <n v="58437"/>
    <n v="44200"/>
  </r>
  <r>
    <n v="4"/>
    <x v="4"/>
    <s v="B1"/>
    <x v="636"/>
    <n v="204"/>
    <n v="142"/>
    <n v="24806"/>
    <n v="21991"/>
    <n v="40384"/>
    <n v="66462"/>
  </r>
  <r>
    <n v="9"/>
    <x v="0"/>
    <s v="H2"/>
    <x v="703"/>
    <n v="219"/>
    <n v="272"/>
    <n v="21139"/>
    <n v="18852"/>
    <n v="70024"/>
    <n v="77086"/>
  </r>
  <r>
    <n v="12"/>
    <x v="2"/>
    <s v="Lake3"/>
    <x v="247"/>
    <n v="173"/>
    <n v="193"/>
    <n v="25096"/>
    <n v="23370"/>
    <n v="38291"/>
    <n v="73835"/>
  </r>
  <r>
    <n v="3"/>
    <x v="1"/>
    <s v="A3"/>
    <x v="238"/>
    <n v="261"/>
    <n v="108"/>
    <n v="23588"/>
    <n v="20660"/>
    <n v="28570"/>
    <n v="75778"/>
  </r>
  <r>
    <n v="12"/>
    <x v="2"/>
    <s v="Lake3"/>
    <x v="706"/>
    <n v="181"/>
    <n v="298"/>
    <n v="25277"/>
    <n v="23668"/>
    <n v="38110"/>
    <n v="73537"/>
  </r>
  <r>
    <n v="10"/>
    <x v="2"/>
    <s v="Lake1"/>
    <x v="695"/>
    <n v="238"/>
    <n v="51"/>
    <n v="25382"/>
    <n v="23322"/>
    <n v="51846"/>
    <n v="41931"/>
  </r>
  <r>
    <n v="12"/>
    <x v="2"/>
    <s v="Lake3"/>
    <x v="627"/>
    <n v="293"/>
    <n v="217"/>
    <n v="25570"/>
    <n v="23885"/>
    <n v="37817"/>
    <n v="73320"/>
  </r>
  <r>
    <n v="14"/>
    <x v="3"/>
    <s v="Delta"/>
    <x v="770"/>
    <n v="210"/>
    <n v="100"/>
    <n v="27510"/>
    <n v="24597"/>
    <n v="47901"/>
    <n v="51541"/>
  </r>
  <r>
    <n v="1"/>
    <x v="1"/>
    <s v="Alpha"/>
    <x v="681"/>
    <n v="241"/>
    <n v="212"/>
    <n v="29394"/>
    <n v="28613"/>
    <n v="58196"/>
    <n v="43988"/>
  </r>
  <r>
    <n v="5"/>
    <x v="4"/>
    <s v="B2"/>
    <x v="473"/>
    <n v="96"/>
    <n v="274"/>
    <n v="25235"/>
    <n v="22841"/>
    <n v="22188"/>
    <n v="54867"/>
  </r>
  <r>
    <n v="1"/>
    <x v="1"/>
    <s v="Alpha"/>
    <x v="771"/>
    <n v="142"/>
    <n v="285"/>
    <n v="29536"/>
    <n v="28898"/>
    <n v="58054"/>
    <n v="43703"/>
  </r>
  <r>
    <n v="14"/>
    <x v="3"/>
    <s v="Delta"/>
    <x v="772"/>
    <n v="245"/>
    <n v="72"/>
    <n v="27755"/>
    <n v="24669"/>
    <n v="47656"/>
    <n v="51469"/>
  </r>
  <r>
    <n v="9"/>
    <x v="0"/>
    <s v="H2"/>
    <x v="447"/>
    <n v="232"/>
    <n v="234"/>
    <n v="21371"/>
    <n v="19086"/>
    <n v="69792"/>
    <n v="76852"/>
  </r>
  <r>
    <n v="13"/>
    <x v="3"/>
    <s v="W13"/>
    <x v="618"/>
    <n v="141"/>
    <n v="173"/>
    <n v="24725"/>
    <n v="22673"/>
    <n v="67978"/>
    <n v="56782"/>
  </r>
  <r>
    <n v="9"/>
    <x v="0"/>
    <s v="H2"/>
    <x v="741"/>
    <n v="115"/>
    <n v="84"/>
    <n v="21486"/>
    <n v="19170"/>
    <n v="69677"/>
    <n v="76768"/>
  </r>
  <r>
    <n v="9"/>
    <x v="0"/>
    <s v="H2"/>
    <x v="210"/>
    <n v="102"/>
    <n v="296"/>
    <n v="21588"/>
    <n v="19466"/>
    <n v="69575"/>
    <n v="76472"/>
  </r>
  <r>
    <n v="14"/>
    <x v="3"/>
    <s v="Delta"/>
    <x v="773"/>
    <n v="296"/>
    <n v="274"/>
    <n v="28051"/>
    <n v="24943"/>
    <n v="47360"/>
    <n v="51195"/>
  </r>
  <r>
    <n v="11"/>
    <x v="2"/>
    <s v="Lake2"/>
    <x v="774"/>
    <n v="142"/>
    <n v="152"/>
    <n v="25667"/>
    <n v="24026"/>
    <n v="50313"/>
    <n v="72771"/>
  </r>
  <r>
    <n v="12"/>
    <x v="2"/>
    <s v="Lake3"/>
    <x v="669"/>
    <n v="228"/>
    <n v="149"/>
    <n v="25798"/>
    <n v="24034"/>
    <n v="37589"/>
    <n v="73171"/>
  </r>
  <r>
    <n v="12"/>
    <x v="2"/>
    <s v="Lake3"/>
    <x v="633"/>
    <n v="160"/>
    <n v="70"/>
    <n v="25958"/>
    <n v="24104"/>
    <n v="37429"/>
    <n v="73101"/>
  </r>
  <r>
    <n v="13"/>
    <x v="3"/>
    <s v="W13"/>
    <x v="775"/>
    <n v="257"/>
    <n v="82"/>
    <n v="24982"/>
    <n v="22755"/>
    <n v="67721"/>
    <n v="56700"/>
  </r>
  <r>
    <n v="1"/>
    <x v="1"/>
    <s v="Alpha"/>
    <x v="776"/>
    <n v="142"/>
    <n v="286"/>
    <n v="29678"/>
    <n v="29184"/>
    <n v="57912"/>
    <n v="43417"/>
  </r>
  <r>
    <n v="10"/>
    <x v="2"/>
    <s v="Lake1"/>
    <x v="777"/>
    <n v="121"/>
    <n v="197"/>
    <n v="25503"/>
    <n v="23519"/>
    <n v="51725"/>
    <n v="41734"/>
  </r>
  <r>
    <n v="10"/>
    <x v="2"/>
    <s v="Lake1"/>
    <x v="654"/>
    <n v="297"/>
    <n v="269"/>
    <n v="25800"/>
    <n v="23788"/>
    <n v="51428"/>
    <n v="41465"/>
  </r>
  <r>
    <n v="9"/>
    <x v="0"/>
    <s v="H2"/>
    <x v="778"/>
    <n v="300"/>
    <n v="174"/>
    <n v="21888"/>
    <n v="19640"/>
    <n v="69275"/>
    <n v="76298"/>
  </r>
  <r>
    <n v="5"/>
    <x v="4"/>
    <s v="B2"/>
    <x v="779"/>
    <n v="172"/>
    <n v="131"/>
    <n v="25407"/>
    <n v="22972"/>
    <n v="22016"/>
    <n v="54736"/>
  </r>
  <r>
    <n v="12"/>
    <x v="2"/>
    <s v="Lake3"/>
    <x v="762"/>
    <n v="182"/>
    <n v="73"/>
    <n v="26140"/>
    <n v="24177"/>
    <n v="37247"/>
    <n v="73028"/>
  </r>
  <r>
    <n v="9"/>
    <x v="0"/>
    <s v="H2"/>
    <x v="780"/>
    <n v="276"/>
    <n v="276"/>
    <n v="22164"/>
    <n v="19916"/>
    <n v="68999"/>
    <n v="76022"/>
  </r>
  <r>
    <n v="14"/>
    <x v="3"/>
    <s v="Delta"/>
    <x v="781"/>
    <n v="85"/>
    <n v="217"/>
    <n v="28136"/>
    <n v="25160"/>
    <n v="47275"/>
    <n v="50978"/>
  </r>
  <r>
    <n v="4"/>
    <x v="4"/>
    <s v="B1"/>
    <x v="468"/>
    <n v="160"/>
    <n v="137"/>
    <n v="24966"/>
    <n v="22128"/>
    <n v="40224"/>
    <n v="66325"/>
  </r>
  <r>
    <n v="11"/>
    <x v="2"/>
    <s v="Lake2"/>
    <x v="626"/>
    <n v="243"/>
    <n v="61"/>
    <n v="25910"/>
    <n v="24087"/>
    <n v="50070"/>
    <n v="72710"/>
  </r>
  <r>
    <n v="14"/>
    <x v="3"/>
    <s v="Delta"/>
    <x v="680"/>
    <n v="242"/>
    <n v="180"/>
    <n v="28378"/>
    <n v="25340"/>
    <n v="47033"/>
    <n v="50798"/>
  </r>
  <r>
    <n v="3"/>
    <x v="1"/>
    <s v="A3"/>
    <x v="729"/>
    <n v="158"/>
    <n v="181"/>
    <n v="23746"/>
    <n v="20841"/>
    <n v="28412"/>
    <n v="75597"/>
  </r>
  <r>
    <n v="3"/>
    <x v="1"/>
    <s v="A3"/>
    <x v="761"/>
    <n v="108"/>
    <n v="160"/>
    <n v="23854"/>
    <n v="21001"/>
    <n v="28304"/>
    <n v="75437"/>
  </r>
  <r>
    <n v="9"/>
    <x v="0"/>
    <s v="H2"/>
    <x v="646"/>
    <n v="201"/>
    <n v="143"/>
    <n v="22365"/>
    <n v="20059"/>
    <n v="68798"/>
    <n v="75879"/>
  </r>
  <r>
    <n v="4"/>
    <x v="4"/>
    <s v="B1"/>
    <x v="761"/>
    <n v="252"/>
    <n v="84"/>
    <n v="25218"/>
    <n v="22212"/>
    <n v="39972"/>
    <n v="66241"/>
  </r>
  <r>
    <n v="2"/>
    <x v="1"/>
    <s v="Delta"/>
    <x v="261"/>
    <n v="128"/>
    <n v="246"/>
    <n v="27119"/>
    <n v="24961"/>
    <n v="37322"/>
    <n v="61248"/>
  </r>
  <r>
    <n v="12"/>
    <x v="2"/>
    <s v="Lake3"/>
    <x v="782"/>
    <n v="290"/>
    <n v="237"/>
    <n v="26430"/>
    <n v="24414"/>
    <n v="36957"/>
    <n v="72791"/>
  </r>
  <r>
    <n v="11"/>
    <x v="2"/>
    <s v="Lake2"/>
    <x v="475"/>
    <n v="191"/>
    <n v="186"/>
    <n v="26101"/>
    <n v="24273"/>
    <n v="49879"/>
    <n v="72524"/>
  </r>
  <r>
    <n v="3"/>
    <x v="1"/>
    <s v="A3"/>
    <x v="470"/>
    <n v="110"/>
    <n v="67"/>
    <n v="23964"/>
    <n v="21068"/>
    <n v="28194"/>
    <n v="75370"/>
  </r>
  <r>
    <n v="9"/>
    <x v="0"/>
    <s v="H2"/>
    <x v="455"/>
    <n v="177"/>
    <n v="273"/>
    <n v="22542"/>
    <n v="20332"/>
    <n v="68621"/>
    <n v="75606"/>
  </r>
  <r>
    <n v="4"/>
    <x v="4"/>
    <s v="B1"/>
    <x v="247"/>
    <n v="198"/>
    <n v="79"/>
    <n v="25416"/>
    <n v="22291"/>
    <n v="39774"/>
    <n v="66162"/>
  </r>
  <r>
    <n v="5"/>
    <x v="4"/>
    <s v="B2"/>
    <x v="676"/>
    <n v="158"/>
    <n v="184"/>
    <n v="25565"/>
    <n v="23156"/>
    <n v="21858"/>
    <n v="54552"/>
  </r>
  <r>
    <n v="12"/>
    <x v="2"/>
    <s v="Lake3"/>
    <x v="783"/>
    <n v="209"/>
    <n v="100"/>
    <n v="26639"/>
    <n v="24514"/>
    <n v="36748"/>
    <n v="72691"/>
  </r>
  <r>
    <n v="9"/>
    <x v="0"/>
    <s v="H2"/>
    <x v="665"/>
    <n v="197"/>
    <n v="59"/>
    <n v="22739"/>
    <n v="20391"/>
    <n v="68424"/>
    <n v="75547"/>
  </r>
  <r>
    <n v="11"/>
    <x v="2"/>
    <s v="Lake2"/>
    <x v="251"/>
    <n v="148"/>
    <n v="187"/>
    <n v="26249"/>
    <n v="24460"/>
    <n v="49731"/>
    <n v="72337"/>
  </r>
  <r>
    <n v="12"/>
    <x v="2"/>
    <s v="Lake3"/>
    <x v="487"/>
    <n v="216"/>
    <n v="136"/>
    <n v="26855"/>
    <n v="24650"/>
    <n v="36532"/>
    <n v="72555"/>
  </r>
  <r>
    <n v="13"/>
    <x v="3"/>
    <s v="W13"/>
    <x v="240"/>
    <n v="81"/>
    <n v="124"/>
    <n v="25063"/>
    <n v="22879"/>
    <n v="67640"/>
    <n v="56576"/>
  </r>
  <r>
    <n v="9"/>
    <x v="0"/>
    <s v="H2"/>
    <x v="722"/>
    <n v="231"/>
    <n v="57"/>
    <n v="22970"/>
    <n v="20448"/>
    <n v="68193"/>
    <n v="75490"/>
  </r>
  <r>
    <n v="5"/>
    <x v="4"/>
    <s v="B2"/>
    <x v="679"/>
    <n v="289"/>
    <n v="250"/>
    <n v="25854"/>
    <n v="23406"/>
    <n v="21569"/>
    <n v="54302"/>
  </r>
  <r>
    <n v="1"/>
    <x v="1"/>
    <s v="Alpha"/>
    <x v="784"/>
    <n v="116"/>
    <n v="230"/>
    <n v="29794"/>
    <n v="29414"/>
    <n v="57796"/>
    <n v="43187"/>
  </r>
  <r>
    <n v="10"/>
    <x v="2"/>
    <s v="Lake1"/>
    <x v="656"/>
    <n v="150"/>
    <n v="99"/>
    <n v="25950"/>
    <n v="23887"/>
    <n v="51278"/>
    <n v="41366"/>
  </r>
  <r>
    <n v="11"/>
    <x v="2"/>
    <s v="Lake2"/>
    <x v="633"/>
    <n v="195"/>
    <n v="224"/>
    <n v="26444"/>
    <n v="24684"/>
    <n v="49536"/>
    <n v="72113"/>
  </r>
  <r>
    <n v="13"/>
    <x v="3"/>
    <s v="W13"/>
    <x v="729"/>
    <n v="221"/>
    <n v="151"/>
    <n v="25284"/>
    <n v="23030"/>
    <n v="67419"/>
    <n v="56425"/>
  </r>
  <r>
    <n v="2"/>
    <x v="1"/>
    <s v="Delta"/>
    <x v="785"/>
    <n v="254"/>
    <n v="295"/>
    <n v="27373"/>
    <n v="25256"/>
    <n v="37068"/>
    <n v="60953"/>
  </r>
  <r>
    <n v="1"/>
    <x v="1"/>
    <s v="Alpha"/>
    <x v="786"/>
    <n v="130"/>
    <n v="118"/>
    <n v="29924"/>
    <n v="29532"/>
    <n v="57666"/>
    <n v="43069"/>
  </r>
  <r>
    <n v="2"/>
    <x v="1"/>
    <s v="Delta"/>
    <x v="264"/>
    <n v="132"/>
    <n v="212"/>
    <n v="27505"/>
    <n v="25468"/>
    <n v="36936"/>
    <n v="60741"/>
  </r>
  <r>
    <n v="5"/>
    <x v="4"/>
    <s v="B2"/>
    <x v="642"/>
    <n v="220"/>
    <n v="114"/>
    <n v="26074"/>
    <n v="23520"/>
    <n v="21349"/>
    <n v="54188"/>
  </r>
  <r>
    <n v="9"/>
    <x v="0"/>
    <s v="H2"/>
    <x v="740"/>
    <n v="109"/>
    <n v="99"/>
    <n v="23079"/>
    <n v="20547"/>
    <n v="68084"/>
    <n v="75391"/>
  </r>
  <r>
    <n v="9"/>
    <x v="0"/>
    <s v="H2"/>
    <x v="230"/>
    <n v="187"/>
    <n v="190"/>
    <n v="23266"/>
    <n v="20737"/>
    <n v="67897"/>
    <n v="75201"/>
  </r>
  <r>
    <n v="9"/>
    <x v="0"/>
    <s v="H2"/>
    <x v="787"/>
    <n v="149"/>
    <n v="159"/>
    <n v="23415"/>
    <n v="20896"/>
    <n v="67748"/>
    <n v="75042"/>
  </r>
  <r>
    <n v="4"/>
    <x v="4"/>
    <s v="B1"/>
    <x v="473"/>
    <n v="185"/>
    <n v="218"/>
    <n v="25601"/>
    <n v="22509"/>
    <n v="39589"/>
    <n v="65944"/>
  </r>
  <r>
    <n v="4"/>
    <x v="4"/>
    <s v="B1"/>
    <x v="248"/>
    <n v="192"/>
    <n v="240"/>
    <n v="25793"/>
    <n v="22749"/>
    <n v="39397"/>
    <n v="65704"/>
  </r>
  <r>
    <n v="10"/>
    <x v="2"/>
    <s v="Lake1"/>
    <x v="657"/>
    <n v="100"/>
    <n v="139"/>
    <n v="26050"/>
    <n v="24026"/>
    <n v="51178"/>
    <n v="41227"/>
  </r>
  <r>
    <n v="9"/>
    <x v="0"/>
    <s v="H2"/>
    <x v="235"/>
    <n v="116"/>
    <n v="215"/>
    <n v="23531"/>
    <n v="21111"/>
    <n v="67632"/>
    <n v="74827"/>
  </r>
  <r>
    <n v="12"/>
    <x v="2"/>
    <s v="Lake3"/>
    <x v="270"/>
    <n v="167"/>
    <n v="283"/>
    <n v="27022"/>
    <n v="24933"/>
    <n v="36365"/>
    <n v="72272"/>
  </r>
  <r>
    <n v="9"/>
    <x v="0"/>
    <s v="H2"/>
    <x v="684"/>
    <n v="109"/>
    <n v="183"/>
    <n v="23640"/>
    <n v="21294"/>
    <n v="67523"/>
    <n v="74644"/>
  </r>
  <r>
    <n v="1"/>
    <x v="1"/>
    <s v="Alpha"/>
    <x v="788"/>
    <n v="188"/>
    <n v="147"/>
    <n v="30112"/>
    <n v="29679"/>
    <n v="57478"/>
    <n v="42922"/>
  </r>
  <r>
    <n v="1"/>
    <x v="1"/>
    <s v="Alpha"/>
    <x v="789"/>
    <n v="248"/>
    <n v="283"/>
    <n v="30360"/>
    <n v="29962"/>
    <n v="57230"/>
    <n v="42639"/>
  </r>
  <r>
    <n v="10"/>
    <x v="2"/>
    <s v="Lake1"/>
    <x v="715"/>
    <n v="217"/>
    <n v="249"/>
    <n v="26267"/>
    <n v="24275"/>
    <n v="50961"/>
    <n v="40978"/>
  </r>
  <r>
    <n v="14"/>
    <x v="3"/>
    <s v="Delta"/>
    <x v="790"/>
    <n v="116"/>
    <n v="93"/>
    <n v="28494"/>
    <n v="25433"/>
    <n v="46917"/>
    <n v="50705"/>
  </r>
  <r>
    <n v="2"/>
    <x v="1"/>
    <s v="Delta"/>
    <x v="650"/>
    <n v="95"/>
    <n v="79"/>
    <n v="27600"/>
    <n v="25547"/>
    <n v="36841"/>
    <n v="60662"/>
  </r>
  <r>
    <n v="5"/>
    <x v="4"/>
    <s v="B2"/>
    <x v="791"/>
    <n v="102"/>
    <n v="241"/>
    <n v="26176"/>
    <n v="23761"/>
    <n v="21247"/>
    <n v="53947"/>
  </r>
  <r>
    <n v="11"/>
    <x v="2"/>
    <s v="Lake2"/>
    <x v="641"/>
    <n v="222"/>
    <n v="58"/>
    <n v="26666"/>
    <n v="24742"/>
    <n v="49314"/>
    <n v="72055"/>
  </r>
  <r>
    <n v="11"/>
    <x v="2"/>
    <s v="Lake2"/>
    <x v="645"/>
    <n v="221"/>
    <n v="109"/>
    <n v="26887"/>
    <n v="24851"/>
    <n v="49093"/>
    <n v="71946"/>
  </r>
  <r>
    <n v="13"/>
    <x v="3"/>
    <s v="W13"/>
    <x v="623"/>
    <n v="212"/>
    <n v="124"/>
    <n v="25496"/>
    <n v="23154"/>
    <n v="67207"/>
    <n v="56301"/>
  </r>
  <r>
    <n v="3"/>
    <x v="1"/>
    <s v="A3"/>
    <x v="248"/>
    <n v="191"/>
    <n v="116"/>
    <n v="24155"/>
    <n v="21184"/>
    <n v="28003"/>
    <n v="75254"/>
  </r>
  <r>
    <n v="4"/>
    <x v="4"/>
    <s v="B1"/>
    <x v="792"/>
    <n v="189"/>
    <n v="296"/>
    <n v="25982"/>
    <n v="23045"/>
    <n v="39208"/>
    <n v="65408"/>
  </r>
  <r>
    <n v="12"/>
    <x v="2"/>
    <s v="Lake3"/>
    <x v="793"/>
    <n v="149"/>
    <n v="108"/>
    <n v="27171"/>
    <n v="25041"/>
    <n v="36216"/>
    <n v="72164"/>
  </r>
  <r>
    <n v="12"/>
    <x v="2"/>
    <s v="Lake3"/>
    <x v="659"/>
    <n v="173"/>
    <n v="231"/>
    <n v="27344"/>
    <n v="25272"/>
    <n v="36043"/>
    <n v="71933"/>
  </r>
  <r>
    <n v="1"/>
    <x v="1"/>
    <s v="Alpha"/>
    <x v="794"/>
    <n v="131"/>
    <n v="227"/>
    <n v="30491"/>
    <n v="30189"/>
    <n v="57099"/>
    <n v="42412"/>
  </r>
  <r>
    <n v="9"/>
    <x v="0"/>
    <s v="H2"/>
    <x v="766"/>
    <n v="158"/>
    <n v="249"/>
    <n v="23798"/>
    <n v="21543"/>
    <n v="67365"/>
    <n v="74395"/>
  </r>
  <r>
    <n v="2"/>
    <x v="1"/>
    <s v="Delta"/>
    <x v="795"/>
    <n v="94"/>
    <n v="265"/>
    <n v="27694"/>
    <n v="25812"/>
    <n v="36747"/>
    <n v="60397"/>
  </r>
  <r>
    <n v="12"/>
    <x v="2"/>
    <s v="Lake3"/>
    <x v="796"/>
    <n v="88"/>
    <n v="295"/>
    <n v="27432"/>
    <n v="25567"/>
    <n v="35955"/>
    <n v="71638"/>
  </r>
  <r>
    <n v="14"/>
    <x v="3"/>
    <s v="Delta"/>
    <x v="797"/>
    <n v="153"/>
    <n v="235"/>
    <n v="28647"/>
    <n v="25668"/>
    <n v="46764"/>
    <n v="50470"/>
  </r>
  <r>
    <n v="2"/>
    <x v="1"/>
    <s v="Delta"/>
    <x v="656"/>
    <n v="296"/>
    <n v="112"/>
    <n v="27990"/>
    <n v="25924"/>
    <n v="36451"/>
    <n v="60285"/>
  </r>
  <r>
    <n v="13"/>
    <x v="3"/>
    <s v="W13"/>
    <x v="761"/>
    <n v="99"/>
    <n v="204"/>
    <n v="25595"/>
    <n v="23358"/>
    <n v="67108"/>
    <n v="56097"/>
  </r>
  <r>
    <n v="9"/>
    <x v="0"/>
    <s v="H2"/>
    <x v="619"/>
    <n v="168"/>
    <n v="237"/>
    <n v="23966"/>
    <n v="21780"/>
    <n v="67197"/>
    <n v="74158"/>
  </r>
  <r>
    <n v="9"/>
    <x v="0"/>
    <s v="H2"/>
    <x v="798"/>
    <n v="91"/>
    <n v="254"/>
    <n v="24057"/>
    <n v="22034"/>
    <n v="67106"/>
    <n v="73904"/>
  </r>
  <r>
    <n v="9"/>
    <x v="0"/>
    <s v="H2"/>
    <x v="241"/>
    <n v="173"/>
    <n v="73"/>
    <n v="24230"/>
    <n v="22107"/>
    <n v="66933"/>
    <n v="73831"/>
  </r>
  <r>
    <n v="12"/>
    <x v="2"/>
    <s v="Lake3"/>
    <x v="660"/>
    <n v="228"/>
    <n v="241"/>
    <n v="27660"/>
    <n v="25808"/>
    <n v="35727"/>
    <n v="71397"/>
  </r>
  <r>
    <n v="2"/>
    <x v="1"/>
    <s v="Delta"/>
    <x v="799"/>
    <n v="251"/>
    <n v="111"/>
    <n v="28241"/>
    <n v="26035"/>
    <n v="36200"/>
    <n v="60174"/>
  </r>
  <r>
    <n v="11"/>
    <x v="2"/>
    <s v="Lake2"/>
    <x v="647"/>
    <n v="113"/>
    <n v="188"/>
    <n v="27000"/>
    <n v="25039"/>
    <n v="48980"/>
    <n v="71758"/>
  </r>
  <r>
    <n v="9"/>
    <x v="0"/>
    <s v="H2"/>
    <x v="470"/>
    <n v="237"/>
    <n v="82"/>
    <n v="24467"/>
    <n v="22189"/>
    <n v="66696"/>
    <n v="73749"/>
  </r>
  <r>
    <n v="12"/>
    <x v="2"/>
    <s v="Lake3"/>
    <x v="800"/>
    <n v="243"/>
    <n v="135"/>
    <n v="27903"/>
    <n v="25943"/>
    <n v="35484"/>
    <n v="71262"/>
  </r>
  <r>
    <n v="1"/>
    <x v="1"/>
    <s v="Alpha"/>
    <x v="691"/>
    <n v="106"/>
    <n v="234"/>
    <n v="30597"/>
    <n v="30423"/>
    <n v="56993"/>
    <n v="42178"/>
  </r>
  <r>
    <n v="9"/>
    <x v="0"/>
    <s v="H2"/>
    <x v="753"/>
    <n v="265"/>
    <n v="170"/>
    <n v="24732"/>
    <n v="22359"/>
    <n v="66431"/>
    <n v="73579"/>
  </r>
  <r>
    <n v="9"/>
    <x v="0"/>
    <s v="H2"/>
    <x v="251"/>
    <n v="231"/>
    <n v="277"/>
    <n v="24963"/>
    <n v="22636"/>
    <n v="66200"/>
    <n v="73302"/>
  </r>
  <r>
    <n v="12"/>
    <x v="2"/>
    <s v="Lake3"/>
    <x v="801"/>
    <n v="145"/>
    <n v="249"/>
    <n v="28048"/>
    <n v="26192"/>
    <n v="35339"/>
    <n v="71013"/>
  </r>
  <r>
    <n v="10"/>
    <x v="2"/>
    <s v="Lake1"/>
    <x v="796"/>
    <n v="219"/>
    <n v="140"/>
    <n v="26486"/>
    <n v="24415"/>
    <n v="50742"/>
    <n v="40838"/>
  </r>
  <r>
    <n v="10"/>
    <x v="2"/>
    <s v="Lake1"/>
    <x v="660"/>
    <n v="137"/>
    <n v="72"/>
    <n v="26623"/>
    <n v="24487"/>
    <n v="50605"/>
    <n v="40766"/>
  </r>
  <r>
    <n v="12"/>
    <x v="2"/>
    <s v="Lake3"/>
    <x v="802"/>
    <n v="279"/>
    <n v="176"/>
    <n v="28327"/>
    <n v="26368"/>
    <n v="35060"/>
    <n v="70837"/>
  </r>
  <r>
    <n v="3"/>
    <x v="1"/>
    <s v="A3"/>
    <x v="759"/>
    <n v="153"/>
    <n v="240"/>
    <n v="24308"/>
    <n v="21424"/>
    <n v="27850"/>
    <n v="75014"/>
  </r>
  <r>
    <n v="9"/>
    <x v="0"/>
    <s v="H2"/>
    <x v="676"/>
    <n v="268"/>
    <n v="268"/>
    <n v="25231"/>
    <n v="22904"/>
    <n v="65932"/>
    <n v="73034"/>
  </r>
  <r>
    <n v="5"/>
    <x v="4"/>
    <s v="B2"/>
    <x v="783"/>
    <n v="290"/>
    <n v="255"/>
    <n v="26466"/>
    <n v="24016"/>
    <n v="20957"/>
    <n v="53692"/>
  </r>
  <r>
    <n v="11"/>
    <x v="2"/>
    <s v="Lake2"/>
    <x v="777"/>
    <n v="154"/>
    <n v="168"/>
    <n v="27154"/>
    <n v="25207"/>
    <n v="48826"/>
    <n v="71590"/>
  </r>
  <r>
    <n v="9"/>
    <x v="0"/>
    <s v="H2"/>
    <x v="257"/>
    <n v="291"/>
    <n v="201"/>
    <n v="25522"/>
    <n v="23105"/>
    <n v="65641"/>
    <n v="72833"/>
  </r>
  <r>
    <n v="4"/>
    <x v="4"/>
    <s v="B1"/>
    <x v="760"/>
    <n v="230"/>
    <n v="177"/>
    <n v="26212"/>
    <n v="23222"/>
    <n v="38978"/>
    <n v="65231"/>
  </r>
  <r>
    <n v="3"/>
    <x v="1"/>
    <s v="A3"/>
    <x v="476"/>
    <n v="127"/>
    <n v="211"/>
    <n v="24435"/>
    <n v="21635"/>
    <n v="27723"/>
    <n v="74803"/>
  </r>
  <r>
    <n v="9"/>
    <x v="0"/>
    <s v="H2"/>
    <x v="258"/>
    <n v="265"/>
    <n v="293"/>
    <n v="25787"/>
    <n v="23398"/>
    <n v="65376"/>
    <n v="72540"/>
  </r>
  <r>
    <n v="9"/>
    <x v="0"/>
    <s v="H2"/>
    <x v="645"/>
    <n v="130"/>
    <n v="104"/>
    <n v="25917"/>
    <n v="23502"/>
    <n v="65246"/>
    <n v="72436"/>
  </r>
  <r>
    <n v="14"/>
    <x v="3"/>
    <s v="Delta"/>
    <x v="683"/>
    <n v="95"/>
    <n v="81"/>
    <n v="28742"/>
    <n v="25749"/>
    <n v="46669"/>
    <n v="50389"/>
  </r>
  <r>
    <n v="10"/>
    <x v="2"/>
    <s v="Lake1"/>
    <x v="803"/>
    <n v="246"/>
    <n v="262"/>
    <n v="26869"/>
    <n v="24749"/>
    <n v="50359"/>
    <n v="40504"/>
  </r>
  <r>
    <n v="9"/>
    <x v="0"/>
    <s v="H2"/>
    <x v="647"/>
    <n v="262"/>
    <n v="68"/>
    <n v="26179"/>
    <n v="23570"/>
    <n v="64984"/>
    <n v="72368"/>
  </r>
  <r>
    <n v="9"/>
    <x v="0"/>
    <s v="H2"/>
    <x v="804"/>
    <n v="148"/>
    <n v="164"/>
    <n v="26327"/>
    <n v="23734"/>
    <n v="64836"/>
    <n v="72204"/>
  </r>
  <r>
    <n v="1"/>
    <x v="1"/>
    <s v="Alpha"/>
    <x v="694"/>
    <n v="284"/>
    <n v="225"/>
    <n v="30881"/>
    <n v="30648"/>
    <n v="56709"/>
    <n v="41953"/>
  </r>
  <r>
    <n v="9"/>
    <x v="0"/>
    <s v="H2"/>
    <x v="487"/>
    <n v="270"/>
    <n v="201"/>
    <n v="26597"/>
    <n v="23935"/>
    <n v="64566"/>
    <n v="72003"/>
  </r>
  <r>
    <n v="1"/>
    <x v="1"/>
    <s v="Alpha"/>
    <x v="805"/>
    <n v="158"/>
    <n v="232"/>
    <n v="31039"/>
    <n v="30880"/>
    <n v="56551"/>
    <n v="41721"/>
  </r>
  <r>
    <n v="9"/>
    <x v="0"/>
    <s v="H2"/>
    <x v="270"/>
    <n v="170"/>
    <n v="139"/>
    <n v="26767"/>
    <n v="24074"/>
    <n v="64396"/>
    <n v="71864"/>
  </r>
  <r>
    <n v="2"/>
    <x v="1"/>
    <s v="Delta"/>
    <x v="491"/>
    <n v="261"/>
    <n v="228"/>
    <n v="28502"/>
    <n v="26263"/>
    <n v="35939"/>
    <n v="59946"/>
  </r>
  <r>
    <n v="11"/>
    <x v="2"/>
    <s v="Lake2"/>
    <x v="806"/>
    <n v="208"/>
    <n v="129"/>
    <n v="27362"/>
    <n v="25336"/>
    <n v="48618"/>
    <n v="71461"/>
  </r>
  <r>
    <n v="9"/>
    <x v="0"/>
    <s v="H2"/>
    <x v="271"/>
    <n v="297"/>
    <n v="277"/>
    <n v="27064"/>
    <n v="24351"/>
    <n v="64099"/>
    <n v="71587"/>
  </r>
  <r>
    <n v="3"/>
    <x v="1"/>
    <s v="A3"/>
    <x v="257"/>
    <n v="168"/>
    <n v="215"/>
    <n v="24603"/>
    <n v="21850"/>
    <n v="27555"/>
    <n v="74588"/>
  </r>
  <r>
    <n v="10"/>
    <x v="2"/>
    <s v="Lake1"/>
    <x v="735"/>
    <n v="132"/>
    <n v="105"/>
    <n v="27001"/>
    <n v="24854"/>
    <n v="50227"/>
    <n v="40399"/>
  </r>
  <r>
    <n v="12"/>
    <x v="2"/>
    <s v="Lake3"/>
    <x v="807"/>
    <n v="282"/>
    <n v="102"/>
    <n v="28609"/>
    <n v="26470"/>
    <n v="34778"/>
    <n v="70735"/>
  </r>
  <r>
    <n v="9"/>
    <x v="0"/>
    <s v="H2"/>
    <x v="659"/>
    <n v="90"/>
    <n v="266"/>
    <n v="27154"/>
    <n v="24617"/>
    <n v="64009"/>
    <n v="71321"/>
  </r>
  <r>
    <n v="2"/>
    <x v="1"/>
    <s v="Delta"/>
    <x v="796"/>
    <n v="143"/>
    <n v="53"/>
    <n v="28645"/>
    <n v="26316"/>
    <n v="35796"/>
    <n v="59893"/>
  </r>
  <r>
    <n v="1"/>
    <x v="1"/>
    <s v="Alpha"/>
    <x v="808"/>
    <n v="256"/>
    <n v="102"/>
    <n v="31295"/>
    <n v="30982"/>
    <n v="56295"/>
    <n v="41619"/>
  </r>
  <r>
    <n v="9"/>
    <x v="0"/>
    <s v="H2"/>
    <x v="796"/>
    <n v="230"/>
    <n v="229"/>
    <n v="27384"/>
    <n v="24846"/>
    <n v="63779"/>
    <n v="71092"/>
  </r>
  <r>
    <n v="9"/>
    <x v="0"/>
    <s v="H2"/>
    <x v="803"/>
    <n v="143"/>
    <n v="85"/>
    <n v="27527"/>
    <n v="24931"/>
    <n v="63636"/>
    <n v="71007"/>
  </r>
  <r>
    <n v="9"/>
    <x v="0"/>
    <s v="H2"/>
    <x v="661"/>
    <n v="150"/>
    <n v="195"/>
    <n v="27677"/>
    <n v="25126"/>
    <n v="63486"/>
    <n v="70812"/>
  </r>
  <r>
    <n v="9"/>
    <x v="0"/>
    <s v="H2"/>
    <x v="809"/>
    <n v="217"/>
    <n v="140"/>
    <n v="27894"/>
    <n v="25266"/>
    <n v="63269"/>
    <n v="70672"/>
  </r>
  <r>
    <n v="2"/>
    <x v="1"/>
    <s v="Delta"/>
    <x v="810"/>
    <n v="215"/>
    <n v="77"/>
    <n v="28860"/>
    <n v="26393"/>
    <n v="35581"/>
    <n v="59816"/>
  </r>
  <r>
    <n v="9"/>
    <x v="0"/>
    <s v="H2"/>
    <x v="811"/>
    <n v="286"/>
    <n v="75"/>
    <n v="28180"/>
    <n v="25341"/>
    <n v="62983"/>
    <n v="70597"/>
  </r>
  <r>
    <n v="9"/>
    <x v="0"/>
    <s v="H2"/>
    <x v="664"/>
    <n v="260"/>
    <n v="255"/>
    <n v="28440"/>
    <n v="25596"/>
    <n v="62723"/>
    <n v="70342"/>
  </r>
  <r>
    <n v="11"/>
    <x v="2"/>
    <s v="Lake2"/>
    <x v="270"/>
    <n v="222"/>
    <n v="185"/>
    <n v="27584"/>
    <n v="25521"/>
    <n v="48396"/>
    <n v="71276"/>
  </r>
  <r>
    <n v="4"/>
    <x v="4"/>
    <s v="B1"/>
    <x v="752"/>
    <n v="282"/>
    <n v="151"/>
    <n v="26494"/>
    <n v="23373"/>
    <n v="38696"/>
    <n v="65080"/>
  </r>
  <r>
    <n v="11"/>
    <x v="2"/>
    <s v="Lake2"/>
    <x v="799"/>
    <n v="300"/>
    <n v="211"/>
    <n v="27884"/>
    <n v="25732"/>
    <n v="48096"/>
    <n v="71065"/>
  </r>
  <r>
    <n v="12"/>
    <x v="2"/>
    <s v="Lake3"/>
    <x v="812"/>
    <n v="270"/>
    <n v="246"/>
    <n v="28879"/>
    <n v="26716"/>
    <n v="34508"/>
    <n v="70489"/>
  </r>
  <r>
    <n v="9"/>
    <x v="0"/>
    <s v="H2"/>
    <x v="666"/>
    <n v="183"/>
    <n v="58"/>
    <n v="28623"/>
    <n v="25654"/>
    <n v="62540"/>
    <n v="70284"/>
  </r>
  <r>
    <n v="12"/>
    <x v="2"/>
    <s v="Lake3"/>
    <x v="667"/>
    <n v="130"/>
    <n v="149"/>
    <n v="29009"/>
    <n v="26865"/>
    <n v="34378"/>
    <n v="70340"/>
  </r>
  <r>
    <n v="2"/>
    <x v="1"/>
    <s v="Delta"/>
    <x v="734"/>
    <n v="300"/>
    <n v="205"/>
    <n v="29160"/>
    <n v="26598"/>
    <n v="35281"/>
    <n v="59611"/>
  </r>
  <r>
    <n v="11"/>
    <x v="2"/>
    <s v="Lake2"/>
    <x v="813"/>
    <n v="278"/>
    <n v="135"/>
    <n v="28162"/>
    <n v="25867"/>
    <n v="47818"/>
    <n v="70930"/>
  </r>
  <r>
    <n v="9"/>
    <x v="0"/>
    <s v="H2"/>
    <x v="814"/>
    <n v="236"/>
    <n v="153"/>
    <n v="28859"/>
    <n v="25807"/>
    <n v="62304"/>
    <n v="70131"/>
  </r>
  <r>
    <n v="13"/>
    <x v="3"/>
    <s v="W13"/>
    <x v="470"/>
    <n v="290"/>
    <n v="187"/>
    <n v="25885"/>
    <n v="23545"/>
    <n v="66818"/>
    <n v="55910"/>
  </r>
  <r>
    <n v="11"/>
    <x v="2"/>
    <s v="Lake2"/>
    <x v="803"/>
    <n v="226"/>
    <n v="238"/>
    <n v="28388"/>
    <n v="26105"/>
    <n v="47592"/>
    <n v="70692"/>
  </r>
  <r>
    <n v="9"/>
    <x v="0"/>
    <s v="H2"/>
    <x v="667"/>
    <n v="138"/>
    <n v="257"/>
    <n v="28997"/>
    <n v="26064"/>
    <n v="62166"/>
    <n v="69874"/>
  </r>
  <r>
    <n v="10"/>
    <x v="2"/>
    <s v="Lake1"/>
    <x v="662"/>
    <n v="168"/>
    <n v="132"/>
    <n v="27169"/>
    <n v="24986"/>
    <n v="50059"/>
    <n v="40267"/>
  </r>
  <r>
    <n v="11"/>
    <x v="2"/>
    <s v="Lake2"/>
    <x v="661"/>
    <n v="139"/>
    <n v="150"/>
    <n v="28527"/>
    <n v="26255"/>
    <n v="47453"/>
    <n v="70542"/>
  </r>
  <r>
    <n v="4"/>
    <x v="4"/>
    <s v="B1"/>
    <x v="642"/>
    <n v="185"/>
    <n v="219"/>
    <n v="26679"/>
    <n v="23592"/>
    <n v="38511"/>
    <n v="64861"/>
  </r>
  <r>
    <n v="1"/>
    <x v="1"/>
    <s v="Alpha"/>
    <x v="815"/>
    <n v="194"/>
    <n v="286"/>
    <n v="31489"/>
    <n v="31268"/>
    <n v="56101"/>
    <n v="41333"/>
  </r>
  <r>
    <n v="2"/>
    <x v="1"/>
    <s v="Delta"/>
    <x v="801"/>
    <n v="180"/>
    <n v="121"/>
    <n v="29340"/>
    <n v="26719"/>
    <n v="35101"/>
    <n v="59490"/>
  </r>
  <r>
    <n v="1"/>
    <x v="1"/>
    <s v="Alpha"/>
    <x v="816"/>
    <n v="114"/>
    <n v="170"/>
    <n v="31603"/>
    <n v="31438"/>
    <n v="55987"/>
    <n v="41163"/>
  </r>
  <r>
    <n v="9"/>
    <x v="0"/>
    <s v="H2"/>
    <x v="817"/>
    <n v="147"/>
    <n v="190"/>
    <n v="29144"/>
    <n v="26254"/>
    <n v="62019"/>
    <n v="69684"/>
  </r>
  <r>
    <n v="2"/>
    <x v="1"/>
    <s v="Delta"/>
    <x v="818"/>
    <n v="202"/>
    <n v="110"/>
    <n v="29542"/>
    <n v="26829"/>
    <n v="34899"/>
    <n v="59380"/>
  </r>
  <r>
    <n v="12"/>
    <x v="2"/>
    <s v="Lake3"/>
    <x v="668"/>
    <n v="125"/>
    <n v="145"/>
    <n v="29134"/>
    <n v="27010"/>
    <n v="34253"/>
    <n v="70195"/>
  </r>
  <r>
    <n v="14"/>
    <x v="3"/>
    <s v="Delta"/>
    <x v="819"/>
    <n v="267"/>
    <n v="214"/>
    <n v="29009"/>
    <n v="25963"/>
    <n v="46402"/>
    <n v="50175"/>
  </r>
  <r>
    <n v="13"/>
    <x v="3"/>
    <s v="W13"/>
    <x v="774"/>
    <n v="260"/>
    <n v="237"/>
    <n v="26145"/>
    <n v="23782"/>
    <n v="66558"/>
    <n v="55673"/>
  </r>
  <r>
    <n v="1"/>
    <x v="1"/>
    <s v="Alpha"/>
    <x v="820"/>
    <n v="119"/>
    <n v="217"/>
    <n v="31722"/>
    <n v="31655"/>
    <n v="55868"/>
    <n v="40946"/>
  </r>
  <r>
    <n v="12"/>
    <x v="2"/>
    <s v="Lake3"/>
    <x v="746"/>
    <n v="255"/>
    <n v="106"/>
    <n v="29389"/>
    <n v="27116"/>
    <n v="33998"/>
    <n v="70089"/>
  </r>
  <r>
    <n v="4"/>
    <x v="4"/>
    <s v="B1"/>
    <x v="791"/>
    <n v="125"/>
    <n v="78"/>
    <n v="26804"/>
    <n v="23670"/>
    <n v="38386"/>
    <n v="64783"/>
  </r>
  <r>
    <n v="3"/>
    <x v="1"/>
    <s v="A3"/>
    <x v="758"/>
    <n v="120"/>
    <n v="67"/>
    <n v="24723"/>
    <n v="21917"/>
    <n v="27435"/>
    <n v="74521"/>
  </r>
  <r>
    <n v="4"/>
    <x v="4"/>
    <s v="B1"/>
    <x v="647"/>
    <n v="116"/>
    <n v="300"/>
    <n v="26920"/>
    <n v="23970"/>
    <n v="38270"/>
    <n v="64483"/>
  </r>
  <r>
    <n v="9"/>
    <x v="0"/>
    <s v="H2"/>
    <x v="746"/>
    <n v="252"/>
    <n v="148"/>
    <n v="29396"/>
    <n v="26402"/>
    <n v="61767"/>
    <n v="69536"/>
  </r>
  <r>
    <n v="9"/>
    <x v="0"/>
    <s v="H2"/>
    <x v="756"/>
    <n v="84"/>
    <n v="75"/>
    <n v="29480"/>
    <n v="26477"/>
    <n v="61683"/>
    <n v="69461"/>
  </r>
  <r>
    <n v="13"/>
    <x v="3"/>
    <s v="W13"/>
    <x v="759"/>
    <n v="235"/>
    <n v="174"/>
    <n v="26380"/>
    <n v="23956"/>
    <n v="66323"/>
    <n v="55499"/>
  </r>
  <r>
    <n v="3"/>
    <x v="1"/>
    <s v="A3"/>
    <x v="482"/>
    <n v="105"/>
    <n v="216"/>
    <n v="24828"/>
    <n v="22133"/>
    <n v="27330"/>
    <n v="74305"/>
  </r>
  <r>
    <n v="3"/>
    <x v="1"/>
    <s v="A3"/>
    <x v="785"/>
    <n v="259"/>
    <n v="202"/>
    <n v="25087"/>
    <n v="22335"/>
    <n v="27071"/>
    <n v="74103"/>
  </r>
  <r>
    <n v="9"/>
    <x v="0"/>
    <s v="H2"/>
    <x v="821"/>
    <n v="198"/>
    <n v="130"/>
    <n v="29678"/>
    <n v="26607"/>
    <n v="61485"/>
    <n v="69331"/>
  </r>
  <r>
    <n v="9"/>
    <x v="0"/>
    <s v="H2"/>
    <x v="772"/>
    <n v="173"/>
    <n v="125"/>
    <n v="29851"/>
    <n v="26732"/>
    <n v="61312"/>
    <n v="69206"/>
  </r>
  <r>
    <n v="11"/>
    <x v="2"/>
    <s v="Lake2"/>
    <x v="822"/>
    <n v="191"/>
    <n v="227"/>
    <n v="28718"/>
    <n v="26482"/>
    <n v="47262"/>
    <n v="70315"/>
  </r>
  <r>
    <n v="11"/>
    <x v="2"/>
    <s v="Lake2"/>
    <x v="802"/>
    <n v="117"/>
    <n v="95"/>
    <n v="28835"/>
    <n v="26577"/>
    <n v="47145"/>
    <n v="70220"/>
  </r>
  <r>
    <n v="11"/>
    <x v="2"/>
    <s v="Lake2"/>
    <x v="737"/>
    <n v="266"/>
    <n v="132"/>
    <n v="29101"/>
    <n v="26709"/>
    <n v="46879"/>
    <n v="70088"/>
  </r>
  <r>
    <n v="14"/>
    <x v="3"/>
    <s v="Delta"/>
    <x v="786"/>
    <n v="100"/>
    <n v="232"/>
    <n v="29109"/>
    <n v="26195"/>
    <n v="46302"/>
    <n v="49943"/>
  </r>
  <r>
    <n v="4"/>
    <x v="4"/>
    <s v="B1"/>
    <x v="777"/>
    <n v="80"/>
    <n v="63"/>
    <n v="27000"/>
    <n v="24033"/>
    <n v="38190"/>
    <n v="64420"/>
  </r>
  <r>
    <n v="10"/>
    <x v="2"/>
    <s v="Lake1"/>
    <x v="822"/>
    <n v="209"/>
    <n v="140"/>
    <n v="27378"/>
    <n v="25126"/>
    <n v="49850"/>
    <n v="40127"/>
  </r>
  <r>
    <n v="5"/>
    <x v="4"/>
    <s v="B2"/>
    <x v="823"/>
    <n v="220"/>
    <n v="137"/>
    <n v="26686"/>
    <n v="24153"/>
    <n v="20737"/>
    <n v="53555"/>
  </r>
  <r>
    <n v="14"/>
    <x v="3"/>
    <s v="Delta"/>
    <x v="824"/>
    <n v="94"/>
    <n v="137"/>
    <n v="29203"/>
    <n v="26332"/>
    <n v="46208"/>
    <n v="49806"/>
  </r>
  <r>
    <n v="13"/>
    <x v="3"/>
    <s v="W13"/>
    <x v="760"/>
    <n v="256"/>
    <n v="296"/>
    <n v="26636"/>
    <n v="24252"/>
    <n v="66067"/>
    <n v="55203"/>
  </r>
  <r>
    <n v="1"/>
    <x v="1"/>
    <s v="Alpha"/>
    <x v="825"/>
    <n v="234"/>
    <n v="127"/>
    <n v="31956"/>
    <n v="31782"/>
    <n v="55634"/>
    <n v="40819"/>
  </r>
  <r>
    <n v="1"/>
    <x v="1"/>
    <s v="Alpha"/>
    <x v="826"/>
    <n v="245"/>
    <n v="187"/>
    <n v="32201"/>
    <n v="31969"/>
    <n v="55389"/>
    <n v="40632"/>
  </r>
  <r>
    <n v="13"/>
    <x v="3"/>
    <s v="W13"/>
    <x v="641"/>
    <n v="131"/>
    <n v="281"/>
    <n v="26767"/>
    <n v="24533"/>
    <n v="65936"/>
    <n v="54922"/>
  </r>
  <r>
    <n v="9"/>
    <x v="0"/>
    <s v="H2"/>
    <x v="827"/>
    <n v="286"/>
    <n v="84"/>
    <n v="30137"/>
    <n v="26816"/>
    <n v="61026"/>
    <n v="69122"/>
  </r>
  <r>
    <n v="4"/>
    <x v="4"/>
    <s v="B1"/>
    <x v="654"/>
    <n v="208"/>
    <n v="254"/>
    <n v="27208"/>
    <n v="24287"/>
    <n v="37982"/>
    <n v="64166"/>
  </r>
  <r>
    <n v="13"/>
    <x v="3"/>
    <s v="W13"/>
    <x v="718"/>
    <n v="202"/>
    <n v="277"/>
    <n v="26969"/>
    <n v="24810"/>
    <n v="65734"/>
    <n v="54645"/>
  </r>
  <r>
    <n v="9"/>
    <x v="0"/>
    <s v="H2"/>
    <x v="781"/>
    <n v="200"/>
    <n v="176"/>
    <n v="30337"/>
    <n v="26992"/>
    <n v="60826"/>
    <n v="68946"/>
  </r>
  <r>
    <n v="10"/>
    <x v="2"/>
    <s v="Lake1"/>
    <x v="737"/>
    <n v="252"/>
    <n v="130"/>
    <n v="27630"/>
    <n v="25256"/>
    <n v="49598"/>
    <n v="39997"/>
  </r>
  <r>
    <n v="14"/>
    <x v="3"/>
    <s v="Delta"/>
    <x v="828"/>
    <n v="284"/>
    <n v="182"/>
    <n v="29487"/>
    <n v="26514"/>
    <n v="45924"/>
    <n v="49624"/>
  </r>
  <r>
    <n v="10"/>
    <x v="2"/>
    <s v="Lake1"/>
    <x v="829"/>
    <n v="194"/>
    <n v="236"/>
    <n v="27824"/>
    <n v="25492"/>
    <n v="49404"/>
    <n v="39761"/>
  </r>
</pivotCacheRecords>
</file>

<file path=xl/pivotCache/pivotCacheRecords4.xml><?xml version="1.0" encoding="utf-8"?>
<pivotCacheRecords xmlns="http://schemas.openxmlformats.org/spreadsheetml/2006/main" xmlns:r="http://schemas.openxmlformats.org/officeDocument/2006/relationships" count="2117">
  <r>
    <n v="6"/>
    <s v="Hanamura"/>
    <s v="Alpha"/>
    <x v="0"/>
    <n v="247"/>
    <n v="94"/>
    <n v="247"/>
    <n v="94"/>
    <n v="60133"/>
    <n v="71508"/>
  </r>
  <r>
    <n v="3"/>
    <s v="Route66"/>
    <s v="A3"/>
    <x v="1"/>
    <n v="289"/>
    <n v="269"/>
    <n v="289"/>
    <n v="269"/>
    <n v="51869"/>
    <n v="96169"/>
  </r>
  <r>
    <n v="12"/>
    <s v="EastTexas"/>
    <s v="Lake3"/>
    <x v="2"/>
    <n v="148"/>
    <n v="230"/>
    <n v="148"/>
    <n v="230"/>
    <n v="63239"/>
    <n v="96975"/>
  </r>
  <r>
    <n v="12"/>
    <s v="EastTexas"/>
    <s v="Lake3"/>
    <x v="3"/>
    <n v="233"/>
    <n v="255"/>
    <n v="381"/>
    <n v="485"/>
    <n v="63006"/>
    <n v="96720"/>
  </r>
  <r>
    <n v="6"/>
    <s v="Hanamura"/>
    <s v="Alpha"/>
    <x v="4"/>
    <n v="156"/>
    <n v="158"/>
    <n v="403"/>
    <n v="252"/>
    <n v="59977"/>
    <n v="71350"/>
  </r>
  <r>
    <n v="10"/>
    <s v="EastTexas"/>
    <s v="Lake1"/>
    <x v="1"/>
    <n v="272"/>
    <n v="175"/>
    <n v="272"/>
    <n v="175"/>
    <n v="76956"/>
    <n v="65078"/>
  </r>
  <r>
    <n v="13"/>
    <s v="Kern River"/>
    <s v="W13"/>
    <x v="2"/>
    <n v="99"/>
    <n v="231"/>
    <n v="99"/>
    <n v="231"/>
    <n v="92604"/>
    <n v="79224"/>
  </r>
  <r>
    <n v="3"/>
    <s v="Route66"/>
    <s v="A3"/>
    <x v="5"/>
    <n v="120"/>
    <n v="85"/>
    <n v="409"/>
    <n v="354"/>
    <n v="51749"/>
    <n v="96084"/>
  </r>
  <r>
    <n v="6"/>
    <s v="Hanamura"/>
    <s v="Alpha"/>
    <x v="6"/>
    <n v="243"/>
    <n v="162"/>
    <n v="646"/>
    <n v="414"/>
    <n v="59734"/>
    <n v="71188"/>
  </r>
  <r>
    <n v="6"/>
    <s v="Hanamura"/>
    <s v="Alpha"/>
    <x v="7"/>
    <n v="171"/>
    <n v="125"/>
    <n v="817"/>
    <n v="539"/>
    <n v="59563"/>
    <n v="71063"/>
  </r>
  <r>
    <n v="3"/>
    <s v="Route66"/>
    <s v="A3"/>
    <x v="8"/>
    <n v="82"/>
    <n v="185"/>
    <n v="491"/>
    <n v="539"/>
    <n v="51667"/>
    <n v="95899"/>
  </r>
  <r>
    <n v="13"/>
    <s v="Kern River"/>
    <s v="W13"/>
    <x v="9"/>
    <n v="220"/>
    <n v="136"/>
    <n v="319"/>
    <n v="367"/>
    <n v="92384"/>
    <n v="79088"/>
  </r>
  <r>
    <n v="6"/>
    <s v="Hanamura"/>
    <s v="Alpha"/>
    <x v="10"/>
    <n v="181"/>
    <n v="261"/>
    <n v="998"/>
    <n v="800"/>
    <n v="59382"/>
    <n v="70802"/>
  </r>
  <r>
    <n v="4"/>
    <s v="BigPool"/>
    <s v="B1"/>
    <x v="11"/>
    <n v="161"/>
    <n v="91"/>
    <n v="161"/>
    <n v="91"/>
    <n v="65029"/>
    <n v="88362"/>
  </r>
  <r>
    <n v="11"/>
    <s v="EastTexas"/>
    <s v="Lake2"/>
    <x v="1"/>
    <n v="118"/>
    <n v="289"/>
    <n v="118"/>
    <n v="289"/>
    <n v="75862"/>
    <n v="96508"/>
  </r>
  <r>
    <n v="4"/>
    <s v="BigPool"/>
    <s v="B1"/>
    <x v="9"/>
    <n v="245"/>
    <n v="193"/>
    <n v="406"/>
    <n v="284"/>
    <n v="64784"/>
    <n v="88169"/>
  </r>
  <r>
    <n v="10"/>
    <s v="EastTexas"/>
    <s v="Lake1"/>
    <x v="12"/>
    <n v="210"/>
    <n v="253"/>
    <n v="482"/>
    <n v="428"/>
    <n v="76746"/>
    <n v="64825"/>
  </r>
  <r>
    <n v="3"/>
    <s v="Route66"/>
    <s v="A3"/>
    <x v="13"/>
    <n v="91"/>
    <n v="152"/>
    <n v="582"/>
    <n v="691"/>
    <n v="51576"/>
    <n v="95747"/>
  </r>
  <r>
    <n v="1"/>
    <s v="Route66"/>
    <s v="Alpha"/>
    <x v="2"/>
    <n v="229"/>
    <n v="231"/>
    <n v="229"/>
    <n v="231"/>
    <n v="87361"/>
    <n v="72370"/>
  </r>
  <r>
    <n v="6"/>
    <s v="Hanamura"/>
    <s v="Alpha"/>
    <x v="14"/>
    <n v="243"/>
    <n v="283"/>
    <n v="1241"/>
    <n v="1083"/>
    <n v="59139"/>
    <n v="70519"/>
  </r>
  <r>
    <n v="14"/>
    <s v="Kern River"/>
    <s v="Delta"/>
    <x v="4"/>
    <n v="183"/>
    <n v="245"/>
    <n v="183"/>
    <n v="245"/>
    <n v="75228"/>
    <n v="75893"/>
  </r>
  <r>
    <n v="6"/>
    <s v="Hanamura"/>
    <s v="Alpha"/>
    <x v="15"/>
    <n v="154"/>
    <n v="82"/>
    <n v="1395"/>
    <n v="1165"/>
    <n v="58985"/>
    <n v="70437"/>
  </r>
  <r>
    <n v="11"/>
    <s v="EastTexas"/>
    <s v="Lake2"/>
    <x v="4"/>
    <n v="163"/>
    <n v="87"/>
    <n v="281"/>
    <n v="376"/>
    <n v="75699"/>
    <n v="96421"/>
  </r>
  <r>
    <n v="6"/>
    <s v="Hanamura"/>
    <s v="Alpha"/>
    <x v="16"/>
    <n v="128"/>
    <n v="226"/>
    <n v="1523"/>
    <n v="1391"/>
    <n v="58857"/>
    <n v="70211"/>
  </r>
  <r>
    <n v="6"/>
    <s v="Hanamura"/>
    <s v="Alpha"/>
    <x v="17"/>
    <n v="259"/>
    <n v="55"/>
    <n v="1782"/>
    <n v="1446"/>
    <n v="58598"/>
    <n v="70156"/>
  </r>
  <r>
    <n v="14"/>
    <s v="Kern River"/>
    <s v="Delta"/>
    <x v="12"/>
    <n v="169"/>
    <n v="131"/>
    <n v="352"/>
    <n v="376"/>
    <n v="75059"/>
    <n v="75762"/>
  </r>
  <r>
    <n v="6"/>
    <s v="Hanamura"/>
    <s v="Alpha"/>
    <x v="18"/>
    <n v="221"/>
    <n v="143"/>
    <n v="2003"/>
    <n v="1589"/>
    <n v="58377"/>
    <n v="70013"/>
  </r>
  <r>
    <n v="6"/>
    <s v="Hanamura"/>
    <s v="Alpha"/>
    <x v="19"/>
    <n v="176"/>
    <n v="288"/>
    <n v="2179"/>
    <n v="1877"/>
    <n v="58201"/>
    <n v="69725"/>
  </r>
  <r>
    <n v="14"/>
    <s v="Kern River"/>
    <s v="Delta"/>
    <x v="20"/>
    <n v="86"/>
    <n v="229"/>
    <n v="438"/>
    <n v="605"/>
    <n v="74973"/>
    <n v="75533"/>
  </r>
  <r>
    <n v="3"/>
    <s v="Route66"/>
    <s v="A3"/>
    <x v="21"/>
    <n v="299"/>
    <n v="131"/>
    <n v="881"/>
    <n v="822"/>
    <n v="51277"/>
    <n v="95616"/>
  </r>
  <r>
    <n v="4"/>
    <s v="BigPool"/>
    <s v="B1"/>
    <x v="20"/>
    <n v="213"/>
    <n v="144"/>
    <n v="619"/>
    <n v="428"/>
    <n v="64571"/>
    <n v="88025"/>
  </r>
  <r>
    <n v="1"/>
    <s v="Route66"/>
    <s v="Alpha"/>
    <x v="4"/>
    <n v="126"/>
    <n v="236"/>
    <n v="355"/>
    <n v="467"/>
    <n v="87235"/>
    <n v="72134"/>
  </r>
  <r>
    <n v="13"/>
    <s v="Kern River"/>
    <s v="W13"/>
    <x v="22"/>
    <n v="193"/>
    <n v="289"/>
    <n v="512"/>
    <n v="656"/>
    <n v="92191"/>
    <n v="78799"/>
  </r>
  <r>
    <n v="6"/>
    <s v="Hanamura"/>
    <s v="Alpha"/>
    <x v="23"/>
    <n v="223"/>
    <n v="216"/>
    <n v="2402"/>
    <n v="2093"/>
    <n v="57978"/>
    <n v="69509"/>
  </r>
  <r>
    <n v="6"/>
    <s v="Hanamura"/>
    <s v="Alpha"/>
    <x v="24"/>
    <n v="284"/>
    <n v="141"/>
    <n v="2686"/>
    <n v="2234"/>
    <n v="57694"/>
    <n v="69368"/>
  </r>
  <r>
    <n v="11"/>
    <s v="EastTexas"/>
    <s v="Lake2"/>
    <x v="8"/>
    <n v="172"/>
    <n v="165"/>
    <n v="453"/>
    <n v="541"/>
    <n v="75527"/>
    <n v="96256"/>
  </r>
  <r>
    <n v="11"/>
    <s v="EastTexas"/>
    <s v="Lake2"/>
    <x v="25"/>
    <n v="244"/>
    <n v="267"/>
    <n v="697"/>
    <n v="808"/>
    <n v="75283"/>
    <n v="95989"/>
  </r>
  <r>
    <n v="1"/>
    <s v="Route66"/>
    <s v="Alpha"/>
    <x v="26"/>
    <n v="229"/>
    <n v="168"/>
    <n v="584"/>
    <n v="635"/>
    <n v="87006"/>
    <n v="71966"/>
  </r>
  <r>
    <n v="6"/>
    <s v="Hanamura"/>
    <s v="Alpha"/>
    <x v="27"/>
    <n v="216"/>
    <n v="178"/>
    <n v="2902"/>
    <n v="2412"/>
    <n v="57478"/>
    <n v="69190"/>
  </r>
  <r>
    <n v="13"/>
    <s v="Kern River"/>
    <s v="W13"/>
    <x v="28"/>
    <n v="196"/>
    <n v="287"/>
    <n v="708"/>
    <n v="943"/>
    <n v="91995"/>
    <n v="78512"/>
  </r>
  <r>
    <n v="4"/>
    <s v="BigPool"/>
    <s v="B1"/>
    <x v="28"/>
    <n v="140"/>
    <n v="124"/>
    <n v="759"/>
    <n v="552"/>
    <n v="64431"/>
    <n v="87901"/>
  </r>
  <r>
    <n v="6"/>
    <s v="Hanamura"/>
    <s v="Alpha"/>
    <x v="29"/>
    <n v="278"/>
    <n v="163"/>
    <n v="3180"/>
    <n v="2575"/>
    <n v="57200"/>
    <n v="69027"/>
  </r>
  <r>
    <n v="1"/>
    <s v="Route66"/>
    <s v="Alpha"/>
    <x v="22"/>
    <n v="244"/>
    <n v="226"/>
    <n v="828"/>
    <n v="861"/>
    <n v="86762"/>
    <n v="71740"/>
  </r>
  <r>
    <n v="6"/>
    <s v="Hanamura"/>
    <s v="Alpha"/>
    <x v="30"/>
    <n v="289"/>
    <n v="187"/>
    <n v="3469"/>
    <n v="2762"/>
    <n v="56911"/>
    <n v="68840"/>
  </r>
  <r>
    <n v="6"/>
    <s v="Hanamura"/>
    <s v="Alpha"/>
    <x v="31"/>
    <n v="255"/>
    <n v="233"/>
    <n v="3724"/>
    <n v="2995"/>
    <n v="56656"/>
    <n v="68607"/>
  </r>
  <r>
    <n v="3"/>
    <s v="Route66"/>
    <s v="A3"/>
    <x v="32"/>
    <n v="92"/>
    <n v="176"/>
    <n v="973"/>
    <n v="998"/>
    <n v="51185"/>
    <n v="95440"/>
  </r>
  <r>
    <n v="6"/>
    <s v="Hanamura"/>
    <s v="Alpha"/>
    <x v="33"/>
    <n v="93"/>
    <n v="231"/>
    <n v="3817"/>
    <n v="3226"/>
    <n v="56563"/>
    <n v="68376"/>
  </r>
  <r>
    <n v="5"/>
    <s v="BigPool"/>
    <s v="B2"/>
    <x v="2"/>
    <n v="101"/>
    <n v="274"/>
    <n v="101"/>
    <n v="274"/>
    <n v="47322"/>
    <n v="77434"/>
  </r>
  <r>
    <n v="11"/>
    <s v="EastTexas"/>
    <s v="Lake2"/>
    <x v="34"/>
    <n v="101"/>
    <n v="147"/>
    <n v="798"/>
    <n v="955"/>
    <n v="75182"/>
    <n v="95842"/>
  </r>
  <r>
    <n v="11"/>
    <s v="EastTexas"/>
    <s v="Lake2"/>
    <x v="14"/>
    <n v="300"/>
    <n v="68"/>
    <n v="1098"/>
    <n v="1023"/>
    <n v="74882"/>
    <n v="95774"/>
  </r>
  <r>
    <n v="4"/>
    <s v="BigPool"/>
    <s v="B1"/>
    <x v="34"/>
    <n v="233"/>
    <n v="220"/>
    <n v="992"/>
    <n v="772"/>
    <n v="64198"/>
    <n v="87681"/>
  </r>
  <r>
    <n v="2"/>
    <s v="Route66"/>
    <s v="Delta"/>
    <x v="5"/>
    <n v="173"/>
    <n v="111"/>
    <n v="173"/>
    <n v="111"/>
    <n v="64268"/>
    <n v="86098"/>
  </r>
  <r>
    <n v="5"/>
    <s v="BigPool"/>
    <s v="B2"/>
    <x v="35"/>
    <n v="128"/>
    <n v="94"/>
    <n v="229"/>
    <n v="368"/>
    <n v="47194"/>
    <n v="77340"/>
  </r>
  <r>
    <n v="6"/>
    <s v="Hanamura"/>
    <s v="Alpha"/>
    <x v="36"/>
    <n v="258"/>
    <n v="71"/>
    <n v="4075"/>
    <n v="3297"/>
    <n v="56305"/>
    <n v="68305"/>
  </r>
  <r>
    <n v="3"/>
    <s v="Route66"/>
    <s v="A3"/>
    <x v="16"/>
    <n v="193"/>
    <n v="169"/>
    <n v="1166"/>
    <n v="1167"/>
    <n v="50992"/>
    <n v="95271"/>
  </r>
  <r>
    <n v="13"/>
    <s v="Kern River"/>
    <s v="W13"/>
    <x v="34"/>
    <n v="256"/>
    <n v="290"/>
    <n v="964"/>
    <n v="1233"/>
    <n v="91739"/>
    <n v="78222"/>
  </r>
  <r>
    <n v="6"/>
    <s v="Hanamura"/>
    <s v="Alpha"/>
    <x v="37"/>
    <n v="125"/>
    <n v="95"/>
    <n v="4200"/>
    <n v="3392"/>
    <n v="56180"/>
    <n v="68210"/>
  </r>
  <r>
    <n v="13"/>
    <s v="Kern River"/>
    <s v="W13"/>
    <x v="14"/>
    <n v="96"/>
    <n v="170"/>
    <n v="1060"/>
    <n v="1403"/>
    <n v="91643"/>
    <n v="78052"/>
  </r>
  <r>
    <n v="3"/>
    <s v="Route66"/>
    <s v="A3"/>
    <x v="17"/>
    <n v="147"/>
    <n v="117"/>
    <n v="1313"/>
    <n v="1284"/>
    <n v="50845"/>
    <n v="95154"/>
  </r>
  <r>
    <n v="10"/>
    <s v="EastTexas"/>
    <s v="Lake1"/>
    <x v="38"/>
    <n v="88"/>
    <n v="142"/>
    <n v="570"/>
    <n v="570"/>
    <n v="76658"/>
    <n v="64683"/>
  </r>
  <r>
    <n v="6"/>
    <s v="Hanamura"/>
    <s v="Alpha"/>
    <x v="39"/>
    <n v="84"/>
    <n v="259"/>
    <n v="4284"/>
    <n v="3651"/>
    <n v="56096"/>
    <n v="67951"/>
  </r>
  <r>
    <n v="10"/>
    <s v="EastTexas"/>
    <s v="Lake1"/>
    <x v="13"/>
    <n v="214"/>
    <n v="265"/>
    <n v="784"/>
    <n v="835"/>
    <n v="76444"/>
    <n v="64418"/>
  </r>
  <r>
    <n v="6"/>
    <s v="Hanamura"/>
    <s v="Alpha"/>
    <x v="40"/>
    <n v="121"/>
    <n v="173"/>
    <n v="4405"/>
    <n v="3824"/>
    <n v="55975"/>
    <n v="67778"/>
  </r>
  <r>
    <n v="6"/>
    <s v="Hanamura"/>
    <s v="Alpha"/>
    <x v="41"/>
    <n v="148"/>
    <n v="68"/>
    <n v="4553"/>
    <n v="3892"/>
    <n v="55827"/>
    <n v="67710"/>
  </r>
  <r>
    <n v="11"/>
    <s v="EastTexas"/>
    <s v="Lake2"/>
    <x v="42"/>
    <n v="106"/>
    <n v="269"/>
    <n v="1204"/>
    <n v="1292"/>
    <n v="74776"/>
    <n v="95505"/>
  </r>
  <r>
    <n v="6"/>
    <s v="Hanamura"/>
    <s v="Alpha"/>
    <x v="43"/>
    <n v="93"/>
    <n v="151"/>
    <n v="4646"/>
    <n v="4043"/>
    <n v="55734"/>
    <n v="67559"/>
  </r>
  <r>
    <n v="11"/>
    <s v="EastTexas"/>
    <s v="Lake2"/>
    <x v="32"/>
    <n v="237"/>
    <n v="266"/>
    <n v="1441"/>
    <n v="1558"/>
    <n v="74539"/>
    <n v="95239"/>
  </r>
  <r>
    <n v="1"/>
    <s v="Route66"/>
    <s v="Alpha"/>
    <x v="34"/>
    <n v="230"/>
    <n v="268"/>
    <n v="1058"/>
    <n v="1129"/>
    <n v="86532"/>
    <n v="71472"/>
  </r>
  <r>
    <n v="10"/>
    <s v="EastTexas"/>
    <s v="Lake1"/>
    <x v="44"/>
    <n v="98"/>
    <n v="69"/>
    <n v="882"/>
    <n v="904"/>
    <n v="76346"/>
    <n v="64349"/>
  </r>
  <r>
    <n v="1"/>
    <s v="Route66"/>
    <s v="Alpha"/>
    <x v="21"/>
    <n v="298"/>
    <n v="56"/>
    <n v="1356"/>
    <n v="1185"/>
    <n v="86234"/>
    <n v="71416"/>
  </r>
  <r>
    <n v="6"/>
    <s v="Hanamura"/>
    <s v="Alpha"/>
    <x v="45"/>
    <n v="234"/>
    <n v="193"/>
    <n v="4880"/>
    <n v="4236"/>
    <n v="55500"/>
    <n v="67366"/>
  </r>
  <r>
    <n v="6"/>
    <s v="Hanamura"/>
    <s v="Alpha"/>
    <x v="46"/>
    <n v="176"/>
    <n v="277"/>
    <n v="5056"/>
    <n v="4513"/>
    <n v="55324"/>
    <n v="67089"/>
  </r>
  <r>
    <n v="5"/>
    <s v="BigPool"/>
    <s v="B2"/>
    <x v="12"/>
    <n v="235"/>
    <n v="198"/>
    <n v="464"/>
    <n v="566"/>
    <n v="46959"/>
    <n v="77142"/>
  </r>
  <r>
    <n v="6"/>
    <s v="Hanamura"/>
    <s v="Alpha"/>
    <x v="47"/>
    <n v="290"/>
    <n v="209"/>
    <n v="5346"/>
    <n v="4722"/>
    <n v="55034"/>
    <n v="66880"/>
  </r>
  <r>
    <n v="6"/>
    <s v="Hanamura"/>
    <s v="Alpha"/>
    <x v="48"/>
    <n v="87"/>
    <n v="133"/>
    <n v="5433"/>
    <n v="4855"/>
    <n v="54947"/>
    <n v="66747"/>
  </r>
  <r>
    <n v="1"/>
    <s v="Route66"/>
    <s v="Alpha"/>
    <x v="49"/>
    <n v="230"/>
    <n v="286"/>
    <n v="1586"/>
    <n v="1471"/>
    <n v="86004"/>
    <n v="71130"/>
  </r>
  <r>
    <n v="14"/>
    <s v="Kern River"/>
    <s v="Delta"/>
    <x v="10"/>
    <n v="94"/>
    <n v="236"/>
    <n v="532"/>
    <n v="841"/>
    <n v="74879"/>
    <n v="75297"/>
  </r>
  <r>
    <n v="13"/>
    <s v="Kern River"/>
    <s v="W13"/>
    <x v="15"/>
    <n v="109"/>
    <n v="179"/>
    <n v="1169"/>
    <n v="1582"/>
    <n v="91534"/>
    <n v="77873"/>
  </r>
  <r>
    <n v="6"/>
    <s v="Hanamura"/>
    <s v="Alpha"/>
    <x v="50"/>
    <n v="242"/>
    <n v="119"/>
    <n v="5675"/>
    <n v="4974"/>
    <n v="54705"/>
    <n v="66628"/>
  </r>
  <r>
    <n v="14"/>
    <s v="Kern River"/>
    <s v="Delta"/>
    <x v="51"/>
    <n v="275"/>
    <n v="222"/>
    <n v="807"/>
    <n v="1063"/>
    <n v="74604"/>
    <n v="75075"/>
  </r>
  <r>
    <n v="6"/>
    <s v="Hanamura"/>
    <s v="Alpha"/>
    <x v="52"/>
    <n v="142"/>
    <n v="129"/>
    <n v="5817"/>
    <n v="5103"/>
    <n v="54563"/>
    <n v="66499"/>
  </r>
  <r>
    <n v="6"/>
    <s v="Hanamura"/>
    <s v="Alpha"/>
    <x v="53"/>
    <n v="211"/>
    <n v="272"/>
    <n v="6028"/>
    <n v="5375"/>
    <n v="54352"/>
    <n v="66227"/>
  </r>
  <r>
    <n v="14"/>
    <s v="Kern River"/>
    <s v="Delta"/>
    <x v="54"/>
    <n v="170"/>
    <n v="125"/>
    <n v="977"/>
    <n v="1188"/>
    <n v="74434"/>
    <n v="74950"/>
  </r>
  <r>
    <n v="4"/>
    <s v="BigPool"/>
    <s v="B1"/>
    <x v="21"/>
    <n v="91"/>
    <n v="154"/>
    <n v="1083"/>
    <n v="926"/>
    <n v="64107"/>
    <n v="87527"/>
  </r>
  <r>
    <n v="14"/>
    <s v="Kern River"/>
    <s v="Delta"/>
    <x v="16"/>
    <n v="222"/>
    <n v="158"/>
    <n v="1199"/>
    <n v="1346"/>
    <n v="74212"/>
    <n v="74792"/>
  </r>
  <r>
    <n v="1"/>
    <s v="Route66"/>
    <s v="Alpha"/>
    <x v="55"/>
    <n v="187"/>
    <n v="161"/>
    <n v="1773"/>
    <n v="1632"/>
    <n v="85817"/>
    <n v="70969"/>
  </r>
  <r>
    <n v="2"/>
    <s v="Route66"/>
    <s v="Delta"/>
    <x v="8"/>
    <n v="256"/>
    <n v="227"/>
    <n v="429"/>
    <n v="338"/>
    <n v="64012"/>
    <n v="85871"/>
  </r>
  <r>
    <n v="6"/>
    <s v="Hanamura"/>
    <s v="Alpha"/>
    <x v="56"/>
    <n v="130"/>
    <n v="191"/>
    <n v="6158"/>
    <n v="5566"/>
    <n v="54222"/>
    <n v="66036"/>
  </r>
  <r>
    <n v="2"/>
    <s v="Route66"/>
    <s v="Delta"/>
    <x v="20"/>
    <n v="128"/>
    <n v="249"/>
    <n v="557"/>
    <n v="587"/>
    <n v="63884"/>
    <n v="85622"/>
  </r>
  <r>
    <n v="6"/>
    <s v="Hanamura"/>
    <s v="Alpha"/>
    <x v="57"/>
    <n v="233"/>
    <n v="268"/>
    <n v="6391"/>
    <n v="5834"/>
    <n v="53989"/>
    <n v="65768"/>
  </r>
  <r>
    <n v="6"/>
    <s v="Hanamura"/>
    <s v="Alpha"/>
    <x v="58"/>
    <n v="86"/>
    <n v="168"/>
    <n v="6477"/>
    <n v="6002"/>
    <n v="53903"/>
    <n v="65600"/>
  </r>
  <r>
    <n v="5"/>
    <s v="BigPool"/>
    <s v="B2"/>
    <x v="6"/>
    <n v="128"/>
    <n v="197"/>
    <n v="592"/>
    <n v="763"/>
    <n v="46831"/>
    <n v="76945"/>
  </r>
  <r>
    <n v="6"/>
    <s v="Hanamura"/>
    <s v="Alpha"/>
    <x v="59"/>
    <n v="152"/>
    <n v="59"/>
    <n v="6629"/>
    <n v="6061"/>
    <n v="53751"/>
    <n v="65541"/>
  </r>
  <r>
    <n v="12"/>
    <s v="EastTexas"/>
    <s v="Lake3"/>
    <x v="9"/>
    <n v="244"/>
    <n v="123"/>
    <n v="625"/>
    <n v="608"/>
    <n v="62762"/>
    <n v="96597"/>
  </r>
  <r>
    <n v="10"/>
    <s v="EastTexas"/>
    <s v="Lake1"/>
    <x v="15"/>
    <n v="124"/>
    <n v="149"/>
    <n v="1006"/>
    <n v="1053"/>
    <n v="76222"/>
    <n v="64200"/>
  </r>
  <r>
    <n v="12"/>
    <s v="EastTexas"/>
    <s v="Lake3"/>
    <x v="8"/>
    <n v="298"/>
    <n v="169"/>
    <n v="923"/>
    <n v="777"/>
    <n v="62464"/>
    <n v="96428"/>
  </r>
  <r>
    <n v="13"/>
    <s v="Kern River"/>
    <s v="W13"/>
    <x v="60"/>
    <n v="223"/>
    <n v="60"/>
    <n v="1392"/>
    <n v="1642"/>
    <n v="91311"/>
    <n v="77813"/>
  </r>
  <r>
    <n v="3"/>
    <s v="Route66"/>
    <s v="A3"/>
    <x v="19"/>
    <n v="218"/>
    <n v="290"/>
    <n v="1531"/>
    <n v="1574"/>
    <n v="50627"/>
    <n v="94864"/>
  </r>
  <r>
    <n v="14"/>
    <s v="Kern River"/>
    <s v="Delta"/>
    <x v="18"/>
    <n v="250"/>
    <n v="111"/>
    <n v="1449"/>
    <n v="1457"/>
    <n v="73962"/>
    <n v="74681"/>
  </r>
  <r>
    <n v="2"/>
    <s v="Route66"/>
    <s v="Delta"/>
    <x v="28"/>
    <n v="288"/>
    <n v="236"/>
    <n v="845"/>
    <n v="823"/>
    <n v="63596"/>
    <n v="85386"/>
  </r>
  <r>
    <n v="2"/>
    <s v="Route66"/>
    <s v="Delta"/>
    <x v="10"/>
    <n v="296"/>
    <n v="160"/>
    <n v="1141"/>
    <n v="983"/>
    <n v="63300"/>
    <n v="85226"/>
  </r>
  <r>
    <n v="5"/>
    <s v="BigPool"/>
    <s v="B2"/>
    <x v="34"/>
    <n v="223"/>
    <n v="238"/>
    <n v="815"/>
    <n v="1001"/>
    <n v="46608"/>
    <n v="76707"/>
  </r>
  <r>
    <n v="6"/>
    <s v="Hanamura"/>
    <s v="Alpha"/>
    <x v="61"/>
    <n v="286"/>
    <n v="289"/>
    <n v="6915"/>
    <n v="6350"/>
    <n v="53465"/>
    <n v="65252"/>
  </r>
  <r>
    <n v="6"/>
    <s v="Hanamura"/>
    <s v="Alpha"/>
    <x v="62"/>
    <n v="202"/>
    <n v="186"/>
    <n v="7117"/>
    <n v="6536"/>
    <n v="53263"/>
    <n v="65066"/>
  </r>
  <r>
    <n v="10"/>
    <s v="EastTexas"/>
    <s v="Lake1"/>
    <x v="54"/>
    <n v="128"/>
    <n v="139"/>
    <n v="1134"/>
    <n v="1192"/>
    <n v="76094"/>
    <n v="64061"/>
  </r>
  <r>
    <n v="3"/>
    <s v="Route66"/>
    <s v="A3"/>
    <x v="63"/>
    <n v="225"/>
    <n v="123"/>
    <n v="1756"/>
    <n v="1697"/>
    <n v="50402"/>
    <n v="94741"/>
  </r>
  <r>
    <n v="6"/>
    <s v="Hanamura"/>
    <s v="Alpha"/>
    <x v="64"/>
    <n v="195"/>
    <n v="285"/>
    <n v="7312"/>
    <n v="6821"/>
    <n v="53068"/>
    <n v="64781"/>
  </r>
  <r>
    <n v="6"/>
    <s v="Hanamura"/>
    <s v="Alpha"/>
    <x v="65"/>
    <n v="88"/>
    <n v="149"/>
    <n v="7400"/>
    <n v="6970"/>
    <n v="52980"/>
    <n v="64632"/>
  </r>
  <r>
    <n v="2"/>
    <s v="Route66"/>
    <s v="Delta"/>
    <x v="14"/>
    <n v="117"/>
    <n v="188"/>
    <n v="1258"/>
    <n v="1171"/>
    <n v="63183"/>
    <n v="85038"/>
  </r>
  <r>
    <n v="2"/>
    <s v="Route66"/>
    <s v="Delta"/>
    <x v="66"/>
    <n v="104"/>
    <n v="238"/>
    <n v="1362"/>
    <n v="1409"/>
    <n v="63079"/>
    <n v="84800"/>
  </r>
  <r>
    <n v="12"/>
    <s v="EastTexas"/>
    <s v="Lake3"/>
    <x v="28"/>
    <n v="277"/>
    <n v="133"/>
    <n v="1200"/>
    <n v="910"/>
    <n v="62187"/>
    <n v="96295"/>
  </r>
  <r>
    <n v="6"/>
    <s v="Hanamura"/>
    <s v="Alpha"/>
    <x v="67"/>
    <n v="137"/>
    <n v="237"/>
    <n v="7537"/>
    <n v="7207"/>
    <n v="52843"/>
    <n v="64395"/>
  </r>
  <r>
    <n v="4"/>
    <s v="BigPool"/>
    <s v="B1"/>
    <x v="49"/>
    <n v="118"/>
    <n v="80"/>
    <n v="1201"/>
    <n v="1006"/>
    <n v="63989"/>
    <n v="87447"/>
  </r>
  <r>
    <n v="6"/>
    <s v="Hanamura"/>
    <s v="Alpha"/>
    <x v="68"/>
    <n v="154"/>
    <n v="162"/>
    <n v="7691"/>
    <n v="7369"/>
    <n v="52689"/>
    <n v="64233"/>
  </r>
  <r>
    <n v="6"/>
    <s v="Hanamura"/>
    <s v="Alpha"/>
    <x v="69"/>
    <n v="165"/>
    <n v="296"/>
    <n v="7856"/>
    <n v="7665"/>
    <n v="52524"/>
    <n v="63937"/>
  </r>
  <r>
    <n v="4"/>
    <s v="BigPool"/>
    <s v="B1"/>
    <x v="60"/>
    <n v="80"/>
    <n v="264"/>
    <n v="1281"/>
    <n v="1270"/>
    <n v="63909"/>
    <n v="87183"/>
  </r>
  <r>
    <n v="6"/>
    <s v="Hanamura"/>
    <s v="Alpha"/>
    <x v="70"/>
    <n v="261"/>
    <n v="268"/>
    <n v="8117"/>
    <n v="7933"/>
    <n v="52263"/>
    <n v="63669"/>
  </r>
  <r>
    <n v="4"/>
    <s v="BigPool"/>
    <s v="B1"/>
    <x v="17"/>
    <n v="191"/>
    <n v="255"/>
    <n v="1472"/>
    <n v="1525"/>
    <n v="63718"/>
    <n v="86928"/>
  </r>
  <r>
    <n v="6"/>
    <s v="Hanamura"/>
    <s v="Alpha"/>
    <x v="71"/>
    <n v="103"/>
    <n v="173"/>
    <n v="8220"/>
    <n v="8106"/>
    <n v="52160"/>
    <n v="63496"/>
  </r>
  <r>
    <n v="11"/>
    <s v="EastTexas"/>
    <s v="Lake2"/>
    <x v="16"/>
    <n v="212"/>
    <n v="172"/>
    <n v="1653"/>
    <n v="1730"/>
    <n v="74327"/>
    <n v="95067"/>
  </r>
  <r>
    <n v="2"/>
    <s v="Route66"/>
    <s v="Delta"/>
    <x v="32"/>
    <n v="96"/>
    <n v="234"/>
    <n v="1458"/>
    <n v="1643"/>
    <n v="62983"/>
    <n v="84566"/>
  </r>
  <r>
    <n v="14"/>
    <s v="Kern River"/>
    <s v="Delta"/>
    <x v="72"/>
    <n v="158"/>
    <n v="260"/>
    <n v="1607"/>
    <n v="1717"/>
    <n v="73804"/>
    <n v="74421"/>
  </r>
  <r>
    <n v="6"/>
    <s v="Hanamura"/>
    <s v="Alpha"/>
    <x v="73"/>
    <n v="132"/>
    <n v="283"/>
    <n v="8352"/>
    <n v="8389"/>
    <n v="52028"/>
    <n v="63213"/>
  </r>
  <r>
    <n v="1"/>
    <s v="Route66"/>
    <s v="Alpha"/>
    <x v="74"/>
    <n v="111"/>
    <n v="284"/>
    <n v="1884"/>
    <n v="1916"/>
    <n v="85706"/>
    <n v="70685"/>
  </r>
  <r>
    <n v="6"/>
    <s v="Hanamura"/>
    <s v="Alpha"/>
    <x v="75"/>
    <n v="189"/>
    <n v="63"/>
    <n v="8541"/>
    <n v="8452"/>
    <n v="51839"/>
    <n v="63150"/>
  </r>
  <r>
    <n v="6"/>
    <s v="Hanamura"/>
    <s v="Alpha"/>
    <x v="76"/>
    <n v="161"/>
    <n v="217"/>
    <n v="8702"/>
    <n v="8669"/>
    <n v="51678"/>
    <n v="62933"/>
  </r>
  <r>
    <n v="6"/>
    <s v="Hanamura"/>
    <s v="Alpha"/>
    <x v="77"/>
    <n v="128"/>
    <n v="215"/>
    <n v="8830"/>
    <n v="8884"/>
    <n v="51550"/>
    <n v="62718"/>
  </r>
  <r>
    <n v="13"/>
    <s v="Kern River"/>
    <s v="W13"/>
    <x v="18"/>
    <n v="169"/>
    <n v="126"/>
    <n v="1561"/>
    <n v="1768"/>
    <n v="91142"/>
    <n v="77687"/>
  </r>
  <r>
    <n v="6"/>
    <s v="Hanamura"/>
    <s v="Alpha"/>
    <x v="78"/>
    <n v="251"/>
    <n v="212"/>
    <n v="9081"/>
    <n v="9096"/>
    <n v="51299"/>
    <n v="62506"/>
  </r>
  <r>
    <n v="4"/>
    <s v="BigPool"/>
    <s v="B1"/>
    <x v="79"/>
    <n v="202"/>
    <n v="176"/>
    <n v="1674"/>
    <n v="1701"/>
    <n v="63516"/>
    <n v="86752"/>
  </r>
  <r>
    <n v="6"/>
    <s v="Hanamura"/>
    <s v="Alpha"/>
    <x v="80"/>
    <n v="190"/>
    <n v="190"/>
    <n v="9271"/>
    <n v="9286"/>
    <n v="51109"/>
    <n v="62316"/>
  </r>
  <r>
    <n v="13"/>
    <s v="Kern River"/>
    <s v="W13"/>
    <x v="81"/>
    <n v="216"/>
    <n v="192"/>
    <n v="1777"/>
    <n v="1960"/>
    <n v="90926"/>
    <n v="77495"/>
  </r>
  <r>
    <n v="2"/>
    <s v="Route66"/>
    <s v="Delta"/>
    <x v="60"/>
    <n v="223"/>
    <n v="65"/>
    <n v="1681"/>
    <n v="1708"/>
    <n v="62760"/>
    <n v="84501"/>
  </r>
  <r>
    <n v="14"/>
    <s v="Kern River"/>
    <s v="Delta"/>
    <x v="82"/>
    <n v="194"/>
    <n v="59"/>
    <n v="1801"/>
    <n v="1776"/>
    <n v="73610"/>
    <n v="74362"/>
  </r>
  <r>
    <n v="11"/>
    <s v="EastTexas"/>
    <s v="Lake2"/>
    <x v="83"/>
    <n v="234"/>
    <n v="84"/>
    <n v="1887"/>
    <n v="1814"/>
    <n v="74093"/>
    <n v="94983"/>
  </r>
  <r>
    <n v="2"/>
    <s v="Route66"/>
    <s v="Delta"/>
    <x v="18"/>
    <n v="239"/>
    <n v="272"/>
    <n v="1920"/>
    <n v="1980"/>
    <n v="62521"/>
    <n v="84229"/>
  </r>
  <r>
    <n v="12"/>
    <s v="EastTexas"/>
    <s v="Lake3"/>
    <x v="10"/>
    <n v="143"/>
    <n v="87"/>
    <n v="1343"/>
    <n v="997"/>
    <n v="62044"/>
    <n v="96208"/>
  </r>
  <r>
    <n v="4"/>
    <s v="BigPool"/>
    <s v="B1"/>
    <x v="23"/>
    <n v="113"/>
    <n v="136"/>
    <n v="1787"/>
    <n v="1837"/>
    <n v="63403"/>
    <n v="86616"/>
  </r>
  <r>
    <n v="3"/>
    <s v="Route66"/>
    <s v="A3"/>
    <x v="84"/>
    <n v="220"/>
    <n v="95"/>
    <n v="1976"/>
    <n v="1792"/>
    <n v="50182"/>
    <n v="94646"/>
  </r>
  <r>
    <n v="10"/>
    <s v="EastTexas"/>
    <s v="Lake1"/>
    <x v="55"/>
    <n v="169"/>
    <n v="223"/>
    <n v="1303"/>
    <n v="1415"/>
    <n v="75925"/>
    <n v="63838"/>
  </r>
  <r>
    <n v="6"/>
    <s v="Hanamura"/>
    <s v="Alpha"/>
    <x v="85"/>
    <n v="236"/>
    <n v="204"/>
    <n v="9507"/>
    <n v="9490"/>
    <n v="50873"/>
    <n v="62112"/>
  </r>
  <r>
    <n v="3"/>
    <s v="Route66"/>
    <s v="A3"/>
    <x v="86"/>
    <n v="107"/>
    <n v="90"/>
    <n v="2083"/>
    <n v="1882"/>
    <n v="50075"/>
    <n v="94556"/>
  </r>
  <r>
    <n v="2"/>
    <s v="Route66"/>
    <s v="Delta"/>
    <x v="87"/>
    <n v="189"/>
    <n v="107"/>
    <n v="2109"/>
    <n v="2087"/>
    <n v="62332"/>
    <n v="84122"/>
  </r>
  <r>
    <n v="10"/>
    <s v="EastTexas"/>
    <s v="Lake1"/>
    <x v="88"/>
    <n v="108"/>
    <n v="119"/>
    <n v="1411"/>
    <n v="1534"/>
    <n v="75817"/>
    <n v="63719"/>
  </r>
  <r>
    <n v="10"/>
    <s v="EastTexas"/>
    <s v="Lake1"/>
    <x v="72"/>
    <n v="140"/>
    <n v="101"/>
    <n v="1551"/>
    <n v="1635"/>
    <n v="75677"/>
    <n v="63618"/>
  </r>
  <r>
    <n v="10"/>
    <s v="EastTexas"/>
    <s v="Lake1"/>
    <x v="23"/>
    <n v="109"/>
    <n v="145"/>
    <n v="1660"/>
    <n v="1780"/>
    <n v="75568"/>
    <n v="63473"/>
  </r>
  <r>
    <n v="6"/>
    <s v="Hanamura"/>
    <s v="Alpha"/>
    <x v="89"/>
    <n v="123"/>
    <n v="109"/>
    <n v="9630"/>
    <n v="9599"/>
    <n v="50750"/>
    <n v="62003"/>
  </r>
  <r>
    <n v="14"/>
    <s v="Kern River"/>
    <s v="Delta"/>
    <x v="90"/>
    <n v="82"/>
    <n v="290"/>
    <n v="1883"/>
    <n v="2066"/>
    <n v="73528"/>
    <n v="74072"/>
  </r>
  <r>
    <n v="12"/>
    <s v="EastTexas"/>
    <s v="Lake3"/>
    <x v="14"/>
    <n v="243"/>
    <n v="216"/>
    <n v="1586"/>
    <n v="1213"/>
    <n v="61801"/>
    <n v="95992"/>
  </r>
  <r>
    <n v="13"/>
    <s v="Kern River"/>
    <s v="W13"/>
    <x v="82"/>
    <n v="108"/>
    <n v="202"/>
    <n v="1885"/>
    <n v="2162"/>
    <n v="90818"/>
    <n v="77293"/>
  </r>
  <r>
    <n v="5"/>
    <s v="BigPool"/>
    <s v="B2"/>
    <x v="44"/>
    <n v="122"/>
    <n v="161"/>
    <n v="937"/>
    <n v="1162"/>
    <n v="46486"/>
    <n v="76546"/>
  </r>
  <r>
    <n v="6"/>
    <s v="Hanamura"/>
    <s v="Alpha"/>
    <x v="91"/>
    <n v="273"/>
    <n v="101"/>
    <n v="9903"/>
    <n v="9700"/>
    <n v="50477"/>
    <n v="61902"/>
  </r>
  <r>
    <n v="6"/>
    <s v="Hanamura"/>
    <s v="Alpha"/>
    <x v="92"/>
    <n v="93"/>
    <n v="143"/>
    <n v="9996"/>
    <n v="9843"/>
    <n v="50384"/>
    <n v="61759"/>
  </r>
  <r>
    <n v="13"/>
    <s v="Kern River"/>
    <s v="W13"/>
    <x v="90"/>
    <n v="236"/>
    <n v="65"/>
    <n v="2121"/>
    <n v="2227"/>
    <n v="90582"/>
    <n v="77228"/>
  </r>
  <r>
    <n v="6"/>
    <s v="Hanamura"/>
    <s v="Alpha"/>
    <x v="93"/>
    <n v="147"/>
    <n v="151"/>
    <n v="10143"/>
    <n v="9994"/>
    <n v="50237"/>
    <n v="61608"/>
  </r>
  <r>
    <n v="11"/>
    <s v="EastTexas"/>
    <s v="Lake2"/>
    <x v="94"/>
    <n v="196"/>
    <n v="287"/>
    <n v="2083"/>
    <n v="2101"/>
    <n v="73897"/>
    <n v="94696"/>
  </r>
  <r>
    <n v="13"/>
    <s v="Kern River"/>
    <s v="W13"/>
    <x v="27"/>
    <n v="164"/>
    <n v="108"/>
    <n v="2285"/>
    <n v="2335"/>
    <n v="90418"/>
    <n v="77120"/>
  </r>
  <r>
    <n v="6"/>
    <s v="Hanamura"/>
    <s v="Alpha"/>
    <x v="95"/>
    <n v="178"/>
    <n v="210"/>
    <n v="10321"/>
    <n v="10204"/>
    <n v="50059"/>
    <n v="61398"/>
  </r>
  <r>
    <n v="11"/>
    <s v="EastTexas"/>
    <s v="Lake2"/>
    <x v="81"/>
    <n v="119"/>
    <n v="56"/>
    <n v="2202"/>
    <n v="2157"/>
    <n v="73778"/>
    <n v="94640"/>
  </r>
  <r>
    <n v="13"/>
    <s v="Kern River"/>
    <s v="W13"/>
    <x v="96"/>
    <n v="263"/>
    <n v="225"/>
    <n v="2548"/>
    <n v="2560"/>
    <n v="90155"/>
    <n v="76895"/>
  </r>
  <r>
    <n v="6"/>
    <s v="Hanamura"/>
    <s v="Alpha"/>
    <x v="97"/>
    <n v="256"/>
    <n v="236"/>
    <n v="10577"/>
    <n v="10440"/>
    <n v="49803"/>
    <n v="61162"/>
  </r>
  <r>
    <n v="6"/>
    <s v="Hanamura"/>
    <s v="Alpha"/>
    <x v="98"/>
    <n v="89"/>
    <n v="191"/>
    <n v="10666"/>
    <n v="10631"/>
    <n v="49714"/>
    <n v="60971"/>
  </r>
  <r>
    <n v="12"/>
    <s v="EastTexas"/>
    <s v="Lake3"/>
    <x v="49"/>
    <n v="157"/>
    <n v="253"/>
    <n v="1743"/>
    <n v="1466"/>
    <n v="61644"/>
    <n v="95739"/>
  </r>
  <r>
    <n v="10"/>
    <s v="EastTexas"/>
    <s v="Lake1"/>
    <x v="82"/>
    <n v="128"/>
    <n v="289"/>
    <n v="1788"/>
    <n v="2069"/>
    <n v="75440"/>
    <n v="63184"/>
  </r>
  <r>
    <n v="4"/>
    <s v="BigPool"/>
    <s v="B1"/>
    <x v="99"/>
    <n v="118"/>
    <n v="106"/>
    <n v="1905"/>
    <n v="1943"/>
    <n v="63285"/>
    <n v="86510"/>
  </r>
  <r>
    <n v="6"/>
    <s v="Hanamura"/>
    <s v="Alpha"/>
    <x v="100"/>
    <n v="256"/>
    <n v="73"/>
    <n v="10922"/>
    <n v="10704"/>
    <n v="49458"/>
    <n v="60898"/>
  </r>
  <r>
    <n v="6"/>
    <s v="Hanamura"/>
    <s v="Alpha"/>
    <x v="101"/>
    <n v="285"/>
    <n v="284"/>
    <n v="11207"/>
    <n v="10988"/>
    <n v="49173"/>
    <n v="60614"/>
  </r>
  <r>
    <n v="11"/>
    <s v="EastTexas"/>
    <s v="Lake2"/>
    <x v="102"/>
    <n v="247"/>
    <n v="261"/>
    <n v="2449"/>
    <n v="2418"/>
    <n v="73531"/>
    <n v="94379"/>
  </r>
  <r>
    <n v="1"/>
    <s v="Route66"/>
    <s v="Alpha"/>
    <x v="81"/>
    <n v="154"/>
    <n v="227"/>
    <n v="2038"/>
    <n v="2143"/>
    <n v="85552"/>
    <n v="70458"/>
  </r>
  <r>
    <n v="1"/>
    <s v="Route66"/>
    <s v="Alpha"/>
    <x v="82"/>
    <n v="169"/>
    <n v="270"/>
    <n v="2207"/>
    <n v="2413"/>
    <n v="85383"/>
    <n v="70188"/>
  </r>
  <r>
    <n v="3"/>
    <s v="Route66"/>
    <s v="A3"/>
    <x v="103"/>
    <n v="297"/>
    <n v="260"/>
    <n v="2380"/>
    <n v="2142"/>
    <n v="49778"/>
    <n v="94296"/>
  </r>
  <r>
    <n v="6"/>
    <s v="Hanamura"/>
    <s v="Alpha"/>
    <x v="104"/>
    <n v="286"/>
    <n v="87"/>
    <n v="11493"/>
    <n v="11075"/>
    <n v="48887"/>
    <n v="60527"/>
  </r>
  <r>
    <n v="5"/>
    <s v="BigPool"/>
    <s v="B2"/>
    <x v="15"/>
    <n v="206"/>
    <n v="289"/>
    <n v="1143"/>
    <n v="1451"/>
    <n v="46280"/>
    <n v="76257"/>
  </r>
  <r>
    <n v="6"/>
    <s v="Hanamura"/>
    <s v="Alpha"/>
    <x v="105"/>
    <n v="298"/>
    <n v="91"/>
    <n v="11791"/>
    <n v="11166"/>
    <n v="48589"/>
    <n v="60436"/>
  </r>
  <r>
    <n v="6"/>
    <s v="Hanamura"/>
    <s v="Alpha"/>
    <x v="106"/>
    <n v="249"/>
    <n v="72"/>
    <n v="12040"/>
    <n v="11238"/>
    <n v="48340"/>
    <n v="60364"/>
  </r>
  <r>
    <n v="13"/>
    <s v="Kern River"/>
    <s v="W13"/>
    <x v="107"/>
    <n v="174"/>
    <n v="190"/>
    <n v="2722"/>
    <n v="2750"/>
    <n v="89981"/>
    <n v="76705"/>
  </r>
  <r>
    <n v="6"/>
    <s v="Hanamura"/>
    <s v="Alpha"/>
    <x v="108"/>
    <n v="191"/>
    <n v="220"/>
    <n v="12231"/>
    <n v="11458"/>
    <n v="48149"/>
    <n v="60144"/>
  </r>
  <r>
    <n v="1"/>
    <s v="Route66"/>
    <s v="Alpha"/>
    <x v="109"/>
    <n v="106"/>
    <n v="86"/>
    <n v="2313"/>
    <n v="2499"/>
    <n v="85277"/>
    <n v="70102"/>
  </r>
  <r>
    <n v="2"/>
    <s v="Route66"/>
    <s v="Delta"/>
    <x v="102"/>
    <n v="278"/>
    <n v="134"/>
    <n v="2387"/>
    <n v="2221"/>
    <n v="62054"/>
    <n v="83988"/>
  </r>
  <r>
    <n v="10"/>
    <s v="EastTexas"/>
    <s v="Lake1"/>
    <x v="109"/>
    <n v="294"/>
    <n v="88"/>
    <n v="2082"/>
    <n v="2157"/>
    <n v="75146"/>
    <n v="63096"/>
  </r>
  <r>
    <n v="3"/>
    <s v="Route66"/>
    <s v="A3"/>
    <x v="107"/>
    <n v="282"/>
    <n v="52"/>
    <n v="2662"/>
    <n v="2194"/>
    <n v="49496"/>
    <n v="94244"/>
  </r>
  <r>
    <n v="5"/>
    <s v="BigPool"/>
    <s v="B2"/>
    <x v="110"/>
    <n v="183"/>
    <n v="240"/>
    <n v="1326"/>
    <n v="1691"/>
    <n v="46097"/>
    <n v="76017"/>
  </r>
  <r>
    <n v="6"/>
    <s v="Hanamura"/>
    <s v="Alpha"/>
    <x v="111"/>
    <n v="149"/>
    <n v="288"/>
    <n v="12380"/>
    <n v="11746"/>
    <n v="48000"/>
    <n v="59856"/>
  </r>
  <r>
    <n v="6"/>
    <s v="Hanamura"/>
    <s v="Alpha"/>
    <x v="112"/>
    <n v="151"/>
    <n v="297"/>
    <n v="12531"/>
    <n v="12043"/>
    <n v="47849"/>
    <n v="59559"/>
  </r>
  <r>
    <n v="1"/>
    <s v="Route66"/>
    <s v="Alpha"/>
    <x v="113"/>
    <n v="107"/>
    <n v="141"/>
    <n v="2420"/>
    <n v="2640"/>
    <n v="85170"/>
    <n v="69961"/>
  </r>
  <r>
    <n v="6"/>
    <s v="Hanamura"/>
    <s v="Alpha"/>
    <x v="114"/>
    <n v="196"/>
    <n v="73"/>
    <n v="12727"/>
    <n v="12116"/>
    <n v="47653"/>
    <n v="59486"/>
  </r>
  <r>
    <n v="13"/>
    <s v="Kern River"/>
    <s v="W13"/>
    <x v="115"/>
    <n v="173"/>
    <n v="121"/>
    <n v="2895"/>
    <n v="2871"/>
    <n v="89808"/>
    <n v="76584"/>
  </r>
  <r>
    <n v="6"/>
    <s v="Hanamura"/>
    <s v="Alpha"/>
    <x v="116"/>
    <n v="92"/>
    <n v="264"/>
    <n v="12819"/>
    <n v="12380"/>
    <n v="47561"/>
    <n v="59222"/>
  </r>
  <r>
    <n v="6"/>
    <s v="Hanamura"/>
    <s v="Alpha"/>
    <x v="117"/>
    <n v="172"/>
    <n v="166"/>
    <n v="12991"/>
    <n v="12546"/>
    <n v="47389"/>
    <n v="59056"/>
  </r>
  <r>
    <n v="5"/>
    <s v="BigPool"/>
    <s v="B2"/>
    <x v="118"/>
    <n v="138"/>
    <n v="162"/>
    <n v="1464"/>
    <n v="1853"/>
    <n v="45959"/>
    <n v="75855"/>
  </r>
  <r>
    <n v="1"/>
    <s v="Route66"/>
    <s v="Alpha"/>
    <x v="103"/>
    <n v="182"/>
    <n v="249"/>
    <n v="2602"/>
    <n v="2889"/>
    <n v="84988"/>
    <n v="69712"/>
  </r>
  <r>
    <n v="1"/>
    <s v="Route66"/>
    <s v="Alpha"/>
    <x v="119"/>
    <n v="129"/>
    <n v="260"/>
    <n v="2731"/>
    <n v="3149"/>
    <n v="84859"/>
    <n v="69452"/>
  </r>
  <r>
    <n v="6"/>
    <s v="Hanamura"/>
    <s v="Alpha"/>
    <x v="120"/>
    <n v="122"/>
    <n v="287"/>
    <n v="13113"/>
    <n v="12833"/>
    <n v="47267"/>
    <n v="58769"/>
  </r>
  <r>
    <n v="12"/>
    <s v="EastTexas"/>
    <s v="Lake3"/>
    <x v="54"/>
    <n v="220"/>
    <n v="106"/>
    <n v="1963"/>
    <n v="1572"/>
    <n v="61424"/>
    <n v="95633"/>
  </r>
  <r>
    <n v="4"/>
    <s v="BigPool"/>
    <s v="B1"/>
    <x v="109"/>
    <n v="154"/>
    <n v="270"/>
    <n v="2059"/>
    <n v="2213"/>
    <n v="63131"/>
    <n v="86240"/>
  </r>
  <r>
    <n v="13"/>
    <s v="Kern River"/>
    <s v="W13"/>
    <x v="121"/>
    <n v="130"/>
    <n v="57"/>
    <n v="3025"/>
    <n v="2928"/>
    <n v="89678"/>
    <n v="76527"/>
  </r>
  <r>
    <n v="6"/>
    <s v="Hanamura"/>
    <s v="Alpha"/>
    <x v="122"/>
    <n v="109"/>
    <n v="94"/>
    <n v="13222"/>
    <n v="12927"/>
    <n v="47158"/>
    <n v="58675"/>
  </r>
  <r>
    <n v="2"/>
    <s v="Route66"/>
    <s v="Delta"/>
    <x v="84"/>
    <n v="88"/>
    <n v="62"/>
    <n v="2475"/>
    <n v="2283"/>
    <n v="61966"/>
    <n v="83926"/>
  </r>
  <r>
    <n v="10"/>
    <s v="EastTexas"/>
    <s v="Lake1"/>
    <x v="113"/>
    <n v="117"/>
    <n v="170"/>
    <n v="2199"/>
    <n v="2327"/>
    <n v="75029"/>
    <n v="62926"/>
  </r>
  <r>
    <n v="10"/>
    <s v="EastTexas"/>
    <s v="Lake1"/>
    <x v="107"/>
    <n v="278"/>
    <n v="142"/>
    <n v="2477"/>
    <n v="2469"/>
    <n v="74751"/>
    <n v="62784"/>
  </r>
  <r>
    <n v="14"/>
    <s v="Kern River"/>
    <s v="Delta"/>
    <x v="27"/>
    <n v="198"/>
    <n v="155"/>
    <n v="2081"/>
    <n v="2221"/>
    <n v="73330"/>
    <n v="73917"/>
  </r>
  <r>
    <n v="6"/>
    <s v="Hanamura"/>
    <s v="Alpha"/>
    <x v="123"/>
    <n v="150"/>
    <n v="65"/>
    <n v="13372"/>
    <n v="12992"/>
    <n v="47008"/>
    <n v="58610"/>
  </r>
  <r>
    <n v="5"/>
    <s v="BigPool"/>
    <s v="B2"/>
    <x v="79"/>
    <n v="103"/>
    <n v="236"/>
    <n v="1567"/>
    <n v="2089"/>
    <n v="45856"/>
    <n v="75619"/>
  </r>
  <r>
    <n v="12"/>
    <s v="EastTexas"/>
    <s v="Lake3"/>
    <x v="60"/>
    <n v="188"/>
    <n v="151"/>
    <n v="2151"/>
    <n v="1723"/>
    <n v="61236"/>
    <n v="95482"/>
  </r>
  <r>
    <n v="12"/>
    <s v="EastTexas"/>
    <s v="Lake3"/>
    <x v="124"/>
    <n v="89"/>
    <n v="239"/>
    <n v="2240"/>
    <n v="1962"/>
    <n v="61147"/>
    <n v="95243"/>
  </r>
  <r>
    <n v="11"/>
    <s v="EastTexas"/>
    <s v="Lake2"/>
    <x v="84"/>
    <n v="255"/>
    <n v="141"/>
    <n v="2704"/>
    <n v="2559"/>
    <n v="73276"/>
    <n v="94238"/>
  </r>
  <r>
    <n v="5"/>
    <s v="BigPool"/>
    <s v="B2"/>
    <x v="87"/>
    <n v="260"/>
    <n v="112"/>
    <n v="1827"/>
    <n v="2201"/>
    <n v="45596"/>
    <n v="75507"/>
  </r>
  <r>
    <n v="13"/>
    <s v="Kern River"/>
    <s v="W13"/>
    <x v="125"/>
    <n v="130"/>
    <n v="215"/>
    <n v="3155"/>
    <n v="3143"/>
    <n v="89548"/>
    <n v="76312"/>
  </r>
  <r>
    <n v="14"/>
    <s v="Kern River"/>
    <s v="Delta"/>
    <x v="29"/>
    <n v="200"/>
    <n v="280"/>
    <n v="2281"/>
    <n v="2501"/>
    <n v="73130"/>
    <n v="73637"/>
  </r>
  <r>
    <n v="1"/>
    <s v="Route66"/>
    <s v="Alpha"/>
    <x v="126"/>
    <n v="249"/>
    <n v="154"/>
    <n v="2980"/>
    <n v="3303"/>
    <n v="84610"/>
    <n v="69298"/>
  </r>
  <r>
    <n v="14"/>
    <s v="Kern River"/>
    <s v="Delta"/>
    <x v="126"/>
    <n v="274"/>
    <n v="90"/>
    <n v="2555"/>
    <n v="2591"/>
    <n v="72856"/>
    <n v="73547"/>
  </r>
  <r>
    <n v="1"/>
    <s v="Route66"/>
    <s v="Alpha"/>
    <x v="127"/>
    <n v="193"/>
    <n v="162"/>
    <n v="3173"/>
    <n v="3465"/>
    <n v="84417"/>
    <n v="69136"/>
  </r>
  <r>
    <n v="11"/>
    <s v="EastTexas"/>
    <s v="Lake2"/>
    <x v="128"/>
    <n v="249"/>
    <n v="137"/>
    <n v="2953"/>
    <n v="2696"/>
    <n v="73027"/>
    <n v="94101"/>
  </r>
  <r>
    <n v="5"/>
    <s v="BigPool"/>
    <s v="B2"/>
    <x v="23"/>
    <n v="134"/>
    <n v="205"/>
    <n v="1961"/>
    <n v="2406"/>
    <n v="45462"/>
    <n v="75302"/>
  </r>
  <r>
    <n v="11"/>
    <s v="EastTexas"/>
    <s v="Lake2"/>
    <x v="129"/>
    <n v="252"/>
    <n v="229"/>
    <n v="3205"/>
    <n v="2925"/>
    <n v="72775"/>
    <n v="93872"/>
  </r>
  <r>
    <n v="4"/>
    <s v="BigPool"/>
    <s v="B1"/>
    <x v="130"/>
    <n v="297"/>
    <n v="119"/>
    <n v="2356"/>
    <n v="2332"/>
    <n v="62834"/>
    <n v="86121"/>
  </r>
  <r>
    <n v="14"/>
    <s v="Kern River"/>
    <s v="Delta"/>
    <x v="131"/>
    <n v="159"/>
    <n v="171"/>
    <n v="2714"/>
    <n v="2762"/>
    <n v="72697"/>
    <n v="73376"/>
  </r>
  <r>
    <n v="6"/>
    <s v="Hanamura"/>
    <s v="Alpha"/>
    <x v="132"/>
    <n v="138"/>
    <n v="261"/>
    <n v="13510"/>
    <n v="13253"/>
    <n v="46870"/>
    <n v="58349"/>
  </r>
  <r>
    <n v="10"/>
    <s v="EastTexas"/>
    <s v="Lake1"/>
    <x v="133"/>
    <n v="250"/>
    <n v="239"/>
    <n v="2727"/>
    <n v="2708"/>
    <n v="74501"/>
    <n v="62545"/>
  </r>
  <r>
    <n v="10"/>
    <s v="EastTexas"/>
    <s v="Lake1"/>
    <x v="134"/>
    <n v="131"/>
    <n v="208"/>
    <n v="2858"/>
    <n v="2916"/>
    <n v="74370"/>
    <n v="62337"/>
  </r>
  <r>
    <n v="12"/>
    <s v="EastTexas"/>
    <s v="Lake3"/>
    <x v="74"/>
    <n v="203"/>
    <n v="295"/>
    <n v="2443"/>
    <n v="2257"/>
    <n v="60944"/>
    <n v="94948"/>
  </r>
  <r>
    <n v="6"/>
    <s v="Hanamura"/>
    <s v="Alpha"/>
    <x v="135"/>
    <n v="133"/>
    <n v="299"/>
    <n v="13643"/>
    <n v="13552"/>
    <n v="46737"/>
    <n v="58050"/>
  </r>
  <r>
    <n v="6"/>
    <s v="Hanamura"/>
    <s v="Alpha"/>
    <x v="136"/>
    <n v="88"/>
    <n v="67"/>
    <n v="13731"/>
    <n v="13619"/>
    <n v="46649"/>
    <n v="57983"/>
  </r>
  <r>
    <n v="13"/>
    <s v="Kern River"/>
    <s v="W13"/>
    <x v="137"/>
    <n v="196"/>
    <n v="134"/>
    <n v="3351"/>
    <n v="3277"/>
    <n v="89352"/>
    <n v="76178"/>
  </r>
  <r>
    <n v="6"/>
    <s v="Hanamura"/>
    <s v="Alpha"/>
    <x v="138"/>
    <n v="255"/>
    <n v="132"/>
    <n v="13986"/>
    <n v="13751"/>
    <n v="46394"/>
    <n v="57851"/>
  </r>
  <r>
    <n v="5"/>
    <s v="BigPool"/>
    <s v="B2"/>
    <x v="24"/>
    <n v="192"/>
    <n v="277"/>
    <n v="2153"/>
    <n v="2683"/>
    <n v="45270"/>
    <n v="75025"/>
  </r>
  <r>
    <n v="5"/>
    <s v="BigPool"/>
    <s v="B2"/>
    <x v="90"/>
    <n v="97"/>
    <n v="135"/>
    <n v="2250"/>
    <n v="2818"/>
    <n v="45173"/>
    <n v="74890"/>
  </r>
  <r>
    <n v="6"/>
    <s v="Hanamura"/>
    <s v="Alpha"/>
    <x v="139"/>
    <n v="168"/>
    <n v="54"/>
    <n v="14154"/>
    <n v="13805"/>
    <n v="46226"/>
    <n v="57797"/>
  </r>
  <r>
    <n v="2"/>
    <s v="Route66"/>
    <s v="Delta"/>
    <x v="109"/>
    <n v="161"/>
    <n v="261"/>
    <n v="2636"/>
    <n v="2544"/>
    <n v="61805"/>
    <n v="83665"/>
  </r>
  <r>
    <n v="10"/>
    <s v="EastTexas"/>
    <s v="Lake1"/>
    <x v="140"/>
    <n v="139"/>
    <n v="175"/>
    <n v="2997"/>
    <n v="3091"/>
    <n v="74231"/>
    <n v="62162"/>
  </r>
  <r>
    <n v="1"/>
    <s v="Route66"/>
    <s v="Alpha"/>
    <x v="137"/>
    <n v="289"/>
    <n v="151"/>
    <n v="3462"/>
    <n v="3616"/>
    <n v="84128"/>
    <n v="68985"/>
  </r>
  <r>
    <n v="14"/>
    <s v="Kern River"/>
    <s v="Delta"/>
    <x v="141"/>
    <n v="160"/>
    <n v="257"/>
    <n v="2874"/>
    <n v="3019"/>
    <n v="72537"/>
    <n v="73119"/>
  </r>
  <r>
    <n v="5"/>
    <s v="BigPool"/>
    <s v="B2"/>
    <x v="142"/>
    <n v="219"/>
    <n v="254"/>
    <n v="2469"/>
    <n v="3072"/>
    <n v="44954"/>
    <n v="74636"/>
  </r>
  <r>
    <n v="6"/>
    <s v="Hanamura"/>
    <s v="Alpha"/>
    <x v="143"/>
    <n v="160"/>
    <n v="60"/>
    <n v="14314"/>
    <n v="13865"/>
    <n v="46066"/>
    <n v="57737"/>
  </r>
  <r>
    <n v="6"/>
    <s v="Hanamura"/>
    <s v="Alpha"/>
    <x v="144"/>
    <n v="163"/>
    <n v="252"/>
    <n v="14477"/>
    <n v="14117"/>
    <n v="45903"/>
    <n v="57485"/>
  </r>
  <r>
    <n v="11"/>
    <s v="EastTexas"/>
    <s v="Lake2"/>
    <x v="96"/>
    <n v="249"/>
    <n v="186"/>
    <n v="3454"/>
    <n v="3111"/>
    <n v="72526"/>
    <n v="93686"/>
  </r>
  <r>
    <n v="4"/>
    <s v="BigPool"/>
    <s v="B1"/>
    <x v="29"/>
    <n v="282"/>
    <n v="134"/>
    <n v="2638"/>
    <n v="2466"/>
    <n v="62552"/>
    <n v="85987"/>
  </r>
  <r>
    <n v="4"/>
    <s v="BigPool"/>
    <s v="B1"/>
    <x v="126"/>
    <n v="183"/>
    <n v="296"/>
    <n v="2821"/>
    <n v="2762"/>
    <n v="62369"/>
    <n v="85691"/>
  </r>
  <r>
    <n v="11"/>
    <s v="EastTexas"/>
    <s v="Lake2"/>
    <x v="115"/>
    <n v="243"/>
    <n v="262"/>
    <n v="3697"/>
    <n v="3373"/>
    <n v="72283"/>
    <n v="93424"/>
  </r>
  <r>
    <n v="10"/>
    <s v="EastTexas"/>
    <s v="Lake1"/>
    <x v="145"/>
    <n v="211"/>
    <n v="141"/>
    <n v="3208"/>
    <n v="3232"/>
    <n v="74020"/>
    <n v="62021"/>
  </r>
  <r>
    <n v="3"/>
    <s v="Route66"/>
    <s v="A3"/>
    <x v="121"/>
    <n v="88"/>
    <n v="294"/>
    <n v="2750"/>
    <n v="2488"/>
    <n v="49408"/>
    <n v="93950"/>
  </r>
  <r>
    <n v="10"/>
    <s v="EastTexas"/>
    <s v="Lake1"/>
    <x v="146"/>
    <n v="86"/>
    <n v="291"/>
    <n v="3294"/>
    <n v="3523"/>
    <n v="73934"/>
    <n v="61730"/>
  </r>
  <r>
    <n v="6"/>
    <s v="Hanamura"/>
    <s v="Alpha"/>
    <x v="147"/>
    <n v="137"/>
    <n v="203"/>
    <n v="14614"/>
    <n v="14320"/>
    <n v="45766"/>
    <n v="57282"/>
  </r>
  <r>
    <n v="2"/>
    <s v="Route66"/>
    <s v="Delta"/>
    <x v="113"/>
    <n v="85"/>
    <n v="249"/>
    <n v="2721"/>
    <n v="2793"/>
    <n v="61720"/>
    <n v="83416"/>
  </r>
  <r>
    <n v="13"/>
    <s v="Kern River"/>
    <s v="W13"/>
    <x v="148"/>
    <n v="134"/>
    <n v="149"/>
    <n v="3485"/>
    <n v="3426"/>
    <n v="89218"/>
    <n v="76029"/>
  </r>
  <r>
    <n v="6"/>
    <s v="Hanamura"/>
    <s v="Alpha"/>
    <x v="149"/>
    <n v="217"/>
    <n v="249"/>
    <n v="14831"/>
    <n v="14569"/>
    <n v="45549"/>
    <n v="57033"/>
  </r>
  <r>
    <n v="1"/>
    <s v="Route66"/>
    <s v="Alpha"/>
    <x v="145"/>
    <n v="180"/>
    <n v="84"/>
    <n v="3642"/>
    <n v="3700"/>
    <n v="83948"/>
    <n v="68901"/>
  </r>
  <r>
    <n v="6"/>
    <s v="Hanamura"/>
    <s v="Alpha"/>
    <x v="150"/>
    <n v="202"/>
    <n v="245"/>
    <n v="15033"/>
    <n v="14814"/>
    <n v="45347"/>
    <n v="56788"/>
  </r>
  <r>
    <n v="6"/>
    <s v="Hanamura"/>
    <s v="Alpha"/>
    <x v="151"/>
    <n v="290"/>
    <n v="232"/>
    <n v="15323"/>
    <n v="15046"/>
    <n v="45057"/>
    <n v="56556"/>
  </r>
  <r>
    <n v="10"/>
    <s v="EastTexas"/>
    <s v="Lake1"/>
    <x v="152"/>
    <n v="101"/>
    <n v="168"/>
    <n v="3395"/>
    <n v="3691"/>
    <n v="73833"/>
    <n v="61562"/>
  </r>
  <r>
    <n v="3"/>
    <s v="Route66"/>
    <s v="A3"/>
    <x v="134"/>
    <n v="283"/>
    <n v="248"/>
    <n v="3033"/>
    <n v="2736"/>
    <n v="49125"/>
    <n v="93702"/>
  </r>
  <r>
    <n v="12"/>
    <s v="EastTexas"/>
    <s v="Lake3"/>
    <x v="81"/>
    <n v="292"/>
    <n v="284"/>
    <n v="2735"/>
    <n v="2541"/>
    <n v="60652"/>
    <n v="94664"/>
  </r>
  <r>
    <n v="6"/>
    <s v="Hanamura"/>
    <s v="Alpha"/>
    <x v="153"/>
    <n v="117"/>
    <n v="155"/>
    <n v="15440"/>
    <n v="15201"/>
    <n v="44940"/>
    <n v="56401"/>
  </r>
  <r>
    <n v="1"/>
    <s v="Route66"/>
    <s v="Alpha"/>
    <x v="154"/>
    <n v="228"/>
    <n v="151"/>
    <n v="3870"/>
    <n v="3851"/>
    <n v="83720"/>
    <n v="68750"/>
  </r>
  <r>
    <n v="11"/>
    <s v="EastTexas"/>
    <s v="Lake2"/>
    <x v="31"/>
    <n v="80"/>
    <n v="223"/>
    <n v="3777"/>
    <n v="3596"/>
    <n v="72203"/>
    <n v="93201"/>
  </r>
  <r>
    <n v="6"/>
    <s v="Hanamura"/>
    <s v="Alpha"/>
    <x v="155"/>
    <n v="248"/>
    <n v="137"/>
    <n v="15688"/>
    <n v="15338"/>
    <n v="44692"/>
    <n v="56264"/>
  </r>
  <r>
    <n v="3"/>
    <s v="Route66"/>
    <s v="A3"/>
    <x v="36"/>
    <n v="117"/>
    <n v="261"/>
    <n v="3150"/>
    <n v="2997"/>
    <n v="49008"/>
    <n v="93441"/>
  </r>
  <r>
    <n v="6"/>
    <s v="Hanamura"/>
    <s v="Alpha"/>
    <x v="156"/>
    <n v="158"/>
    <n v="265"/>
    <n v="15846"/>
    <n v="15603"/>
    <n v="44534"/>
    <n v="55999"/>
  </r>
  <r>
    <n v="12"/>
    <s v="EastTexas"/>
    <s v="Lake3"/>
    <x v="102"/>
    <n v="211"/>
    <n v="273"/>
    <n v="2946"/>
    <n v="2814"/>
    <n v="60441"/>
    <n v="94391"/>
  </r>
  <r>
    <n v="4"/>
    <s v="BigPool"/>
    <s v="B1"/>
    <x v="127"/>
    <n v="247"/>
    <n v="81"/>
    <n v="3068"/>
    <n v="2843"/>
    <n v="62122"/>
    <n v="85610"/>
  </r>
  <r>
    <n v="2"/>
    <s v="Route66"/>
    <s v="Delta"/>
    <x v="29"/>
    <n v="210"/>
    <n v="186"/>
    <n v="2931"/>
    <n v="2979"/>
    <n v="61510"/>
    <n v="83230"/>
  </r>
  <r>
    <n v="4"/>
    <s v="BigPool"/>
    <s v="B1"/>
    <x v="141"/>
    <n v="300"/>
    <n v="79"/>
    <n v="3368"/>
    <n v="2922"/>
    <n v="61822"/>
    <n v="85531"/>
  </r>
  <r>
    <n v="14"/>
    <s v="Kern River"/>
    <s v="Delta"/>
    <x v="157"/>
    <n v="300"/>
    <n v="203"/>
    <n v="3174"/>
    <n v="3222"/>
    <n v="72237"/>
    <n v="72916"/>
  </r>
  <r>
    <n v="10"/>
    <s v="EastTexas"/>
    <s v="Lake1"/>
    <x v="158"/>
    <n v="262"/>
    <n v="235"/>
    <n v="3657"/>
    <n v="3926"/>
    <n v="73571"/>
    <n v="61327"/>
  </r>
  <r>
    <n v="6"/>
    <s v="Hanamura"/>
    <s v="Alpha"/>
    <x v="159"/>
    <n v="120"/>
    <n v="135"/>
    <n v="15966"/>
    <n v="15738"/>
    <n v="44414"/>
    <n v="55864"/>
  </r>
  <r>
    <n v="1"/>
    <s v="Route66"/>
    <s v="Alpha"/>
    <x v="39"/>
    <n v="191"/>
    <n v="168"/>
    <n v="4061"/>
    <n v="4019"/>
    <n v="83529"/>
    <n v="68582"/>
  </r>
  <r>
    <n v="2"/>
    <s v="Route66"/>
    <s v="Delta"/>
    <x v="119"/>
    <n v="230"/>
    <n v="223"/>
    <n v="3161"/>
    <n v="3202"/>
    <n v="61280"/>
    <n v="83007"/>
  </r>
  <r>
    <n v="5"/>
    <s v="BigPool"/>
    <s v="B2"/>
    <x v="107"/>
    <n v="88"/>
    <n v="69"/>
    <n v="2557"/>
    <n v="3141"/>
    <n v="44866"/>
    <n v="74567"/>
  </r>
  <r>
    <n v="12"/>
    <s v="EastTexas"/>
    <s v="Lake3"/>
    <x v="128"/>
    <n v="171"/>
    <n v="155"/>
    <n v="3117"/>
    <n v="2969"/>
    <n v="60270"/>
    <n v="94236"/>
  </r>
  <r>
    <n v="6"/>
    <s v="Hanamura"/>
    <s v="Alpha"/>
    <x v="160"/>
    <n v="297"/>
    <n v="294"/>
    <n v="16263"/>
    <n v="16032"/>
    <n v="44117"/>
    <n v="55570"/>
  </r>
  <r>
    <n v="12"/>
    <s v="EastTexas"/>
    <s v="Lake3"/>
    <x v="27"/>
    <n v="175"/>
    <n v="234"/>
    <n v="3292"/>
    <n v="3203"/>
    <n v="60095"/>
    <n v="94002"/>
  </r>
  <r>
    <n v="12"/>
    <s v="EastTexas"/>
    <s v="Lake3"/>
    <x v="161"/>
    <n v="247"/>
    <n v="96"/>
    <n v="3539"/>
    <n v="3299"/>
    <n v="59848"/>
    <n v="93906"/>
  </r>
  <r>
    <n v="11"/>
    <s v="EastTexas"/>
    <s v="Lake2"/>
    <x v="141"/>
    <n v="180"/>
    <n v="169"/>
    <n v="3957"/>
    <n v="3765"/>
    <n v="72023"/>
    <n v="93032"/>
  </r>
  <r>
    <n v="6"/>
    <s v="Hanamura"/>
    <s v="Alpha"/>
    <x v="162"/>
    <n v="194"/>
    <n v="161"/>
    <n v="16457"/>
    <n v="16193"/>
    <n v="43923"/>
    <n v="55409"/>
  </r>
  <r>
    <n v="1"/>
    <s v="Route66"/>
    <s v="Alpha"/>
    <x v="163"/>
    <n v="283"/>
    <n v="244"/>
    <n v="4344"/>
    <n v="4263"/>
    <n v="83246"/>
    <n v="68338"/>
  </r>
  <r>
    <n v="13"/>
    <s v="Kern River"/>
    <s v="W13"/>
    <x v="146"/>
    <n v="147"/>
    <n v="195"/>
    <n v="3632"/>
    <n v="3621"/>
    <n v="89071"/>
    <n v="75834"/>
  </r>
  <r>
    <n v="1"/>
    <s v="Route66"/>
    <s v="Alpha"/>
    <x v="41"/>
    <n v="262"/>
    <n v="125"/>
    <n v="4606"/>
    <n v="4388"/>
    <n v="82984"/>
    <n v="68213"/>
  </r>
  <r>
    <n v="6"/>
    <s v="Hanamura"/>
    <s v="Alpha"/>
    <x v="164"/>
    <n v="135"/>
    <n v="154"/>
    <n v="16592"/>
    <n v="16347"/>
    <n v="43788"/>
    <n v="55255"/>
  </r>
  <r>
    <n v="1"/>
    <s v="Route66"/>
    <s v="Alpha"/>
    <x v="165"/>
    <n v="219"/>
    <n v="114"/>
    <n v="4825"/>
    <n v="4502"/>
    <n v="82765"/>
    <n v="68099"/>
  </r>
  <r>
    <n v="12"/>
    <s v="EastTexas"/>
    <s v="Lake3"/>
    <x v="107"/>
    <n v="300"/>
    <n v="83"/>
    <n v="3839"/>
    <n v="3382"/>
    <n v="59548"/>
    <n v="93823"/>
  </r>
  <r>
    <n v="13"/>
    <s v="Kern River"/>
    <s v="W13"/>
    <x v="152"/>
    <n v="152"/>
    <n v="289"/>
    <n v="3784"/>
    <n v="3910"/>
    <n v="88919"/>
    <n v="75545"/>
  </r>
  <r>
    <n v="6"/>
    <s v="Hanamura"/>
    <s v="Alpha"/>
    <x v="166"/>
    <n v="173"/>
    <n v="157"/>
    <n v="16765"/>
    <n v="16504"/>
    <n v="43615"/>
    <n v="55098"/>
  </r>
  <r>
    <n v="6"/>
    <s v="Hanamura"/>
    <s v="Alpha"/>
    <x v="167"/>
    <n v="98"/>
    <n v="110"/>
    <n v="16863"/>
    <n v="16614"/>
    <n v="43517"/>
    <n v="54988"/>
  </r>
  <r>
    <n v="4"/>
    <s v="BigPool"/>
    <s v="B1"/>
    <x v="168"/>
    <n v="90"/>
    <n v="167"/>
    <n v="3458"/>
    <n v="3089"/>
    <n v="61732"/>
    <n v="85364"/>
  </r>
  <r>
    <n v="4"/>
    <s v="BigPool"/>
    <s v="B1"/>
    <x v="169"/>
    <n v="102"/>
    <n v="88"/>
    <n v="3560"/>
    <n v="3177"/>
    <n v="61630"/>
    <n v="85276"/>
  </r>
  <r>
    <n v="6"/>
    <s v="Hanamura"/>
    <s v="Alpha"/>
    <x v="170"/>
    <n v="83"/>
    <n v="264"/>
    <n v="16946"/>
    <n v="16878"/>
    <n v="43434"/>
    <n v="54724"/>
  </r>
  <r>
    <n v="11"/>
    <s v="EastTexas"/>
    <s v="Lake2"/>
    <x v="140"/>
    <n v="272"/>
    <n v="78"/>
    <n v="4229"/>
    <n v="3843"/>
    <n v="71751"/>
    <n v="92954"/>
  </r>
  <r>
    <n v="2"/>
    <s v="Route66"/>
    <s v="Delta"/>
    <x v="126"/>
    <n v="179"/>
    <n v="240"/>
    <n v="3340"/>
    <n v="3442"/>
    <n v="61101"/>
    <n v="82767"/>
  </r>
  <r>
    <n v="11"/>
    <s v="EastTexas"/>
    <s v="Lake2"/>
    <x v="154"/>
    <n v="106"/>
    <n v="96"/>
    <n v="4335"/>
    <n v="3939"/>
    <n v="71645"/>
    <n v="92858"/>
  </r>
  <r>
    <n v="4"/>
    <s v="BigPool"/>
    <s v="B1"/>
    <x v="146"/>
    <n v="252"/>
    <n v="260"/>
    <n v="3812"/>
    <n v="3437"/>
    <n v="61378"/>
    <n v="85016"/>
  </r>
  <r>
    <n v="6"/>
    <s v="Hanamura"/>
    <s v="Alpha"/>
    <x v="171"/>
    <n v="222"/>
    <n v="242"/>
    <n v="17168"/>
    <n v="17120"/>
    <n v="43212"/>
    <n v="54482"/>
  </r>
  <r>
    <n v="6"/>
    <s v="Hanamura"/>
    <s v="Alpha"/>
    <x v="172"/>
    <n v="141"/>
    <n v="269"/>
    <n v="17309"/>
    <n v="17389"/>
    <n v="43071"/>
    <n v="54213"/>
  </r>
  <r>
    <n v="6"/>
    <s v="Hanamura"/>
    <s v="Alpha"/>
    <x v="173"/>
    <n v="282"/>
    <n v="116"/>
    <n v="17591"/>
    <n v="17505"/>
    <n v="42789"/>
    <n v="54097"/>
  </r>
  <r>
    <n v="12"/>
    <s v="EastTexas"/>
    <s v="Lake3"/>
    <x v="174"/>
    <n v="218"/>
    <n v="200"/>
    <n v="4057"/>
    <n v="3582"/>
    <n v="59330"/>
    <n v="93623"/>
  </r>
  <r>
    <n v="12"/>
    <s v="EastTexas"/>
    <s v="Lake3"/>
    <x v="175"/>
    <n v="135"/>
    <n v="254"/>
    <n v="4192"/>
    <n v="3836"/>
    <n v="59195"/>
    <n v="93369"/>
  </r>
  <r>
    <n v="6"/>
    <s v="Hanamura"/>
    <s v="Alpha"/>
    <x v="176"/>
    <n v="268"/>
    <n v="232"/>
    <n v="17859"/>
    <n v="17737"/>
    <n v="42521"/>
    <n v="53865"/>
  </r>
  <r>
    <n v="11"/>
    <s v="EastTexas"/>
    <s v="Lake2"/>
    <x v="39"/>
    <n v="243"/>
    <n v="273"/>
    <n v="4578"/>
    <n v="4212"/>
    <n v="71402"/>
    <n v="92585"/>
  </r>
  <r>
    <n v="11"/>
    <s v="EastTexas"/>
    <s v="Lake2"/>
    <x v="163"/>
    <n v="295"/>
    <n v="207"/>
    <n v="4873"/>
    <n v="4419"/>
    <n v="71107"/>
    <n v="92378"/>
  </r>
  <r>
    <n v="2"/>
    <s v="Route66"/>
    <s v="Delta"/>
    <x v="127"/>
    <n v="107"/>
    <n v="240"/>
    <n v="3447"/>
    <n v="3682"/>
    <n v="60994"/>
    <n v="82527"/>
  </r>
  <r>
    <n v="5"/>
    <s v="BigPool"/>
    <s v="B2"/>
    <x v="133"/>
    <n v="161"/>
    <n v="213"/>
    <n v="2718"/>
    <n v="3354"/>
    <n v="44705"/>
    <n v="74354"/>
  </r>
  <r>
    <n v="14"/>
    <s v="Kern River"/>
    <s v="Delta"/>
    <x v="146"/>
    <n v="154"/>
    <n v="88"/>
    <n v="3328"/>
    <n v="3310"/>
    <n v="72083"/>
    <n v="72828"/>
  </r>
  <r>
    <n v="6"/>
    <s v="Hanamura"/>
    <s v="Alpha"/>
    <x v="177"/>
    <n v="220"/>
    <n v="147"/>
    <n v="18079"/>
    <n v="17884"/>
    <n v="42301"/>
    <n v="53718"/>
  </r>
  <r>
    <n v="3"/>
    <s v="Route66"/>
    <s v="A3"/>
    <x v="145"/>
    <n v="155"/>
    <n v="121"/>
    <n v="3305"/>
    <n v="3118"/>
    <n v="48853"/>
    <n v="93320"/>
  </r>
  <r>
    <n v="2"/>
    <s v="Route66"/>
    <s v="Delta"/>
    <x v="178"/>
    <n v="235"/>
    <n v="148"/>
    <n v="3682"/>
    <n v="3830"/>
    <n v="60759"/>
    <n v="82379"/>
  </r>
  <r>
    <n v="4"/>
    <s v="BigPool"/>
    <s v="B1"/>
    <x v="179"/>
    <n v="147"/>
    <n v="126"/>
    <n v="3959"/>
    <n v="3563"/>
    <n v="61231"/>
    <n v="84890"/>
  </r>
  <r>
    <n v="5"/>
    <s v="BigPool"/>
    <s v="B2"/>
    <x v="134"/>
    <n v="227"/>
    <n v="117"/>
    <n v="2945"/>
    <n v="3471"/>
    <n v="44478"/>
    <n v="74237"/>
  </r>
  <r>
    <n v="6"/>
    <s v="Hanamura"/>
    <s v="Alpha"/>
    <x v="180"/>
    <n v="247"/>
    <n v="257"/>
    <n v="18326"/>
    <n v="18141"/>
    <n v="42054"/>
    <n v="53461"/>
  </r>
  <r>
    <n v="6"/>
    <s v="Hanamura"/>
    <s v="Alpha"/>
    <x v="181"/>
    <n v="253"/>
    <n v="97"/>
    <n v="18579"/>
    <n v="18238"/>
    <n v="41801"/>
    <n v="53364"/>
  </r>
  <r>
    <n v="4"/>
    <s v="BigPool"/>
    <s v="B1"/>
    <x v="182"/>
    <n v="206"/>
    <n v="195"/>
    <n v="4165"/>
    <n v="3758"/>
    <n v="61025"/>
    <n v="84695"/>
  </r>
  <r>
    <n v="3"/>
    <s v="Route66"/>
    <s v="A3"/>
    <x v="183"/>
    <n v="273"/>
    <n v="192"/>
    <n v="3578"/>
    <n v="3310"/>
    <n v="48580"/>
    <n v="93128"/>
  </r>
  <r>
    <n v="6"/>
    <s v="Hanamura"/>
    <s v="Alpha"/>
    <x v="184"/>
    <n v="170"/>
    <n v="73"/>
    <n v="18749"/>
    <n v="18311"/>
    <n v="41631"/>
    <n v="53291"/>
  </r>
  <r>
    <n v="6"/>
    <s v="Hanamura"/>
    <s v="Alpha"/>
    <x v="185"/>
    <n v="128"/>
    <n v="68"/>
    <n v="18877"/>
    <n v="18379"/>
    <n v="41503"/>
    <n v="53223"/>
  </r>
  <r>
    <n v="2"/>
    <s v="Route66"/>
    <s v="Delta"/>
    <x v="36"/>
    <n v="121"/>
    <n v="125"/>
    <n v="3803"/>
    <n v="3955"/>
    <n v="60638"/>
    <n v="82254"/>
  </r>
  <r>
    <n v="2"/>
    <s v="Route66"/>
    <s v="Delta"/>
    <x v="169"/>
    <n v="294"/>
    <n v="154"/>
    <n v="4097"/>
    <n v="4109"/>
    <n v="60344"/>
    <n v="82100"/>
  </r>
  <r>
    <n v="6"/>
    <s v="Hanamura"/>
    <s v="Alpha"/>
    <x v="186"/>
    <n v="89"/>
    <n v="155"/>
    <n v="18966"/>
    <n v="18534"/>
    <n v="41414"/>
    <n v="53068"/>
  </r>
  <r>
    <n v="2"/>
    <s v="Route66"/>
    <s v="Delta"/>
    <x v="39"/>
    <n v="236"/>
    <n v="64"/>
    <n v="4333"/>
    <n v="4173"/>
    <n v="60108"/>
    <n v="82036"/>
  </r>
  <r>
    <n v="12"/>
    <s v="EastTexas"/>
    <s v="Lake3"/>
    <x v="141"/>
    <n v="219"/>
    <n v="104"/>
    <n v="4411"/>
    <n v="3940"/>
    <n v="58976"/>
    <n v="93265"/>
  </r>
  <r>
    <n v="10"/>
    <s v="EastTexas"/>
    <s v="Lake1"/>
    <x v="165"/>
    <n v="260"/>
    <n v="110"/>
    <n v="3917"/>
    <n v="4036"/>
    <n v="73311"/>
    <n v="61217"/>
  </r>
  <r>
    <n v="5"/>
    <s v="BigPool"/>
    <s v="B2"/>
    <x v="187"/>
    <n v="137"/>
    <n v="100"/>
    <n v="3082"/>
    <n v="3571"/>
    <n v="44341"/>
    <n v="74137"/>
  </r>
  <r>
    <n v="2"/>
    <s v="Route66"/>
    <s v="Delta"/>
    <x v="40"/>
    <n v="232"/>
    <n v="198"/>
    <n v="4565"/>
    <n v="4371"/>
    <n v="59876"/>
    <n v="81838"/>
  </r>
  <r>
    <n v="3"/>
    <s v="Route66"/>
    <s v="A3"/>
    <x v="179"/>
    <n v="162"/>
    <n v="162"/>
    <n v="3740"/>
    <n v="3472"/>
    <n v="48418"/>
    <n v="92966"/>
  </r>
  <r>
    <n v="6"/>
    <s v="Hanamura"/>
    <s v="Alpha"/>
    <x v="188"/>
    <n v="128"/>
    <n v="179"/>
    <n v="19094"/>
    <n v="18713"/>
    <n v="41286"/>
    <n v="52889"/>
  </r>
  <r>
    <n v="5"/>
    <s v="BigPool"/>
    <s v="B2"/>
    <x v="145"/>
    <n v="87"/>
    <n v="284"/>
    <n v="3169"/>
    <n v="3855"/>
    <n v="44254"/>
    <n v="73853"/>
  </r>
  <r>
    <n v="6"/>
    <s v="Hanamura"/>
    <s v="Alpha"/>
    <x v="189"/>
    <n v="249"/>
    <n v="169"/>
    <n v="19343"/>
    <n v="18882"/>
    <n v="41037"/>
    <n v="52720"/>
  </r>
  <r>
    <n v="4"/>
    <s v="BigPool"/>
    <s v="B1"/>
    <x v="190"/>
    <n v="159"/>
    <n v="73"/>
    <n v="4324"/>
    <n v="3831"/>
    <n v="60866"/>
    <n v="84622"/>
  </r>
  <r>
    <n v="14"/>
    <s v="Kern River"/>
    <s v="Delta"/>
    <x v="191"/>
    <n v="263"/>
    <n v="51"/>
    <n v="3591"/>
    <n v="3361"/>
    <n v="71820"/>
    <n v="72777"/>
  </r>
  <r>
    <n v="12"/>
    <s v="EastTexas"/>
    <s v="Lake3"/>
    <x v="36"/>
    <n v="224"/>
    <n v="67"/>
    <n v="4635"/>
    <n v="4007"/>
    <n v="58752"/>
    <n v="93198"/>
  </r>
  <r>
    <n v="13"/>
    <s v="Kern River"/>
    <s v="W13"/>
    <x v="191"/>
    <n v="169"/>
    <n v="60"/>
    <n v="3953"/>
    <n v="3970"/>
    <n v="88750"/>
    <n v="75485"/>
  </r>
  <r>
    <n v="6"/>
    <s v="Hanamura"/>
    <s v="Alpha"/>
    <x v="192"/>
    <n v="238"/>
    <n v="189"/>
    <n v="19581"/>
    <n v="19071"/>
    <n v="40799"/>
    <n v="52531"/>
  </r>
  <r>
    <n v="12"/>
    <s v="EastTexas"/>
    <s v="Lake3"/>
    <x v="37"/>
    <n v="135"/>
    <n v="232"/>
    <n v="4770"/>
    <n v="4239"/>
    <n v="58617"/>
    <n v="92966"/>
  </r>
  <r>
    <n v="1"/>
    <s v="Route66"/>
    <s v="Alpha"/>
    <x v="46"/>
    <n v="178"/>
    <n v="242"/>
    <n v="5003"/>
    <n v="4744"/>
    <n v="82587"/>
    <n v="67857"/>
  </r>
  <r>
    <n v="13"/>
    <s v="Kern River"/>
    <s v="W13"/>
    <x v="41"/>
    <n v="284"/>
    <n v="244"/>
    <n v="4237"/>
    <n v="4214"/>
    <n v="88466"/>
    <n v="75241"/>
  </r>
  <r>
    <n v="2"/>
    <s v="Route66"/>
    <s v="Delta"/>
    <x v="41"/>
    <n v="157"/>
    <n v="147"/>
    <n v="4722"/>
    <n v="4518"/>
    <n v="59719"/>
    <n v="81691"/>
  </r>
  <r>
    <n v="14"/>
    <s v="Kern River"/>
    <s v="Delta"/>
    <x v="193"/>
    <n v="262"/>
    <n v="125"/>
    <n v="3853"/>
    <n v="3486"/>
    <n v="71558"/>
    <n v="72652"/>
  </r>
  <r>
    <n v="6"/>
    <s v="Hanamura"/>
    <s v="Alpha"/>
    <x v="194"/>
    <n v="189"/>
    <n v="135"/>
    <n v="19770"/>
    <n v="19206"/>
    <n v="40610"/>
    <n v="52396"/>
  </r>
  <r>
    <n v="13"/>
    <s v="Kern River"/>
    <s v="W13"/>
    <x v="195"/>
    <n v="259"/>
    <n v="250"/>
    <n v="4496"/>
    <n v="4464"/>
    <n v="88207"/>
    <n v="74991"/>
  </r>
  <r>
    <n v="5"/>
    <s v="BigPool"/>
    <s v="B2"/>
    <x v="37"/>
    <n v="119"/>
    <n v="61"/>
    <n v="3288"/>
    <n v="3916"/>
    <n v="44135"/>
    <n v="73792"/>
  </r>
  <r>
    <n v="10"/>
    <s v="EastTexas"/>
    <s v="Lake1"/>
    <x v="196"/>
    <n v="173"/>
    <n v="290"/>
    <n v="4090"/>
    <n v="4326"/>
    <n v="73138"/>
    <n v="60927"/>
  </r>
  <r>
    <n v="4"/>
    <s v="BigPool"/>
    <s v="B1"/>
    <x v="45"/>
    <n v="173"/>
    <n v="266"/>
    <n v="4497"/>
    <n v="4097"/>
    <n v="60693"/>
    <n v="84356"/>
  </r>
  <r>
    <n v="6"/>
    <s v="Hanamura"/>
    <s v="Alpha"/>
    <x v="197"/>
    <n v="235"/>
    <n v="104"/>
    <n v="20005"/>
    <n v="19310"/>
    <n v="40375"/>
    <n v="52292"/>
  </r>
  <r>
    <n v="5"/>
    <s v="BigPool"/>
    <s v="B2"/>
    <x v="152"/>
    <n v="267"/>
    <n v="155"/>
    <n v="3555"/>
    <n v="4071"/>
    <n v="43868"/>
    <n v="73637"/>
  </r>
  <r>
    <n v="5"/>
    <s v="BigPool"/>
    <s v="B2"/>
    <x v="198"/>
    <n v="229"/>
    <n v="219"/>
    <n v="3784"/>
    <n v="4290"/>
    <n v="43639"/>
    <n v="73418"/>
  </r>
  <r>
    <n v="5"/>
    <s v="BigPool"/>
    <s v="B2"/>
    <x v="193"/>
    <n v="289"/>
    <n v="114"/>
    <n v="4073"/>
    <n v="4404"/>
    <n v="43350"/>
    <n v="73304"/>
  </r>
  <r>
    <n v="6"/>
    <s v="Hanamura"/>
    <s v="Alpha"/>
    <x v="199"/>
    <n v="86"/>
    <n v="135"/>
    <n v="20091"/>
    <n v="19445"/>
    <n v="40289"/>
    <n v="52157"/>
  </r>
  <r>
    <n v="6"/>
    <s v="Hanamura"/>
    <s v="Alpha"/>
    <x v="200"/>
    <n v="257"/>
    <n v="219"/>
    <n v="20348"/>
    <n v="19664"/>
    <n v="40032"/>
    <n v="51938"/>
  </r>
  <r>
    <n v="11"/>
    <s v="EastTexas"/>
    <s v="Lake2"/>
    <x v="201"/>
    <n v="291"/>
    <n v="258"/>
    <n v="5164"/>
    <n v="4677"/>
    <n v="70816"/>
    <n v="92120"/>
  </r>
  <r>
    <n v="4"/>
    <s v="BigPool"/>
    <s v="B1"/>
    <x v="202"/>
    <n v="206"/>
    <n v="194"/>
    <n v="4703"/>
    <n v="4291"/>
    <n v="60487"/>
    <n v="84162"/>
  </r>
  <r>
    <n v="6"/>
    <s v="Hanamura"/>
    <s v="Alpha"/>
    <x v="203"/>
    <n v="106"/>
    <n v="91"/>
    <n v="20454"/>
    <n v="19755"/>
    <n v="39926"/>
    <n v="51847"/>
  </r>
  <r>
    <n v="6"/>
    <s v="Hanamura"/>
    <s v="Alpha"/>
    <x v="204"/>
    <n v="117"/>
    <n v="240"/>
    <n v="20571"/>
    <n v="19995"/>
    <n v="39809"/>
    <n v="51607"/>
  </r>
  <r>
    <n v="6"/>
    <s v="Hanamura"/>
    <s v="Alpha"/>
    <x v="205"/>
    <n v="115"/>
    <n v="189"/>
    <n v="20686"/>
    <n v="20184"/>
    <n v="39694"/>
    <n v="51418"/>
  </r>
  <r>
    <n v="1"/>
    <s v="Route66"/>
    <s v="Alpha"/>
    <x v="206"/>
    <n v="224"/>
    <n v="129"/>
    <n v="5227"/>
    <n v="4873"/>
    <n v="82363"/>
    <n v="67728"/>
  </r>
  <r>
    <n v="2"/>
    <s v="Route66"/>
    <s v="Delta"/>
    <x v="165"/>
    <n v="278"/>
    <n v="219"/>
    <n v="5000"/>
    <n v="4737"/>
    <n v="59441"/>
    <n v="81472"/>
  </r>
  <r>
    <n v="3"/>
    <s v="Route66"/>
    <s v="A3"/>
    <x v="40"/>
    <n v="298"/>
    <n v="266"/>
    <n v="4038"/>
    <n v="3738"/>
    <n v="48120"/>
    <n v="92700"/>
  </r>
  <r>
    <n v="6"/>
    <s v="Hanamura"/>
    <s v="Alpha"/>
    <x v="207"/>
    <n v="227"/>
    <n v="173"/>
    <n v="20913"/>
    <n v="20357"/>
    <n v="39467"/>
    <n v="51245"/>
  </r>
  <r>
    <n v="14"/>
    <s v="Kern River"/>
    <s v="Delta"/>
    <x v="196"/>
    <n v="241"/>
    <n v="203"/>
    <n v="4094"/>
    <n v="3689"/>
    <n v="71317"/>
    <n v="72449"/>
  </r>
  <r>
    <n v="3"/>
    <s v="Route66"/>
    <s v="A3"/>
    <x v="41"/>
    <n v="254"/>
    <n v="90"/>
    <n v="4292"/>
    <n v="3828"/>
    <n v="47866"/>
    <n v="92610"/>
  </r>
  <r>
    <n v="11"/>
    <s v="EastTexas"/>
    <s v="Lake2"/>
    <x v="190"/>
    <n v="96"/>
    <n v="217"/>
    <n v="5260"/>
    <n v="4894"/>
    <n v="70720"/>
    <n v="91903"/>
  </r>
  <r>
    <n v="10"/>
    <s v="EastTexas"/>
    <s v="Lake1"/>
    <x v="202"/>
    <n v="298"/>
    <n v="143"/>
    <n v="4388"/>
    <n v="4469"/>
    <n v="72840"/>
    <n v="60784"/>
  </r>
  <r>
    <n v="13"/>
    <s v="Kern River"/>
    <s v="W13"/>
    <x v="46"/>
    <n v="291"/>
    <n v="73"/>
    <n v="4787"/>
    <n v="4537"/>
    <n v="87916"/>
    <n v="74918"/>
  </r>
  <r>
    <n v="1"/>
    <s v="Route66"/>
    <s v="Alpha"/>
    <x v="208"/>
    <n v="184"/>
    <n v="60"/>
    <n v="5411"/>
    <n v="4933"/>
    <n v="82179"/>
    <n v="67668"/>
  </r>
  <r>
    <n v="4"/>
    <s v="BigPool"/>
    <s v="B1"/>
    <x v="209"/>
    <n v="243"/>
    <n v="52"/>
    <n v="4946"/>
    <n v="4343"/>
    <n v="60244"/>
    <n v="84110"/>
  </r>
  <r>
    <n v="6"/>
    <s v="Hanamura"/>
    <s v="Alpha"/>
    <x v="210"/>
    <n v="163"/>
    <n v="175"/>
    <n v="21076"/>
    <n v="20532"/>
    <n v="39304"/>
    <n v="51070"/>
  </r>
  <r>
    <n v="3"/>
    <s v="Route66"/>
    <s v="A3"/>
    <x v="190"/>
    <n v="82"/>
    <n v="274"/>
    <n v="4374"/>
    <n v="4102"/>
    <n v="47784"/>
    <n v="92336"/>
  </r>
  <r>
    <n v="5"/>
    <s v="BigPool"/>
    <s v="B2"/>
    <x v="211"/>
    <n v="243"/>
    <n v="52"/>
    <n v="4316"/>
    <n v="4456"/>
    <n v="43107"/>
    <n v="73252"/>
  </r>
  <r>
    <n v="6"/>
    <s v="Hanamura"/>
    <s v="Alpha"/>
    <x v="212"/>
    <n v="195"/>
    <n v="250"/>
    <n v="21271"/>
    <n v="20782"/>
    <n v="39109"/>
    <n v="50820"/>
  </r>
  <r>
    <n v="6"/>
    <s v="Hanamura"/>
    <s v="Alpha"/>
    <x v="213"/>
    <n v="271"/>
    <n v="197"/>
    <n v="21542"/>
    <n v="20979"/>
    <n v="38838"/>
    <n v="50623"/>
  </r>
  <r>
    <n v="13"/>
    <s v="Kern River"/>
    <s v="W13"/>
    <x v="214"/>
    <n v="148"/>
    <n v="74"/>
    <n v="4935"/>
    <n v="4611"/>
    <n v="87768"/>
    <n v="74844"/>
  </r>
  <r>
    <n v="1"/>
    <s v="Route66"/>
    <s v="Alpha"/>
    <x v="215"/>
    <n v="100"/>
    <n v="60"/>
    <n v="5511"/>
    <n v="4993"/>
    <n v="82079"/>
    <n v="67608"/>
  </r>
  <r>
    <n v="14"/>
    <s v="Kern River"/>
    <s v="Delta"/>
    <x v="206"/>
    <n v="236"/>
    <n v="281"/>
    <n v="4330"/>
    <n v="3970"/>
    <n v="71081"/>
    <n v="72168"/>
  </r>
  <r>
    <n v="14"/>
    <s v="Kern River"/>
    <s v="Delta"/>
    <x v="48"/>
    <n v="182"/>
    <n v="204"/>
    <n v="4512"/>
    <n v="4174"/>
    <n v="70899"/>
    <n v="71964"/>
  </r>
  <r>
    <n v="5"/>
    <s v="BigPool"/>
    <s v="B2"/>
    <x v="214"/>
    <n v="240"/>
    <n v="206"/>
    <n v="4556"/>
    <n v="4662"/>
    <n v="42867"/>
    <n v="73046"/>
  </r>
  <r>
    <n v="1"/>
    <s v="Route66"/>
    <s v="Alpha"/>
    <x v="216"/>
    <n v="210"/>
    <n v="293"/>
    <n v="5721"/>
    <n v="5286"/>
    <n v="81869"/>
    <n v="67315"/>
  </r>
  <r>
    <n v="12"/>
    <s v="EastTexas"/>
    <s v="Lake3"/>
    <x v="152"/>
    <n v="211"/>
    <n v="232"/>
    <n v="4981"/>
    <n v="4471"/>
    <n v="58406"/>
    <n v="92734"/>
  </r>
  <r>
    <n v="5"/>
    <s v="BigPool"/>
    <s v="B2"/>
    <x v="217"/>
    <n v="246"/>
    <n v="50"/>
    <n v="4802"/>
    <n v="4712"/>
    <n v="42621"/>
    <n v="72996"/>
  </r>
  <r>
    <n v="14"/>
    <s v="Kern River"/>
    <s v="Delta"/>
    <x v="218"/>
    <n v="80"/>
    <n v="232"/>
    <n v="4592"/>
    <n v="4406"/>
    <n v="70819"/>
    <n v="71732"/>
  </r>
  <r>
    <n v="2"/>
    <s v="Route66"/>
    <s v="Delta"/>
    <x v="219"/>
    <n v="122"/>
    <n v="205"/>
    <n v="5122"/>
    <n v="4942"/>
    <n v="59319"/>
    <n v="81267"/>
  </r>
  <r>
    <n v="4"/>
    <s v="BigPool"/>
    <s v="B1"/>
    <x v="220"/>
    <n v="207"/>
    <n v="70"/>
    <n v="5153"/>
    <n v="4413"/>
    <n v="60037"/>
    <n v="84040"/>
  </r>
  <r>
    <n v="14"/>
    <s v="Kern River"/>
    <s v="Delta"/>
    <x v="221"/>
    <n v="270"/>
    <n v="184"/>
    <n v="4862"/>
    <n v="4590"/>
    <n v="70549"/>
    <n v="71548"/>
  </r>
  <r>
    <n v="6"/>
    <s v="Hanamura"/>
    <s v="Alpha"/>
    <x v="222"/>
    <n v="248"/>
    <n v="101"/>
    <n v="21790"/>
    <n v="21080"/>
    <n v="38590"/>
    <n v="50522"/>
  </r>
  <r>
    <n v="11"/>
    <s v="EastTexas"/>
    <s v="Lake2"/>
    <x v="45"/>
    <n v="199"/>
    <n v="90"/>
    <n v="5459"/>
    <n v="4984"/>
    <n v="70521"/>
    <n v="91813"/>
  </r>
  <r>
    <n v="4"/>
    <s v="BigPool"/>
    <s v="B1"/>
    <x v="223"/>
    <n v="150"/>
    <n v="228"/>
    <n v="5303"/>
    <n v="4641"/>
    <n v="59887"/>
    <n v="83812"/>
  </r>
  <r>
    <n v="14"/>
    <s v="Kern River"/>
    <s v="Delta"/>
    <x v="224"/>
    <n v="276"/>
    <n v="296"/>
    <n v="5138"/>
    <n v="4886"/>
    <n v="70273"/>
    <n v="71252"/>
  </r>
  <r>
    <n v="4"/>
    <s v="BigPool"/>
    <s v="B1"/>
    <x v="53"/>
    <n v="228"/>
    <n v="191"/>
    <n v="5531"/>
    <n v="4832"/>
    <n v="59659"/>
    <n v="83621"/>
  </r>
  <r>
    <n v="10"/>
    <s v="EastTexas"/>
    <s v="Lake1"/>
    <x v="225"/>
    <n v="225"/>
    <n v="135"/>
    <n v="4613"/>
    <n v="4604"/>
    <n v="72615"/>
    <n v="60649"/>
  </r>
  <r>
    <n v="6"/>
    <s v="Hanamura"/>
    <s v="Alpha"/>
    <x v="226"/>
    <n v="150"/>
    <n v="80"/>
    <n v="21940"/>
    <n v="21160"/>
    <n v="38440"/>
    <n v="50442"/>
  </r>
  <r>
    <n v="6"/>
    <s v="Hanamura"/>
    <s v="Alpha"/>
    <x v="227"/>
    <n v="134"/>
    <n v="253"/>
    <n v="22074"/>
    <n v="21413"/>
    <n v="38306"/>
    <n v="50189"/>
  </r>
  <r>
    <n v="14"/>
    <s v="Kern River"/>
    <s v="Delta"/>
    <x v="56"/>
    <n v="115"/>
    <n v="178"/>
    <n v="5253"/>
    <n v="5064"/>
    <n v="70158"/>
    <n v="71074"/>
  </r>
  <r>
    <n v="5"/>
    <s v="BigPool"/>
    <s v="B2"/>
    <x v="208"/>
    <n v="158"/>
    <n v="109"/>
    <n v="4960"/>
    <n v="4821"/>
    <n v="42463"/>
    <n v="72887"/>
  </r>
  <r>
    <n v="6"/>
    <s v="Hanamura"/>
    <s v="Alpha"/>
    <x v="228"/>
    <n v="156"/>
    <n v="109"/>
    <n v="22230"/>
    <n v="21522"/>
    <n v="38150"/>
    <n v="50080"/>
  </r>
  <r>
    <n v="6"/>
    <s v="Hanamura"/>
    <s v="Alpha"/>
    <x v="229"/>
    <n v="180"/>
    <n v="294"/>
    <n v="22410"/>
    <n v="21816"/>
    <n v="37970"/>
    <n v="49786"/>
  </r>
  <r>
    <n v="6"/>
    <s v="Hanamura"/>
    <s v="Alpha"/>
    <x v="230"/>
    <n v="292"/>
    <n v="119"/>
    <n v="22702"/>
    <n v="21935"/>
    <n v="37678"/>
    <n v="49667"/>
  </r>
  <r>
    <n v="10"/>
    <s v="EastTexas"/>
    <s v="Lake1"/>
    <x v="231"/>
    <n v="118"/>
    <n v="116"/>
    <n v="4731"/>
    <n v="4720"/>
    <n v="72497"/>
    <n v="60533"/>
  </r>
  <r>
    <n v="3"/>
    <s v="Route66"/>
    <s v="A3"/>
    <x v="211"/>
    <n v="174"/>
    <n v="79"/>
    <n v="4548"/>
    <n v="4181"/>
    <n v="47610"/>
    <n v="92257"/>
  </r>
  <r>
    <n v="14"/>
    <s v="Kern River"/>
    <s v="Delta"/>
    <x v="232"/>
    <n v="170"/>
    <n v="270"/>
    <n v="5423"/>
    <n v="5334"/>
    <n v="69988"/>
    <n v="70804"/>
  </r>
  <r>
    <n v="4"/>
    <s v="BigPool"/>
    <s v="B1"/>
    <x v="233"/>
    <n v="210"/>
    <n v="285"/>
    <n v="5741"/>
    <n v="5117"/>
    <n v="59449"/>
    <n v="83336"/>
  </r>
  <r>
    <n v="6"/>
    <s v="Hanamura"/>
    <s v="Alpha"/>
    <x v="234"/>
    <n v="300"/>
    <n v="52"/>
    <n v="23002"/>
    <n v="21987"/>
    <n v="37378"/>
    <n v="49615"/>
  </r>
  <r>
    <n v="6"/>
    <s v="Hanamura"/>
    <s v="Alpha"/>
    <x v="235"/>
    <n v="190"/>
    <n v="92"/>
    <n v="23192"/>
    <n v="22079"/>
    <n v="37188"/>
    <n v="49523"/>
  </r>
  <r>
    <n v="13"/>
    <s v="Kern River"/>
    <s v="W13"/>
    <x v="48"/>
    <n v="180"/>
    <n v="123"/>
    <n v="5115"/>
    <n v="4734"/>
    <n v="87588"/>
    <n v="74721"/>
  </r>
  <r>
    <n v="6"/>
    <s v="Hanamura"/>
    <s v="Alpha"/>
    <x v="236"/>
    <n v="172"/>
    <n v="288"/>
    <n v="23364"/>
    <n v="22367"/>
    <n v="37016"/>
    <n v="49235"/>
  </r>
  <r>
    <n v="1"/>
    <s v="Route66"/>
    <s v="Alpha"/>
    <x v="233"/>
    <n v="190"/>
    <n v="198"/>
    <n v="5911"/>
    <n v="5484"/>
    <n v="81679"/>
    <n v="67117"/>
  </r>
  <r>
    <n v="6"/>
    <s v="Hanamura"/>
    <s v="Alpha"/>
    <x v="237"/>
    <n v="292"/>
    <n v="274"/>
    <n v="23656"/>
    <n v="22641"/>
    <n v="36724"/>
    <n v="48961"/>
  </r>
  <r>
    <n v="11"/>
    <s v="EastTexas"/>
    <s v="Lake2"/>
    <x v="46"/>
    <n v="221"/>
    <n v="148"/>
    <n v="5680"/>
    <n v="5132"/>
    <n v="70300"/>
    <n v="91665"/>
  </r>
  <r>
    <n v="6"/>
    <s v="Hanamura"/>
    <s v="Alpha"/>
    <x v="238"/>
    <n v="173"/>
    <n v="83"/>
    <n v="23829"/>
    <n v="22724"/>
    <n v="36551"/>
    <n v="48878"/>
  </r>
  <r>
    <n v="2"/>
    <s v="Route66"/>
    <s v="Delta"/>
    <x v="47"/>
    <n v="176"/>
    <n v="294"/>
    <n v="5298"/>
    <n v="5236"/>
    <n v="59143"/>
    <n v="80973"/>
  </r>
  <r>
    <n v="13"/>
    <s v="Kern River"/>
    <s v="W13"/>
    <x v="239"/>
    <n v="274"/>
    <n v="281"/>
    <n v="5389"/>
    <n v="5015"/>
    <n v="87314"/>
    <n v="74440"/>
  </r>
  <r>
    <n v="6"/>
    <s v="Hanamura"/>
    <s v="Alpha"/>
    <x v="240"/>
    <n v="256"/>
    <n v="147"/>
    <n v="24085"/>
    <n v="22871"/>
    <n v="36295"/>
    <n v="48731"/>
  </r>
  <r>
    <n v="6"/>
    <s v="Hanamura"/>
    <s v="Alpha"/>
    <x v="241"/>
    <n v="248"/>
    <n v="291"/>
    <n v="24333"/>
    <n v="23162"/>
    <n v="36047"/>
    <n v="48440"/>
  </r>
  <r>
    <n v="3"/>
    <s v="Route66"/>
    <s v="A3"/>
    <x v="219"/>
    <n v="292"/>
    <n v="264"/>
    <n v="4840"/>
    <n v="4445"/>
    <n v="47318"/>
    <n v="91993"/>
  </r>
  <r>
    <n v="12"/>
    <s v="EastTexas"/>
    <s v="Lake3"/>
    <x v="41"/>
    <n v="198"/>
    <n v="96"/>
    <n v="5179"/>
    <n v="4567"/>
    <n v="58208"/>
    <n v="92638"/>
  </r>
  <r>
    <n v="13"/>
    <s v="Kern River"/>
    <s v="W13"/>
    <x v="215"/>
    <n v="250"/>
    <n v="92"/>
    <n v="5639"/>
    <n v="5107"/>
    <n v="87064"/>
    <n v="74348"/>
  </r>
  <r>
    <n v="4"/>
    <s v="BigPool"/>
    <s v="B1"/>
    <x v="242"/>
    <n v="215"/>
    <n v="274"/>
    <n v="5956"/>
    <n v="5391"/>
    <n v="59234"/>
    <n v="83062"/>
  </r>
  <r>
    <n v="2"/>
    <s v="Route66"/>
    <s v="Delta"/>
    <x v="218"/>
    <n v="208"/>
    <n v="261"/>
    <n v="5506"/>
    <n v="5497"/>
    <n v="58935"/>
    <n v="80712"/>
  </r>
  <r>
    <n v="10"/>
    <s v="EastTexas"/>
    <s v="Lake1"/>
    <x v="243"/>
    <n v="192"/>
    <n v="55"/>
    <n v="4923"/>
    <n v="4775"/>
    <n v="72305"/>
    <n v="60478"/>
  </r>
  <r>
    <n v="10"/>
    <s v="EastTexas"/>
    <s v="Lake1"/>
    <x v="223"/>
    <n v="207"/>
    <n v="205"/>
    <n v="5130"/>
    <n v="4980"/>
    <n v="72098"/>
    <n v="60273"/>
  </r>
  <r>
    <n v="1"/>
    <s v="Route66"/>
    <s v="Alpha"/>
    <x v="244"/>
    <n v="161"/>
    <n v="294"/>
    <n v="6072"/>
    <n v="5778"/>
    <n v="81518"/>
    <n v="66823"/>
  </r>
  <r>
    <n v="5"/>
    <s v="BigPool"/>
    <s v="B2"/>
    <x v="221"/>
    <n v="113"/>
    <n v="290"/>
    <n v="5073"/>
    <n v="5111"/>
    <n v="42350"/>
    <n v="72597"/>
  </r>
  <r>
    <n v="3"/>
    <s v="Route66"/>
    <s v="A3"/>
    <x v="202"/>
    <n v="283"/>
    <n v="156"/>
    <n v="5123"/>
    <n v="4601"/>
    <n v="47035"/>
    <n v="91837"/>
  </r>
  <r>
    <n v="1"/>
    <s v="Route66"/>
    <s v="Alpha"/>
    <x v="245"/>
    <n v="188"/>
    <n v="292"/>
    <n v="6260"/>
    <n v="6070"/>
    <n v="81330"/>
    <n v="66531"/>
  </r>
  <r>
    <n v="6"/>
    <s v="Hanamura"/>
    <s v="Alpha"/>
    <x v="246"/>
    <n v="184"/>
    <n v="95"/>
    <n v="24517"/>
    <n v="23257"/>
    <n v="35863"/>
    <n v="48345"/>
  </r>
  <r>
    <n v="2"/>
    <s v="Route66"/>
    <s v="Delta"/>
    <x v="243"/>
    <n v="205"/>
    <n v="241"/>
    <n v="5711"/>
    <n v="5738"/>
    <n v="58730"/>
    <n v="80471"/>
  </r>
  <r>
    <n v="6"/>
    <s v="Hanamura"/>
    <s v="Alpha"/>
    <x v="247"/>
    <n v="267"/>
    <n v="79"/>
    <n v="24784"/>
    <n v="23336"/>
    <n v="35596"/>
    <n v="48266"/>
  </r>
  <r>
    <n v="6"/>
    <s v="Hanamura"/>
    <s v="Alpha"/>
    <x v="248"/>
    <n v="87"/>
    <n v="287"/>
    <n v="24871"/>
    <n v="23623"/>
    <n v="35509"/>
    <n v="47979"/>
  </r>
  <r>
    <n v="5"/>
    <s v="BigPool"/>
    <s v="B2"/>
    <x v="249"/>
    <n v="162"/>
    <n v="68"/>
    <n v="5235"/>
    <n v="5179"/>
    <n v="42188"/>
    <n v="72529"/>
  </r>
  <r>
    <n v="5"/>
    <s v="BigPool"/>
    <s v="B2"/>
    <x v="250"/>
    <n v="90"/>
    <n v="259"/>
    <n v="5325"/>
    <n v="5438"/>
    <n v="42098"/>
    <n v="72270"/>
  </r>
  <r>
    <n v="4"/>
    <s v="BigPool"/>
    <s v="B1"/>
    <x v="59"/>
    <n v="169"/>
    <n v="263"/>
    <n v="6125"/>
    <n v="5654"/>
    <n v="59065"/>
    <n v="82799"/>
  </r>
  <r>
    <n v="12"/>
    <s v="EastTexas"/>
    <s v="Lake3"/>
    <x v="193"/>
    <n v="273"/>
    <n v="180"/>
    <n v="5452"/>
    <n v="4747"/>
    <n v="57935"/>
    <n v="92458"/>
  </r>
  <r>
    <n v="6"/>
    <s v="Hanamura"/>
    <s v="Alpha"/>
    <x v="251"/>
    <n v="83"/>
    <n v="174"/>
    <n v="24954"/>
    <n v="23797"/>
    <n v="35426"/>
    <n v="47805"/>
  </r>
  <r>
    <n v="5"/>
    <s v="BigPool"/>
    <s v="B2"/>
    <x v="232"/>
    <n v="298"/>
    <n v="270"/>
    <n v="5623"/>
    <n v="5708"/>
    <n v="41800"/>
    <n v="72000"/>
  </r>
  <r>
    <n v="5"/>
    <s v="BigPool"/>
    <s v="B2"/>
    <x v="252"/>
    <n v="148"/>
    <n v="193"/>
    <n v="5771"/>
    <n v="5901"/>
    <n v="41652"/>
    <n v="71807"/>
  </r>
  <r>
    <n v="5"/>
    <s v="BigPool"/>
    <s v="B2"/>
    <x v="253"/>
    <n v="92"/>
    <n v="116"/>
    <n v="5863"/>
    <n v="6017"/>
    <n v="41560"/>
    <n v="71691"/>
  </r>
  <r>
    <n v="4"/>
    <s v="BigPool"/>
    <s v="B1"/>
    <x v="254"/>
    <n v="229"/>
    <n v="229"/>
    <n v="6354"/>
    <n v="5883"/>
    <n v="58836"/>
    <n v="82570"/>
  </r>
  <r>
    <n v="1"/>
    <s v="Route66"/>
    <s v="Alpha"/>
    <x v="254"/>
    <n v="210"/>
    <n v="287"/>
    <n v="6470"/>
    <n v="6357"/>
    <n v="81120"/>
    <n v="66244"/>
  </r>
  <r>
    <n v="3"/>
    <s v="Route66"/>
    <s v="A3"/>
    <x v="217"/>
    <n v="98"/>
    <n v="144"/>
    <n v="5221"/>
    <n v="4745"/>
    <n v="46937"/>
    <n v="91693"/>
  </r>
  <r>
    <n v="14"/>
    <s v="Kern River"/>
    <s v="Delta"/>
    <x v="252"/>
    <n v="175"/>
    <n v="249"/>
    <n v="5598"/>
    <n v="5583"/>
    <n v="69813"/>
    <n v="70555"/>
  </r>
  <r>
    <n v="14"/>
    <s v="Kern River"/>
    <s v="Delta"/>
    <x v="255"/>
    <n v="218"/>
    <n v="161"/>
    <n v="5816"/>
    <n v="5744"/>
    <n v="69595"/>
    <n v="70394"/>
  </r>
  <r>
    <n v="12"/>
    <s v="EastTexas"/>
    <s v="Lake3"/>
    <x v="45"/>
    <n v="166"/>
    <n v="219"/>
    <n v="5618"/>
    <n v="4966"/>
    <n v="57769"/>
    <n v="92239"/>
  </r>
  <r>
    <n v="2"/>
    <s v="Route66"/>
    <s v="Delta"/>
    <x v="52"/>
    <n v="288"/>
    <n v="144"/>
    <n v="5999"/>
    <n v="5882"/>
    <n v="58442"/>
    <n v="80327"/>
  </r>
  <r>
    <n v="1"/>
    <s v="Route66"/>
    <s v="Alpha"/>
    <x v="256"/>
    <n v="154"/>
    <n v="110"/>
    <n v="6624"/>
    <n v="6467"/>
    <n v="80966"/>
    <n v="66134"/>
  </r>
  <r>
    <n v="2"/>
    <s v="Route66"/>
    <s v="Delta"/>
    <x v="56"/>
    <n v="228"/>
    <n v="208"/>
    <n v="6227"/>
    <n v="6090"/>
    <n v="58214"/>
    <n v="80119"/>
  </r>
  <r>
    <n v="6"/>
    <s v="Hanamura"/>
    <s v="Alpha"/>
    <x v="257"/>
    <n v="202"/>
    <n v="282"/>
    <n v="25156"/>
    <n v="24079"/>
    <n v="35224"/>
    <n v="47523"/>
  </r>
  <r>
    <n v="6"/>
    <s v="Hanamura"/>
    <s v="Alpha"/>
    <x v="258"/>
    <n v="81"/>
    <n v="227"/>
    <n v="25237"/>
    <n v="24306"/>
    <n v="35143"/>
    <n v="47296"/>
  </r>
  <r>
    <n v="5"/>
    <s v="BigPool"/>
    <s v="B2"/>
    <x v="259"/>
    <n v="159"/>
    <n v="136"/>
    <n v="6022"/>
    <n v="6153"/>
    <n v="41401"/>
    <n v="71555"/>
  </r>
  <r>
    <n v="3"/>
    <s v="Route66"/>
    <s v="A3"/>
    <x v="209"/>
    <n v="259"/>
    <n v="228"/>
    <n v="5480"/>
    <n v="4973"/>
    <n v="46678"/>
    <n v="91465"/>
  </r>
  <r>
    <n v="14"/>
    <s v="Kern River"/>
    <s v="Delta"/>
    <x v="61"/>
    <n v="261"/>
    <n v="141"/>
    <n v="6077"/>
    <n v="5885"/>
    <n v="69334"/>
    <n v="70253"/>
  </r>
  <r>
    <n v="2"/>
    <s v="Route66"/>
    <s v="Delta"/>
    <x v="244"/>
    <n v="172"/>
    <n v="128"/>
    <n v="6399"/>
    <n v="6218"/>
    <n v="58042"/>
    <n v="79991"/>
  </r>
  <r>
    <n v="12"/>
    <s v="EastTexas"/>
    <s v="Lake3"/>
    <x v="206"/>
    <n v="146"/>
    <n v="99"/>
    <n v="5764"/>
    <n v="5065"/>
    <n v="57623"/>
    <n v="92140"/>
  </r>
  <r>
    <n v="1"/>
    <s v="Route66"/>
    <s v="Alpha"/>
    <x v="260"/>
    <n v="210"/>
    <n v="263"/>
    <n v="6834"/>
    <n v="6730"/>
    <n v="80756"/>
    <n v="65871"/>
  </r>
  <r>
    <n v="6"/>
    <s v="Hanamura"/>
    <s v="Alpha"/>
    <x v="261"/>
    <n v="95"/>
    <n v="58"/>
    <n v="25332"/>
    <n v="24364"/>
    <n v="35048"/>
    <n v="47238"/>
  </r>
  <r>
    <n v="3"/>
    <s v="Route66"/>
    <s v="A3"/>
    <x v="243"/>
    <n v="167"/>
    <n v="78"/>
    <n v="5647"/>
    <n v="5051"/>
    <n v="46511"/>
    <n v="91387"/>
  </r>
  <r>
    <n v="4"/>
    <s v="BigPool"/>
    <s v="B1"/>
    <x v="262"/>
    <n v="88"/>
    <n v="227"/>
    <n v="6442"/>
    <n v="6110"/>
    <n v="58748"/>
    <n v="82343"/>
  </r>
  <r>
    <n v="2"/>
    <s v="Route66"/>
    <s v="Delta"/>
    <x v="245"/>
    <n v="104"/>
    <n v="171"/>
    <n v="6503"/>
    <n v="6389"/>
    <n v="57938"/>
    <n v="79820"/>
  </r>
  <r>
    <n v="11"/>
    <s v="EastTexas"/>
    <s v="Lake2"/>
    <x v="48"/>
    <n v="141"/>
    <n v="93"/>
    <n v="5821"/>
    <n v="5225"/>
    <n v="70159"/>
    <n v="91572"/>
  </r>
  <r>
    <n v="14"/>
    <s v="Kern River"/>
    <s v="Delta"/>
    <x v="263"/>
    <n v="160"/>
    <n v="164"/>
    <n v="6237"/>
    <n v="6049"/>
    <n v="69174"/>
    <n v="70089"/>
  </r>
  <r>
    <n v="6"/>
    <s v="Hanamura"/>
    <s v="Alpha"/>
    <x v="264"/>
    <n v="206"/>
    <n v="151"/>
    <n v="25538"/>
    <n v="24515"/>
    <n v="34842"/>
    <n v="47087"/>
  </r>
  <r>
    <n v="6"/>
    <s v="Hanamura"/>
    <s v="Alpha"/>
    <x v="265"/>
    <n v="185"/>
    <n v="51"/>
    <n v="25723"/>
    <n v="24566"/>
    <n v="34657"/>
    <n v="47036"/>
  </r>
  <r>
    <n v="3"/>
    <s v="Route66"/>
    <s v="A3"/>
    <x v="266"/>
    <n v="271"/>
    <n v="101"/>
    <n v="5918"/>
    <n v="5152"/>
    <n v="46240"/>
    <n v="91286"/>
  </r>
  <r>
    <n v="5"/>
    <s v="BigPool"/>
    <s v="B2"/>
    <x v="267"/>
    <n v="201"/>
    <n v="276"/>
    <n v="6223"/>
    <n v="6429"/>
    <n v="41200"/>
    <n v="71279"/>
  </r>
  <r>
    <n v="10"/>
    <s v="EastTexas"/>
    <s v="Lake1"/>
    <x v="53"/>
    <n v="188"/>
    <n v="83"/>
    <n v="5318"/>
    <n v="5063"/>
    <n v="71910"/>
    <n v="60190"/>
  </r>
  <r>
    <n v="3"/>
    <s v="Route66"/>
    <s v="A3"/>
    <x v="53"/>
    <n v="262"/>
    <n v="87"/>
    <n v="6180"/>
    <n v="5239"/>
    <n v="45978"/>
    <n v="91199"/>
  </r>
  <r>
    <n v="5"/>
    <s v="BigPool"/>
    <s v="B2"/>
    <x v="268"/>
    <n v="269"/>
    <n v="285"/>
    <n v="6492"/>
    <n v="6714"/>
    <n v="40931"/>
    <n v="70994"/>
  </r>
  <r>
    <n v="11"/>
    <s v="EastTexas"/>
    <s v="Lake2"/>
    <x v="269"/>
    <n v="136"/>
    <n v="280"/>
    <n v="5957"/>
    <n v="5505"/>
    <n v="70023"/>
    <n v="91292"/>
  </r>
  <r>
    <n v="6"/>
    <s v="Hanamura"/>
    <s v="Alpha"/>
    <x v="270"/>
    <n v="133"/>
    <n v="297"/>
    <n v="25856"/>
    <n v="24863"/>
    <n v="34524"/>
    <n v="46739"/>
  </r>
  <r>
    <n v="14"/>
    <s v="Kern River"/>
    <s v="Delta"/>
    <x v="260"/>
    <n v="140"/>
    <n v="106"/>
    <n v="6377"/>
    <n v="6155"/>
    <n v="69034"/>
    <n v="69983"/>
  </r>
  <r>
    <n v="14"/>
    <s v="Kern River"/>
    <s v="Delta"/>
    <x v="267"/>
    <n v="266"/>
    <n v="182"/>
    <n v="6643"/>
    <n v="6337"/>
    <n v="68768"/>
    <n v="69801"/>
  </r>
  <r>
    <n v="4"/>
    <s v="BigPool"/>
    <s v="B1"/>
    <x v="259"/>
    <n v="245"/>
    <n v="80"/>
    <n v="6687"/>
    <n v="6190"/>
    <n v="58503"/>
    <n v="82263"/>
  </r>
  <r>
    <n v="6"/>
    <s v="Hanamura"/>
    <s v="Alpha"/>
    <x v="271"/>
    <n v="186"/>
    <n v="268"/>
    <n v="26042"/>
    <n v="25131"/>
    <n v="34338"/>
    <n v="46471"/>
  </r>
  <r>
    <n v="5"/>
    <s v="BigPool"/>
    <s v="B2"/>
    <x v="272"/>
    <n v="152"/>
    <n v="280"/>
    <n v="6644"/>
    <n v="6994"/>
    <n v="40779"/>
    <n v="70714"/>
  </r>
  <r>
    <n v="6"/>
    <s v="Hanamura"/>
    <s v="Alpha"/>
    <x v="273"/>
    <n v="87"/>
    <n v="115"/>
    <n v="26129"/>
    <n v="25246"/>
    <n v="34251"/>
    <n v="46356"/>
  </r>
  <r>
    <n v="12"/>
    <s v="EastTexas"/>
    <s v="Lake3"/>
    <x v="209"/>
    <n v="108"/>
    <n v="53"/>
    <n v="5872"/>
    <n v="5118"/>
    <n v="57515"/>
    <n v="92087"/>
  </r>
  <r>
    <n v="12"/>
    <s v="EastTexas"/>
    <s v="Lake3"/>
    <x v="239"/>
    <n v="193"/>
    <n v="259"/>
    <n v="6065"/>
    <n v="5377"/>
    <n v="57322"/>
    <n v="91828"/>
  </r>
  <r>
    <n v="1"/>
    <s v="Route66"/>
    <s v="Alpha"/>
    <x v="267"/>
    <n v="257"/>
    <n v="244"/>
    <n v="7091"/>
    <n v="6974"/>
    <n v="80499"/>
    <n v="65627"/>
  </r>
  <r>
    <n v="14"/>
    <s v="Kern River"/>
    <s v="Delta"/>
    <x v="67"/>
    <n v="98"/>
    <n v="209"/>
    <n v="6741"/>
    <n v="6546"/>
    <n v="68670"/>
    <n v="69592"/>
  </r>
  <r>
    <n v="4"/>
    <s v="BigPool"/>
    <s v="B1"/>
    <x v="64"/>
    <n v="102"/>
    <n v="102"/>
    <n v="6789"/>
    <n v="6292"/>
    <n v="58401"/>
    <n v="82161"/>
  </r>
  <r>
    <n v="2"/>
    <s v="Route66"/>
    <s v="Delta"/>
    <x v="262"/>
    <n v="240"/>
    <n v="160"/>
    <n v="6743"/>
    <n v="6549"/>
    <n v="57698"/>
    <n v="79660"/>
  </r>
  <r>
    <n v="13"/>
    <s v="Kern River"/>
    <s v="W13"/>
    <x v="216"/>
    <n v="95"/>
    <n v="221"/>
    <n v="5734"/>
    <n v="5328"/>
    <n v="86969"/>
    <n v="74127"/>
  </r>
  <r>
    <n v="6"/>
    <s v="Hanamura"/>
    <s v="Alpha"/>
    <x v="274"/>
    <n v="244"/>
    <n v="100"/>
    <n v="26373"/>
    <n v="25346"/>
    <n v="34007"/>
    <n v="46256"/>
  </r>
  <r>
    <n v="14"/>
    <s v="Kern River"/>
    <s v="Delta"/>
    <x v="68"/>
    <n v="128"/>
    <n v="142"/>
    <n v="6869"/>
    <n v="6688"/>
    <n v="68542"/>
    <n v="69450"/>
  </r>
  <r>
    <n v="5"/>
    <s v="BigPool"/>
    <s v="B2"/>
    <x v="275"/>
    <n v="227"/>
    <n v="144"/>
    <n v="6871"/>
    <n v="7138"/>
    <n v="40552"/>
    <n v="70570"/>
  </r>
  <r>
    <n v="8"/>
    <s v="Hanamura"/>
    <s v="Delta"/>
    <x v="1"/>
    <n v="112"/>
    <n v="151"/>
    <n v="112"/>
    <n v="151"/>
    <n v="83678"/>
    <n v="82958"/>
  </r>
  <r>
    <n v="14"/>
    <s v="Kern River"/>
    <s v="Delta"/>
    <x v="276"/>
    <n v="221"/>
    <n v="220"/>
    <n v="7090"/>
    <n v="6908"/>
    <n v="68321"/>
    <n v="69230"/>
  </r>
  <r>
    <n v="8"/>
    <s v="Hanamura"/>
    <s v="Delta"/>
    <x v="26"/>
    <n v="185"/>
    <n v="86"/>
    <n v="297"/>
    <n v="237"/>
    <n v="83493"/>
    <n v="82872"/>
  </r>
  <r>
    <n v="8"/>
    <s v="Hanamura"/>
    <s v="Delta"/>
    <x v="7"/>
    <n v="218"/>
    <n v="55"/>
    <n v="515"/>
    <n v="292"/>
    <n v="83275"/>
    <n v="82817"/>
  </r>
  <r>
    <n v="10"/>
    <s v="EastTexas"/>
    <s v="Lake1"/>
    <x v="277"/>
    <n v="215"/>
    <n v="233"/>
    <n v="5533"/>
    <n v="5296"/>
    <n v="71695"/>
    <n v="59957"/>
  </r>
  <r>
    <n v="11"/>
    <s v="EastTexas"/>
    <s v="Lake2"/>
    <x v="215"/>
    <n v="222"/>
    <n v="57"/>
    <n v="6179"/>
    <n v="5562"/>
    <n v="69801"/>
    <n v="91235"/>
  </r>
  <r>
    <n v="3"/>
    <s v="Route66"/>
    <s v="A3"/>
    <x v="56"/>
    <n v="284"/>
    <n v="148"/>
    <n v="6464"/>
    <n v="5387"/>
    <n v="45694"/>
    <n v="91051"/>
  </r>
  <r>
    <n v="13"/>
    <s v="Kern River"/>
    <s v="W13"/>
    <x v="250"/>
    <n v="103"/>
    <n v="122"/>
    <n v="5837"/>
    <n v="5450"/>
    <n v="86866"/>
    <n v="74005"/>
  </r>
  <r>
    <n v="8"/>
    <s v="Hanamura"/>
    <s v="Delta"/>
    <x v="34"/>
    <n v="293"/>
    <n v="292"/>
    <n v="808"/>
    <n v="584"/>
    <n v="82982"/>
    <n v="82525"/>
  </r>
  <r>
    <n v="1"/>
    <s v="Route66"/>
    <s v="Alpha"/>
    <x v="278"/>
    <n v="223"/>
    <n v="299"/>
    <n v="7314"/>
    <n v="7273"/>
    <n v="80276"/>
    <n v="65328"/>
  </r>
  <r>
    <n v="2"/>
    <s v="Route66"/>
    <s v="Delta"/>
    <x v="259"/>
    <n v="164"/>
    <n v="216"/>
    <n v="6907"/>
    <n v="6765"/>
    <n v="57534"/>
    <n v="79444"/>
  </r>
  <r>
    <n v="8"/>
    <s v="Hanamura"/>
    <s v="Delta"/>
    <x v="14"/>
    <n v="275"/>
    <n v="235"/>
    <n v="1083"/>
    <n v="819"/>
    <n v="82707"/>
    <n v="82290"/>
  </r>
  <r>
    <n v="8"/>
    <s v="Hanamura"/>
    <s v="Delta"/>
    <x v="279"/>
    <n v="134"/>
    <n v="145"/>
    <n v="1217"/>
    <n v="964"/>
    <n v="82573"/>
    <n v="82145"/>
  </r>
  <r>
    <n v="1"/>
    <s v="Route66"/>
    <s v="Alpha"/>
    <x v="275"/>
    <n v="131"/>
    <n v="70"/>
    <n v="7445"/>
    <n v="7343"/>
    <n v="80145"/>
    <n v="65258"/>
  </r>
  <r>
    <n v="1"/>
    <s v="Route66"/>
    <s v="Alpha"/>
    <x v="280"/>
    <n v="211"/>
    <n v="259"/>
    <n v="7656"/>
    <n v="7602"/>
    <n v="79934"/>
    <n v="64999"/>
  </r>
  <r>
    <n v="12"/>
    <s v="EastTexas"/>
    <s v="Lake3"/>
    <x v="221"/>
    <n v="291"/>
    <n v="268"/>
    <n v="6356"/>
    <n v="5645"/>
    <n v="57031"/>
    <n v="91560"/>
  </r>
  <r>
    <n v="14"/>
    <s v="Kern River"/>
    <s v="Delta"/>
    <x v="281"/>
    <n v="209"/>
    <n v="62"/>
    <n v="7299"/>
    <n v="6970"/>
    <n v="68112"/>
    <n v="69168"/>
  </r>
  <r>
    <n v="5"/>
    <s v="BigPool"/>
    <s v="B2"/>
    <x v="282"/>
    <n v="162"/>
    <n v="51"/>
    <n v="7033"/>
    <n v="7189"/>
    <n v="40390"/>
    <n v="70519"/>
  </r>
  <r>
    <n v="12"/>
    <s v="EastTexas"/>
    <s v="Lake3"/>
    <x v="224"/>
    <n v="269"/>
    <n v="260"/>
    <n v="6625"/>
    <n v="5905"/>
    <n v="56762"/>
    <n v="91300"/>
  </r>
  <r>
    <n v="8"/>
    <s v="Hanamura"/>
    <s v="Delta"/>
    <x v="17"/>
    <n v="207"/>
    <n v="65"/>
    <n v="1424"/>
    <n v="1029"/>
    <n v="82366"/>
    <n v="82080"/>
  </r>
  <r>
    <n v="4"/>
    <s v="BigPool"/>
    <s v="B1"/>
    <x v="268"/>
    <n v="236"/>
    <n v="169"/>
    <n v="7025"/>
    <n v="6461"/>
    <n v="58165"/>
    <n v="81992"/>
  </r>
  <r>
    <n v="8"/>
    <s v="Hanamura"/>
    <s v="Delta"/>
    <x v="79"/>
    <n v="146"/>
    <n v="288"/>
    <n v="1570"/>
    <n v="1317"/>
    <n v="82220"/>
    <n v="81792"/>
  </r>
  <r>
    <n v="2"/>
    <s v="Route66"/>
    <s v="Delta"/>
    <x v="283"/>
    <n v="244"/>
    <n v="163"/>
    <n v="7151"/>
    <n v="6928"/>
    <n v="57290"/>
    <n v="79281"/>
  </r>
  <r>
    <n v="3"/>
    <s v="Route66"/>
    <s v="A3"/>
    <x v="284"/>
    <n v="283"/>
    <n v="65"/>
    <n v="6747"/>
    <n v="5452"/>
    <n v="45411"/>
    <n v="90986"/>
  </r>
  <r>
    <n v="10"/>
    <s v="EastTexas"/>
    <s v="Lake1"/>
    <x v="285"/>
    <n v="254"/>
    <n v="240"/>
    <n v="5787"/>
    <n v="5536"/>
    <n v="71441"/>
    <n v="59717"/>
  </r>
  <r>
    <n v="14"/>
    <s v="Kern River"/>
    <s v="Delta"/>
    <x v="286"/>
    <n v="213"/>
    <n v="85"/>
    <n v="7512"/>
    <n v="7055"/>
    <n v="67899"/>
    <n v="69083"/>
  </r>
  <r>
    <n v="14"/>
    <s v="Kern River"/>
    <s v="Delta"/>
    <x v="287"/>
    <n v="239"/>
    <n v="70"/>
    <n v="7751"/>
    <n v="7125"/>
    <n v="67660"/>
    <n v="69013"/>
  </r>
  <r>
    <n v="8"/>
    <s v="Hanamura"/>
    <s v="Delta"/>
    <x v="23"/>
    <n v="169"/>
    <n v="239"/>
    <n v="1739"/>
    <n v="1556"/>
    <n v="82051"/>
    <n v="81553"/>
  </r>
  <r>
    <n v="2"/>
    <s v="Route66"/>
    <s v="Delta"/>
    <x v="288"/>
    <n v="272"/>
    <n v="108"/>
    <n v="7423"/>
    <n v="7036"/>
    <n v="57018"/>
    <n v="79173"/>
  </r>
  <r>
    <n v="14"/>
    <s v="Kern River"/>
    <s v="Delta"/>
    <x v="289"/>
    <n v="80"/>
    <n v="236"/>
    <n v="7831"/>
    <n v="7361"/>
    <n v="67580"/>
    <n v="68777"/>
  </r>
  <r>
    <n v="1"/>
    <s v="Route66"/>
    <s v="Alpha"/>
    <x v="290"/>
    <n v="80"/>
    <n v="262"/>
    <n v="7736"/>
    <n v="7864"/>
    <n v="79854"/>
    <n v="64737"/>
  </r>
  <r>
    <n v="8"/>
    <s v="Hanamura"/>
    <s v="Delta"/>
    <x v="99"/>
    <n v="265"/>
    <n v="265"/>
    <n v="2004"/>
    <n v="1821"/>
    <n v="81786"/>
    <n v="81288"/>
  </r>
  <r>
    <n v="14"/>
    <s v="Kern River"/>
    <s v="Delta"/>
    <x v="291"/>
    <n v="246"/>
    <n v="75"/>
    <n v="8077"/>
    <n v="7436"/>
    <n v="67334"/>
    <n v="68702"/>
  </r>
  <r>
    <n v="4"/>
    <s v="BigPool"/>
    <s v="B1"/>
    <x v="292"/>
    <n v="151"/>
    <n v="67"/>
    <n v="7176"/>
    <n v="6528"/>
    <n v="58014"/>
    <n v="81925"/>
  </r>
  <r>
    <n v="12"/>
    <s v="EastTexas"/>
    <s v="Lake3"/>
    <x v="57"/>
    <n v="112"/>
    <n v="102"/>
    <n v="6737"/>
    <n v="6007"/>
    <n v="56650"/>
    <n v="91198"/>
  </r>
  <r>
    <n v="11"/>
    <s v="EastTexas"/>
    <s v="Lake2"/>
    <x v="216"/>
    <n v="298"/>
    <n v="217"/>
    <n v="6477"/>
    <n v="5779"/>
    <n v="69503"/>
    <n v="91018"/>
  </r>
  <r>
    <n v="8"/>
    <s v="Hanamura"/>
    <s v="Delta"/>
    <x v="109"/>
    <n v="298"/>
    <n v="61"/>
    <n v="2302"/>
    <n v="1882"/>
    <n v="81488"/>
    <n v="81227"/>
  </r>
  <r>
    <n v="8"/>
    <s v="Hanamura"/>
    <s v="Delta"/>
    <x v="27"/>
    <n v="241"/>
    <n v="102"/>
    <n v="2543"/>
    <n v="1984"/>
    <n v="81247"/>
    <n v="81125"/>
  </r>
  <r>
    <n v="11"/>
    <s v="EastTexas"/>
    <s v="Lake2"/>
    <x v="250"/>
    <n v="129"/>
    <n v="150"/>
    <n v="6606"/>
    <n v="5929"/>
    <n v="69374"/>
    <n v="90868"/>
  </r>
  <r>
    <n v="12"/>
    <s v="EastTexas"/>
    <s v="Lake3"/>
    <x v="58"/>
    <n v="225"/>
    <n v="214"/>
    <n v="6962"/>
    <n v="6221"/>
    <n v="56425"/>
    <n v="90984"/>
  </r>
  <r>
    <n v="4"/>
    <s v="BigPool"/>
    <s v="B1"/>
    <x v="68"/>
    <n v="260"/>
    <n v="76"/>
    <n v="7436"/>
    <n v="6604"/>
    <n v="57754"/>
    <n v="81849"/>
  </r>
  <r>
    <n v="2"/>
    <s v="Route66"/>
    <s v="Delta"/>
    <x v="275"/>
    <n v="168"/>
    <n v="267"/>
    <n v="7591"/>
    <n v="7303"/>
    <n v="56850"/>
    <n v="78906"/>
  </r>
  <r>
    <n v="8"/>
    <s v="Hanamura"/>
    <s v="Delta"/>
    <x v="161"/>
    <n v="258"/>
    <n v="255"/>
    <n v="2801"/>
    <n v="2239"/>
    <n v="80989"/>
    <n v="80870"/>
  </r>
  <r>
    <n v="2"/>
    <s v="Route66"/>
    <s v="Delta"/>
    <x v="293"/>
    <n v="244"/>
    <n v="79"/>
    <n v="7835"/>
    <n v="7382"/>
    <n v="56606"/>
    <n v="78827"/>
  </r>
  <r>
    <n v="8"/>
    <s v="Hanamura"/>
    <s v="Delta"/>
    <x v="119"/>
    <n v="280"/>
    <n v="91"/>
    <n v="3081"/>
    <n v="2330"/>
    <n v="80709"/>
    <n v="80779"/>
  </r>
  <r>
    <n v="2"/>
    <s v="Route66"/>
    <s v="Delta"/>
    <x v="294"/>
    <n v="203"/>
    <n v="135"/>
    <n v="8038"/>
    <n v="7517"/>
    <n v="56403"/>
    <n v="78692"/>
  </r>
  <r>
    <n v="13"/>
    <s v="Kern River"/>
    <s v="W13"/>
    <x v="232"/>
    <n v="226"/>
    <n v="230"/>
    <n v="6063"/>
    <n v="5680"/>
    <n v="86640"/>
    <n v="73775"/>
  </r>
  <r>
    <n v="11"/>
    <s v="EastTexas"/>
    <s v="Lake2"/>
    <x v="57"/>
    <n v="150"/>
    <n v="171"/>
    <n v="6756"/>
    <n v="6100"/>
    <n v="69224"/>
    <n v="90697"/>
  </r>
  <r>
    <n v="8"/>
    <s v="Hanamura"/>
    <s v="Delta"/>
    <x v="175"/>
    <n v="220"/>
    <n v="194"/>
    <n v="3301"/>
    <n v="2524"/>
    <n v="80489"/>
    <n v="80585"/>
  </r>
  <r>
    <n v="2"/>
    <s v="Route66"/>
    <s v="Delta"/>
    <x v="71"/>
    <n v="113"/>
    <n v="174"/>
    <n v="8151"/>
    <n v="7691"/>
    <n v="56290"/>
    <n v="78518"/>
  </r>
  <r>
    <n v="8"/>
    <s v="Hanamura"/>
    <s v="Delta"/>
    <x v="125"/>
    <n v="230"/>
    <n v="281"/>
    <n v="3531"/>
    <n v="2805"/>
    <n v="80259"/>
    <n v="80304"/>
  </r>
  <r>
    <n v="10"/>
    <s v="EastTexas"/>
    <s v="Lake1"/>
    <x v="295"/>
    <n v="139"/>
    <n v="282"/>
    <n v="5926"/>
    <n v="5818"/>
    <n v="71302"/>
    <n v="59435"/>
  </r>
  <r>
    <n v="1"/>
    <s v="Route66"/>
    <s v="Alpha"/>
    <x v="296"/>
    <n v="288"/>
    <n v="289"/>
    <n v="8024"/>
    <n v="8153"/>
    <n v="79566"/>
    <n v="64448"/>
  </r>
  <r>
    <n v="8"/>
    <s v="Hanamura"/>
    <s v="Delta"/>
    <x v="141"/>
    <n v="132"/>
    <n v="161"/>
    <n v="3663"/>
    <n v="2966"/>
    <n v="80127"/>
    <n v="80143"/>
  </r>
  <r>
    <n v="10"/>
    <s v="EastTexas"/>
    <s v="Lake1"/>
    <x v="297"/>
    <n v="206"/>
    <n v="169"/>
    <n v="6132"/>
    <n v="5987"/>
    <n v="71096"/>
    <n v="59266"/>
  </r>
  <r>
    <n v="8"/>
    <s v="Hanamura"/>
    <s v="Delta"/>
    <x v="298"/>
    <n v="134"/>
    <n v="68"/>
    <n v="3797"/>
    <n v="3034"/>
    <n v="79993"/>
    <n v="80075"/>
  </r>
  <r>
    <n v="14"/>
    <s v="Kern River"/>
    <s v="Delta"/>
    <x v="299"/>
    <n v="294"/>
    <n v="180"/>
    <n v="8371"/>
    <n v="7616"/>
    <n v="67040"/>
    <n v="68522"/>
  </r>
  <r>
    <n v="14"/>
    <s v="Kern River"/>
    <s v="Delta"/>
    <x v="300"/>
    <n v="223"/>
    <n v="203"/>
    <n v="8594"/>
    <n v="7819"/>
    <n v="66817"/>
    <n v="68319"/>
  </r>
  <r>
    <n v="2"/>
    <s v="Route66"/>
    <s v="Delta"/>
    <x v="301"/>
    <n v="185"/>
    <n v="295"/>
    <n v="8336"/>
    <n v="7986"/>
    <n v="56105"/>
    <n v="78223"/>
  </r>
  <r>
    <n v="8"/>
    <s v="Hanamura"/>
    <s v="Delta"/>
    <x v="148"/>
    <n v="229"/>
    <n v="259"/>
    <n v="4026"/>
    <n v="3293"/>
    <n v="79764"/>
    <n v="79816"/>
  </r>
  <r>
    <n v="8"/>
    <s v="Hanamura"/>
    <s v="Delta"/>
    <x v="39"/>
    <n v="198"/>
    <n v="62"/>
    <n v="4224"/>
    <n v="3355"/>
    <n v="79566"/>
    <n v="79754"/>
  </r>
  <r>
    <n v="13"/>
    <s v="Kern River"/>
    <s v="W13"/>
    <x v="245"/>
    <n v="113"/>
    <n v="149"/>
    <n v="6176"/>
    <n v="5829"/>
    <n v="86527"/>
    <n v="73626"/>
  </r>
  <r>
    <n v="14"/>
    <s v="Kern River"/>
    <s v="Delta"/>
    <x v="302"/>
    <n v="235"/>
    <n v="58"/>
    <n v="8829"/>
    <n v="7877"/>
    <n v="66582"/>
    <n v="68261"/>
  </r>
  <r>
    <n v="3"/>
    <s v="Route66"/>
    <s v="A3"/>
    <x v="252"/>
    <n v="118"/>
    <n v="89"/>
    <n v="6865"/>
    <n v="5541"/>
    <n v="45293"/>
    <n v="90897"/>
  </r>
  <r>
    <n v="5"/>
    <s v="BigPool"/>
    <s v="B2"/>
    <x v="293"/>
    <n v="87"/>
    <n v="237"/>
    <n v="7120"/>
    <n v="7426"/>
    <n v="40303"/>
    <n v="70282"/>
  </r>
  <r>
    <n v="3"/>
    <s v="Route66"/>
    <s v="A3"/>
    <x v="295"/>
    <n v="113"/>
    <n v="174"/>
    <n v="6978"/>
    <n v="5715"/>
    <n v="45180"/>
    <n v="90723"/>
  </r>
  <r>
    <n v="14"/>
    <s v="Kern River"/>
    <s v="Delta"/>
    <x v="303"/>
    <n v="158"/>
    <n v="286"/>
    <n v="8987"/>
    <n v="8163"/>
    <n v="66424"/>
    <n v="67975"/>
  </r>
  <r>
    <n v="11"/>
    <s v="EastTexas"/>
    <s v="Lake2"/>
    <x v="252"/>
    <n v="82"/>
    <n v="175"/>
    <n v="6838"/>
    <n v="6275"/>
    <n v="69142"/>
    <n v="90522"/>
  </r>
  <r>
    <n v="8"/>
    <s v="Hanamura"/>
    <s v="Delta"/>
    <x v="152"/>
    <n v="279"/>
    <n v="77"/>
    <n v="4503"/>
    <n v="3432"/>
    <n v="79287"/>
    <n v="79677"/>
  </r>
  <r>
    <n v="1"/>
    <s v="Route66"/>
    <s v="Alpha"/>
    <x v="304"/>
    <n v="251"/>
    <n v="253"/>
    <n v="8275"/>
    <n v="8406"/>
    <n v="79315"/>
    <n v="64195"/>
  </r>
  <r>
    <n v="5"/>
    <s v="BigPool"/>
    <s v="B2"/>
    <x v="290"/>
    <n v="241"/>
    <n v="100"/>
    <n v="7361"/>
    <n v="7526"/>
    <n v="40062"/>
    <n v="70182"/>
  </r>
  <r>
    <n v="8"/>
    <s v="Hanamura"/>
    <s v="Delta"/>
    <x v="182"/>
    <n v="141"/>
    <n v="208"/>
    <n v="4644"/>
    <n v="3640"/>
    <n v="79146"/>
    <n v="79469"/>
  </r>
  <r>
    <n v="14"/>
    <s v="Kern River"/>
    <s v="Delta"/>
    <x v="305"/>
    <n v="155"/>
    <n v="53"/>
    <n v="9142"/>
    <n v="8216"/>
    <n v="66269"/>
    <n v="67922"/>
  </r>
  <r>
    <n v="2"/>
    <s v="Route66"/>
    <s v="Delta"/>
    <x v="306"/>
    <n v="163"/>
    <n v="256"/>
    <n v="8499"/>
    <n v="8242"/>
    <n v="55942"/>
    <n v="77967"/>
  </r>
  <r>
    <n v="3"/>
    <s v="Route66"/>
    <s v="A3"/>
    <x v="262"/>
    <n v="196"/>
    <n v="85"/>
    <n v="7174"/>
    <n v="5800"/>
    <n v="44984"/>
    <n v="90638"/>
  </r>
  <r>
    <n v="11"/>
    <s v="EastTexas"/>
    <s v="Lake2"/>
    <x v="254"/>
    <n v="123"/>
    <n v="118"/>
    <n v="6961"/>
    <n v="6393"/>
    <n v="69019"/>
    <n v="90404"/>
  </r>
  <r>
    <n v="8"/>
    <s v="Hanamura"/>
    <s v="Delta"/>
    <x v="193"/>
    <n v="297"/>
    <n v="285"/>
    <n v="4941"/>
    <n v="3925"/>
    <n v="78849"/>
    <n v="79184"/>
  </r>
  <r>
    <n v="13"/>
    <s v="Kern River"/>
    <s v="W13"/>
    <x v="297"/>
    <n v="149"/>
    <n v="92"/>
    <n v="6325"/>
    <n v="5921"/>
    <n v="86378"/>
    <n v="73534"/>
  </r>
  <r>
    <n v="8"/>
    <s v="Hanamura"/>
    <s v="Delta"/>
    <x v="211"/>
    <n v="195"/>
    <n v="190"/>
    <n v="5136"/>
    <n v="4115"/>
    <n v="78654"/>
    <n v="78994"/>
  </r>
  <r>
    <n v="3"/>
    <s v="Route66"/>
    <s v="A3"/>
    <x v="307"/>
    <n v="277"/>
    <n v="113"/>
    <n v="7451"/>
    <n v="5913"/>
    <n v="44707"/>
    <n v="90525"/>
  </r>
  <r>
    <n v="8"/>
    <s v="Hanamura"/>
    <s v="Delta"/>
    <x v="214"/>
    <n v="210"/>
    <n v="88"/>
    <n v="5346"/>
    <n v="4203"/>
    <n v="78444"/>
    <n v="78906"/>
  </r>
  <r>
    <n v="8"/>
    <s v="Hanamura"/>
    <s v="Delta"/>
    <x v="48"/>
    <n v="92"/>
    <n v="124"/>
    <n v="5438"/>
    <n v="4327"/>
    <n v="78352"/>
    <n v="78782"/>
  </r>
  <r>
    <n v="8"/>
    <s v="Hanamura"/>
    <s v="Delta"/>
    <x v="269"/>
    <n v="285"/>
    <n v="80"/>
    <n v="5723"/>
    <n v="4407"/>
    <n v="78067"/>
    <n v="78702"/>
  </r>
  <r>
    <n v="2"/>
    <s v="Route66"/>
    <s v="Delta"/>
    <x v="308"/>
    <n v="273"/>
    <n v="188"/>
    <n v="8772"/>
    <n v="8430"/>
    <n v="55669"/>
    <n v="77779"/>
  </r>
  <r>
    <n v="5"/>
    <s v="BigPool"/>
    <s v="B2"/>
    <x v="296"/>
    <n v="241"/>
    <n v="164"/>
    <n v="7602"/>
    <n v="7690"/>
    <n v="39821"/>
    <n v="70018"/>
  </r>
  <r>
    <n v="11"/>
    <s v="EastTexas"/>
    <s v="Lake2"/>
    <x v="262"/>
    <n v="203"/>
    <n v="200"/>
    <n v="7164"/>
    <n v="6593"/>
    <n v="68816"/>
    <n v="90204"/>
  </r>
  <r>
    <n v="1"/>
    <s v="Route66"/>
    <s v="Alpha"/>
    <x v="309"/>
    <n v="258"/>
    <n v="156"/>
    <n v="8533"/>
    <n v="8562"/>
    <n v="79057"/>
    <n v="64039"/>
  </r>
  <r>
    <n v="8"/>
    <s v="Hanamura"/>
    <s v="Delta"/>
    <x v="266"/>
    <n v="236"/>
    <n v="286"/>
    <n v="5959"/>
    <n v="4693"/>
    <n v="77831"/>
    <n v="78416"/>
  </r>
  <r>
    <n v="11"/>
    <s v="EastTexas"/>
    <s v="Lake2"/>
    <x v="310"/>
    <n v="247"/>
    <n v="56"/>
    <n v="7411"/>
    <n v="6649"/>
    <n v="68569"/>
    <n v="90148"/>
  </r>
  <r>
    <n v="13"/>
    <s v="Kern River"/>
    <s v="W13"/>
    <x v="307"/>
    <n v="290"/>
    <n v="170"/>
    <n v="6615"/>
    <n v="6091"/>
    <n v="86088"/>
    <n v="73364"/>
  </r>
  <r>
    <n v="3"/>
    <s v="Route66"/>
    <s v="A3"/>
    <x v="283"/>
    <n v="191"/>
    <n v="128"/>
    <n v="7642"/>
    <n v="6041"/>
    <n v="44516"/>
    <n v="90397"/>
  </r>
  <r>
    <n v="3"/>
    <s v="Route66"/>
    <s v="A3"/>
    <x v="311"/>
    <n v="100"/>
    <n v="233"/>
    <n v="7742"/>
    <n v="6274"/>
    <n v="44416"/>
    <n v="90164"/>
  </r>
  <r>
    <n v="1"/>
    <s v="Route66"/>
    <s v="Alpha"/>
    <x v="312"/>
    <n v="180"/>
    <n v="207"/>
    <n v="8713"/>
    <n v="8769"/>
    <n v="78877"/>
    <n v="63832"/>
  </r>
  <r>
    <n v="8"/>
    <s v="Hanamura"/>
    <s v="Delta"/>
    <x v="216"/>
    <n v="105"/>
    <n v="214"/>
    <n v="6064"/>
    <n v="4907"/>
    <n v="77726"/>
    <n v="78202"/>
  </r>
  <r>
    <n v="13"/>
    <s v="Kern River"/>
    <s v="W13"/>
    <x v="64"/>
    <n v="216"/>
    <n v="230"/>
    <n v="6831"/>
    <n v="6321"/>
    <n v="85872"/>
    <n v="73134"/>
  </r>
  <r>
    <n v="5"/>
    <s v="BigPool"/>
    <s v="B2"/>
    <x v="287"/>
    <n v="213"/>
    <n v="182"/>
    <n v="7815"/>
    <n v="7872"/>
    <n v="39608"/>
    <n v="69836"/>
  </r>
  <r>
    <n v="13"/>
    <s v="Kern River"/>
    <s v="W13"/>
    <x v="65"/>
    <n v="267"/>
    <n v="86"/>
    <n v="7098"/>
    <n v="6407"/>
    <n v="85605"/>
    <n v="73048"/>
  </r>
  <r>
    <n v="13"/>
    <s v="Kern River"/>
    <s v="W13"/>
    <x v="278"/>
    <n v="271"/>
    <n v="297"/>
    <n v="7369"/>
    <n v="6704"/>
    <n v="85334"/>
    <n v="72751"/>
  </r>
  <r>
    <n v="14"/>
    <s v="Kern River"/>
    <s v="Delta"/>
    <x v="313"/>
    <n v="141"/>
    <n v="161"/>
    <n v="9283"/>
    <n v="8377"/>
    <n v="66128"/>
    <n v="67761"/>
  </r>
  <r>
    <n v="14"/>
    <s v="Kern River"/>
    <s v="Delta"/>
    <x v="314"/>
    <n v="249"/>
    <n v="250"/>
    <n v="9532"/>
    <n v="8627"/>
    <n v="65879"/>
    <n v="67511"/>
  </r>
  <r>
    <n v="8"/>
    <s v="Hanamura"/>
    <s v="Delta"/>
    <x v="315"/>
    <n v="82"/>
    <n v="127"/>
    <n v="6146"/>
    <n v="5034"/>
    <n v="77644"/>
    <n v="78075"/>
  </r>
  <r>
    <n v="10"/>
    <s v="EastTexas"/>
    <s v="Lake1"/>
    <x v="256"/>
    <n v="259"/>
    <n v="132"/>
    <n v="6391"/>
    <n v="6119"/>
    <n v="70837"/>
    <n v="59134"/>
  </r>
  <r>
    <n v="12"/>
    <s v="EastTexas"/>
    <s v="Lake3"/>
    <x v="61"/>
    <n v="265"/>
    <n v="118"/>
    <n v="7227"/>
    <n v="6339"/>
    <n v="56160"/>
    <n v="90866"/>
  </r>
  <r>
    <n v="13"/>
    <s v="Kern River"/>
    <s v="W13"/>
    <x v="276"/>
    <n v="94"/>
    <n v="85"/>
    <n v="7463"/>
    <n v="6789"/>
    <n v="85240"/>
    <n v="72666"/>
  </r>
  <r>
    <n v="1"/>
    <s v="Route66"/>
    <s v="Alpha"/>
    <x v="308"/>
    <n v="94"/>
    <n v="261"/>
    <n v="8807"/>
    <n v="9030"/>
    <n v="78783"/>
    <n v="63571"/>
  </r>
  <r>
    <n v="3"/>
    <s v="Route66"/>
    <s v="A3"/>
    <x v="272"/>
    <n v="172"/>
    <n v="181"/>
    <n v="7914"/>
    <n v="6455"/>
    <n v="44244"/>
    <n v="89983"/>
  </r>
  <r>
    <n v="13"/>
    <s v="Kern River"/>
    <s v="W13"/>
    <x v="316"/>
    <n v="85"/>
    <n v="250"/>
    <n v="7548"/>
    <n v="7039"/>
    <n v="85155"/>
    <n v="72416"/>
  </r>
  <r>
    <n v="8"/>
    <s v="Hanamura"/>
    <s v="Delta"/>
    <x v="284"/>
    <n v="245"/>
    <n v="223"/>
    <n v="6391"/>
    <n v="5257"/>
    <n v="77399"/>
    <n v="77852"/>
  </r>
  <r>
    <n v="2"/>
    <s v="Route66"/>
    <s v="Delta"/>
    <x v="299"/>
    <n v="237"/>
    <n v="122"/>
    <n v="9009"/>
    <n v="8552"/>
    <n v="55432"/>
    <n v="77657"/>
  </r>
  <r>
    <n v="8"/>
    <s v="Hanamura"/>
    <s v="Delta"/>
    <x v="252"/>
    <n v="269"/>
    <n v="228"/>
    <n v="6660"/>
    <n v="5485"/>
    <n v="77130"/>
    <n v="77624"/>
  </r>
  <r>
    <n v="1"/>
    <s v="Route66"/>
    <s v="Alpha"/>
    <x v="317"/>
    <n v="92"/>
    <n v="247"/>
    <n v="8899"/>
    <n v="9277"/>
    <n v="78691"/>
    <n v="63324"/>
  </r>
  <r>
    <n v="11"/>
    <s v="EastTexas"/>
    <s v="Lake2"/>
    <x v="318"/>
    <n v="299"/>
    <n v="155"/>
    <n v="7710"/>
    <n v="6804"/>
    <n v="68270"/>
    <n v="89993"/>
  </r>
  <r>
    <n v="8"/>
    <s v="Hanamura"/>
    <s v="Delta"/>
    <x v="255"/>
    <n v="101"/>
    <n v="172"/>
    <n v="6761"/>
    <n v="5657"/>
    <n v="77029"/>
    <n v="77452"/>
  </r>
  <r>
    <n v="12"/>
    <s v="EastTexas"/>
    <s v="Lake3"/>
    <x v="62"/>
    <n v="247"/>
    <n v="115"/>
    <n v="7474"/>
    <n v="6454"/>
    <n v="55913"/>
    <n v="90751"/>
  </r>
  <r>
    <n v="5"/>
    <s v="BigPool"/>
    <s v="B2"/>
    <x v="319"/>
    <n v="145"/>
    <n v="61"/>
    <n v="7960"/>
    <n v="7933"/>
    <n v="39463"/>
    <n v="69775"/>
  </r>
  <r>
    <n v="2"/>
    <s v="Route66"/>
    <s v="Delta"/>
    <x v="77"/>
    <n v="175"/>
    <n v="258"/>
    <n v="9184"/>
    <n v="8810"/>
    <n v="55257"/>
    <n v="77399"/>
  </r>
  <r>
    <n v="8"/>
    <s v="Hanamura"/>
    <s v="Delta"/>
    <x v="263"/>
    <n v="83"/>
    <n v="246"/>
    <n v="6844"/>
    <n v="5903"/>
    <n v="76946"/>
    <n v="77206"/>
  </r>
  <r>
    <n v="1"/>
    <s v="Route66"/>
    <s v="Alpha"/>
    <x v="320"/>
    <n v="280"/>
    <n v="70"/>
    <n v="9179"/>
    <n v="9347"/>
    <n v="78411"/>
    <n v="63254"/>
  </r>
  <r>
    <n v="5"/>
    <s v="BigPool"/>
    <s v="B2"/>
    <x v="321"/>
    <n v="264"/>
    <n v="288"/>
    <n v="8224"/>
    <n v="8221"/>
    <n v="39199"/>
    <n v="69487"/>
  </r>
  <r>
    <n v="12"/>
    <s v="EastTexas"/>
    <s v="Lake3"/>
    <x v="310"/>
    <n v="175"/>
    <n v="250"/>
    <n v="7649"/>
    <n v="6704"/>
    <n v="55738"/>
    <n v="90501"/>
  </r>
  <r>
    <n v="8"/>
    <s v="Hanamura"/>
    <s v="Delta"/>
    <x v="307"/>
    <n v="298"/>
    <n v="191"/>
    <n v="7142"/>
    <n v="6094"/>
    <n v="76648"/>
    <n v="77015"/>
  </r>
  <r>
    <n v="1"/>
    <s v="Route66"/>
    <s v="Alpha"/>
    <x v="77"/>
    <n v="194"/>
    <n v="235"/>
    <n v="9373"/>
    <n v="9582"/>
    <n v="78217"/>
    <n v="63019"/>
  </r>
  <r>
    <n v="14"/>
    <s v="Kern River"/>
    <s v="Delta"/>
    <x v="322"/>
    <n v="253"/>
    <n v="144"/>
    <n v="9785"/>
    <n v="8771"/>
    <n v="65626"/>
    <n v="67367"/>
  </r>
  <r>
    <n v="8"/>
    <s v="Hanamura"/>
    <s v="Delta"/>
    <x v="323"/>
    <n v="117"/>
    <n v="293"/>
    <n v="7259"/>
    <n v="6387"/>
    <n v="76531"/>
    <n v="76722"/>
  </r>
  <r>
    <n v="12"/>
    <s v="EastTexas"/>
    <s v="Lake3"/>
    <x v="267"/>
    <n v="275"/>
    <n v="277"/>
    <n v="7924"/>
    <n v="6981"/>
    <n v="55463"/>
    <n v="90224"/>
  </r>
  <r>
    <n v="14"/>
    <s v="Kern River"/>
    <s v="Delta"/>
    <x v="324"/>
    <n v="99"/>
    <n v="175"/>
    <n v="9884"/>
    <n v="8946"/>
    <n v="65527"/>
    <n v="67192"/>
  </r>
  <r>
    <n v="8"/>
    <s v="Hanamura"/>
    <s v="Delta"/>
    <x v="288"/>
    <n v="206"/>
    <n v="193"/>
    <n v="7465"/>
    <n v="6580"/>
    <n v="76325"/>
    <n v="76529"/>
  </r>
  <r>
    <n v="8"/>
    <s v="Hanamura"/>
    <s v="Delta"/>
    <x v="325"/>
    <n v="170"/>
    <n v="200"/>
    <n v="7635"/>
    <n v="6780"/>
    <n v="76155"/>
    <n v="76329"/>
  </r>
  <r>
    <n v="11"/>
    <s v="EastTexas"/>
    <s v="Lake2"/>
    <x v="323"/>
    <n v="83"/>
    <n v="132"/>
    <n v="7793"/>
    <n v="6936"/>
    <n v="68187"/>
    <n v="89861"/>
  </r>
  <r>
    <n v="12"/>
    <s v="EastTexas"/>
    <s v="Lake3"/>
    <x v="288"/>
    <n v="199"/>
    <n v="270"/>
    <n v="8123"/>
    <n v="7251"/>
    <n v="55264"/>
    <n v="89954"/>
  </r>
  <r>
    <n v="1"/>
    <s v="Route66"/>
    <s v="Alpha"/>
    <x v="326"/>
    <n v="278"/>
    <n v="87"/>
    <n v="9651"/>
    <n v="9669"/>
    <n v="77939"/>
    <n v="62932"/>
  </r>
  <r>
    <n v="8"/>
    <s v="Hanamura"/>
    <s v="Delta"/>
    <x v="327"/>
    <n v="278"/>
    <n v="245"/>
    <n v="7913"/>
    <n v="7025"/>
    <n v="75877"/>
    <n v="76084"/>
  </r>
  <r>
    <n v="12"/>
    <s v="EastTexas"/>
    <s v="Lake3"/>
    <x v="328"/>
    <n v="225"/>
    <n v="163"/>
    <n v="8348"/>
    <n v="7414"/>
    <n v="55039"/>
    <n v="89791"/>
  </r>
  <r>
    <n v="10"/>
    <s v="EastTexas"/>
    <s v="Lake1"/>
    <x v="259"/>
    <n v="283"/>
    <n v="79"/>
    <n v="6674"/>
    <n v="6198"/>
    <n v="70554"/>
    <n v="59055"/>
  </r>
  <r>
    <n v="4"/>
    <s v="BigPool"/>
    <s v="B1"/>
    <x v="282"/>
    <n v="167"/>
    <n v="193"/>
    <n v="7603"/>
    <n v="6797"/>
    <n v="57587"/>
    <n v="81656"/>
  </r>
  <r>
    <n v="8"/>
    <s v="Hanamura"/>
    <s v="Delta"/>
    <x v="290"/>
    <n v="241"/>
    <n v="206"/>
    <n v="8154"/>
    <n v="7231"/>
    <n v="75636"/>
    <n v="75878"/>
  </r>
  <r>
    <n v="13"/>
    <s v="Kern River"/>
    <s v="W13"/>
    <x v="290"/>
    <n v="166"/>
    <n v="128"/>
    <n v="7714"/>
    <n v="7167"/>
    <n v="84989"/>
    <n v="72288"/>
  </r>
  <r>
    <n v="12"/>
    <s v="EastTexas"/>
    <s v="Lake3"/>
    <x v="276"/>
    <n v="291"/>
    <n v="217"/>
    <n v="8639"/>
    <n v="7631"/>
    <n v="54748"/>
    <n v="89574"/>
  </r>
  <r>
    <n v="12"/>
    <s v="EastTexas"/>
    <s v="Lake3"/>
    <x v="293"/>
    <n v="286"/>
    <n v="272"/>
    <n v="8925"/>
    <n v="7903"/>
    <n v="54462"/>
    <n v="89302"/>
  </r>
  <r>
    <n v="3"/>
    <s v="Route66"/>
    <s v="A3"/>
    <x v="275"/>
    <n v="116"/>
    <n v="91"/>
    <n v="8030"/>
    <n v="6546"/>
    <n v="44128"/>
    <n v="89892"/>
  </r>
  <r>
    <n v="5"/>
    <s v="BigPool"/>
    <s v="B2"/>
    <x v="329"/>
    <n v="87"/>
    <n v="83"/>
    <n v="8311"/>
    <n v="8304"/>
    <n v="39112"/>
    <n v="69404"/>
  </r>
  <r>
    <n v="8"/>
    <s v="Hanamura"/>
    <s v="Delta"/>
    <x v="304"/>
    <n v="290"/>
    <n v="141"/>
    <n v="8444"/>
    <n v="7372"/>
    <n v="75346"/>
    <n v="75737"/>
  </r>
  <r>
    <n v="14"/>
    <s v="Kern River"/>
    <s v="Delta"/>
    <x v="330"/>
    <n v="200"/>
    <n v="233"/>
    <n v="10084"/>
    <n v="9179"/>
    <n v="65327"/>
    <n v="66959"/>
  </r>
  <r>
    <n v="12"/>
    <s v="EastTexas"/>
    <s v="Lake3"/>
    <x v="70"/>
    <n v="148"/>
    <n v="96"/>
    <n v="9073"/>
    <n v="7999"/>
    <n v="54314"/>
    <n v="89206"/>
  </r>
  <r>
    <n v="11"/>
    <s v="EastTexas"/>
    <s v="Lake2"/>
    <x v="278"/>
    <n v="220"/>
    <n v="283"/>
    <n v="8013"/>
    <n v="7219"/>
    <n v="67967"/>
    <n v="89578"/>
  </r>
  <r>
    <n v="3"/>
    <s v="Route66"/>
    <s v="A3"/>
    <x v="69"/>
    <n v="108"/>
    <n v="89"/>
    <n v="8138"/>
    <n v="6635"/>
    <n v="44020"/>
    <n v="89803"/>
  </r>
  <r>
    <n v="11"/>
    <s v="EastTexas"/>
    <s v="Lake2"/>
    <x v="325"/>
    <n v="151"/>
    <n v="240"/>
    <n v="8164"/>
    <n v="7459"/>
    <n v="67816"/>
    <n v="89338"/>
  </r>
  <r>
    <n v="13"/>
    <s v="Kern River"/>
    <s v="W13"/>
    <x v="331"/>
    <n v="158"/>
    <n v="182"/>
    <n v="7872"/>
    <n v="7349"/>
    <n v="84831"/>
    <n v="72106"/>
  </r>
  <r>
    <n v="1"/>
    <s v="Route66"/>
    <s v="Alpha"/>
    <x v="332"/>
    <n v="281"/>
    <n v="65"/>
    <n v="9932"/>
    <n v="9734"/>
    <n v="77658"/>
    <n v="62867"/>
  </r>
  <r>
    <n v="8"/>
    <s v="Hanamura"/>
    <s v="Delta"/>
    <x v="333"/>
    <n v="99"/>
    <n v="107"/>
    <n v="8543"/>
    <n v="7479"/>
    <n v="75247"/>
    <n v="75630"/>
  </r>
  <r>
    <n v="3"/>
    <s v="Route66"/>
    <s v="A3"/>
    <x v="281"/>
    <n v="120"/>
    <n v="62"/>
    <n v="8258"/>
    <n v="6697"/>
    <n v="43900"/>
    <n v="89741"/>
  </r>
  <r>
    <n v="3"/>
    <s v="Route66"/>
    <s v="A3"/>
    <x v="294"/>
    <n v="114"/>
    <n v="94"/>
    <n v="8372"/>
    <n v="6791"/>
    <n v="43786"/>
    <n v="89647"/>
  </r>
  <r>
    <n v="3"/>
    <s v="Route66"/>
    <s v="A3"/>
    <x v="304"/>
    <n v="224"/>
    <n v="190"/>
    <n v="8596"/>
    <n v="6981"/>
    <n v="43562"/>
    <n v="89457"/>
  </r>
  <r>
    <n v="14"/>
    <s v="Kern River"/>
    <s v="Delta"/>
    <x v="334"/>
    <n v="280"/>
    <n v="285"/>
    <n v="10364"/>
    <n v="9464"/>
    <n v="65047"/>
    <n v="66674"/>
  </r>
  <r>
    <n v="4"/>
    <s v="BigPool"/>
    <s v="B1"/>
    <x v="70"/>
    <n v="129"/>
    <n v="259"/>
    <n v="7732"/>
    <n v="7056"/>
    <n v="57458"/>
    <n v="81397"/>
  </r>
  <r>
    <n v="1"/>
    <s v="Route66"/>
    <s v="Alpha"/>
    <x v="80"/>
    <n v="204"/>
    <n v="169"/>
    <n v="10136"/>
    <n v="9903"/>
    <n v="77454"/>
    <n v="62698"/>
  </r>
  <r>
    <n v="13"/>
    <s v="Kern River"/>
    <s v="W13"/>
    <x v="304"/>
    <n v="267"/>
    <n v="237"/>
    <n v="8139"/>
    <n v="7586"/>
    <n v="84564"/>
    <n v="71869"/>
  </r>
  <r>
    <n v="11"/>
    <s v="EastTexas"/>
    <s v="Lake2"/>
    <x v="69"/>
    <n v="237"/>
    <n v="269"/>
    <n v="8401"/>
    <n v="7728"/>
    <n v="67579"/>
    <n v="89069"/>
  </r>
  <r>
    <n v="8"/>
    <s v="Hanamura"/>
    <s v="Delta"/>
    <x v="75"/>
    <n v="117"/>
    <n v="189"/>
    <n v="8660"/>
    <n v="7668"/>
    <n v="75130"/>
    <n v="75441"/>
  </r>
  <r>
    <n v="10"/>
    <s v="EastTexas"/>
    <s v="Lake1"/>
    <x v="323"/>
    <n v="195"/>
    <n v="73"/>
    <n v="6869"/>
    <n v="6271"/>
    <n v="70359"/>
    <n v="58982"/>
  </r>
  <r>
    <n v="2"/>
    <s v="Route66"/>
    <s v="Delta"/>
    <x v="78"/>
    <n v="299"/>
    <n v="175"/>
    <n v="9483"/>
    <n v="8985"/>
    <n v="54958"/>
    <n v="77224"/>
  </r>
  <r>
    <n v="8"/>
    <s v="Hanamura"/>
    <s v="Delta"/>
    <x v="335"/>
    <n v="255"/>
    <n v="134"/>
    <n v="8915"/>
    <n v="7802"/>
    <n v="74875"/>
    <n v="75307"/>
  </r>
  <r>
    <n v="3"/>
    <s v="Route66"/>
    <s v="A3"/>
    <x v="287"/>
    <n v="292"/>
    <n v="75"/>
    <n v="8888"/>
    <n v="7056"/>
    <n v="43270"/>
    <n v="89382"/>
  </r>
  <r>
    <n v="4"/>
    <s v="BigPool"/>
    <s v="B1"/>
    <x v="286"/>
    <n v="266"/>
    <n v="183"/>
    <n v="7998"/>
    <n v="7239"/>
    <n v="57192"/>
    <n v="81214"/>
  </r>
  <r>
    <n v="8"/>
    <s v="Hanamura"/>
    <s v="Delta"/>
    <x v="336"/>
    <n v="256"/>
    <n v="286"/>
    <n v="9171"/>
    <n v="8088"/>
    <n v="74619"/>
    <n v="75021"/>
  </r>
  <r>
    <n v="3"/>
    <s v="Route66"/>
    <s v="A3"/>
    <x v="312"/>
    <n v="130"/>
    <n v="283"/>
    <n v="9018"/>
    <n v="7339"/>
    <n v="43140"/>
    <n v="89099"/>
  </r>
  <r>
    <n v="8"/>
    <s v="Hanamura"/>
    <s v="Delta"/>
    <x v="77"/>
    <n v="261"/>
    <n v="126"/>
    <n v="9432"/>
    <n v="8214"/>
    <n v="74358"/>
    <n v="74895"/>
  </r>
  <r>
    <n v="11"/>
    <s v="EastTexas"/>
    <s v="Lake2"/>
    <x v="70"/>
    <n v="293"/>
    <n v="116"/>
    <n v="8694"/>
    <n v="7844"/>
    <n v="67286"/>
    <n v="88953"/>
  </r>
  <r>
    <n v="3"/>
    <s v="Route66"/>
    <s v="A3"/>
    <x v="291"/>
    <n v="257"/>
    <n v="213"/>
    <n v="9275"/>
    <n v="7552"/>
    <n v="42883"/>
    <n v="88886"/>
  </r>
  <r>
    <n v="1"/>
    <s v="Route66"/>
    <s v="Alpha"/>
    <x v="337"/>
    <n v="282"/>
    <n v="269"/>
    <n v="10418"/>
    <n v="10172"/>
    <n v="77172"/>
    <n v="62429"/>
  </r>
  <r>
    <n v="11"/>
    <s v="EastTexas"/>
    <s v="Lake2"/>
    <x v="296"/>
    <n v="95"/>
    <n v="241"/>
    <n v="8789"/>
    <n v="8085"/>
    <n v="67191"/>
    <n v="88712"/>
  </r>
  <r>
    <n v="12"/>
    <s v="EastTexas"/>
    <s v="Lake3"/>
    <x v="71"/>
    <n v="222"/>
    <n v="231"/>
    <n v="9295"/>
    <n v="8230"/>
    <n v="54092"/>
    <n v="88975"/>
  </r>
  <r>
    <n v="8"/>
    <s v="Hanamura"/>
    <s v="Delta"/>
    <x v="338"/>
    <n v="266"/>
    <n v="138"/>
    <n v="9698"/>
    <n v="8352"/>
    <n v="74092"/>
    <n v="74757"/>
  </r>
  <r>
    <n v="8"/>
    <s v="Hanamura"/>
    <s v="Delta"/>
    <x v="303"/>
    <n v="135"/>
    <n v="141"/>
    <n v="9833"/>
    <n v="8493"/>
    <n v="73957"/>
    <n v="74616"/>
  </r>
  <r>
    <n v="5"/>
    <s v="BigPool"/>
    <s v="B2"/>
    <x v="336"/>
    <n v="275"/>
    <n v="131"/>
    <n v="8586"/>
    <n v="8435"/>
    <n v="38837"/>
    <n v="69273"/>
  </r>
  <r>
    <n v="12"/>
    <s v="EastTexas"/>
    <s v="Lake3"/>
    <x v="309"/>
    <n v="231"/>
    <n v="140"/>
    <n v="9526"/>
    <n v="8370"/>
    <n v="53861"/>
    <n v="88835"/>
  </r>
  <r>
    <n v="5"/>
    <s v="BigPool"/>
    <s v="B2"/>
    <x v="338"/>
    <n v="249"/>
    <n v="232"/>
    <n v="8835"/>
    <n v="8667"/>
    <n v="38588"/>
    <n v="69041"/>
  </r>
  <r>
    <n v="8"/>
    <s v="Hanamura"/>
    <s v="Delta"/>
    <x v="85"/>
    <n v="281"/>
    <n v="102"/>
    <n v="10114"/>
    <n v="8595"/>
    <n v="73676"/>
    <n v="74514"/>
  </r>
  <r>
    <n v="8"/>
    <s v="Hanamura"/>
    <s v="Delta"/>
    <x v="339"/>
    <n v="85"/>
    <n v="128"/>
    <n v="10199"/>
    <n v="8723"/>
    <n v="73591"/>
    <n v="74386"/>
  </r>
  <r>
    <n v="8"/>
    <s v="Hanamura"/>
    <s v="Delta"/>
    <x v="340"/>
    <n v="273"/>
    <n v="229"/>
    <n v="10472"/>
    <n v="8952"/>
    <n v="73318"/>
    <n v="74157"/>
  </r>
  <r>
    <n v="8"/>
    <s v="Hanamura"/>
    <s v="Delta"/>
    <x v="314"/>
    <n v="183"/>
    <n v="279"/>
    <n v="10655"/>
    <n v="9231"/>
    <n v="73135"/>
    <n v="73878"/>
  </r>
  <r>
    <n v="8"/>
    <s v="Hanamura"/>
    <s v="Delta"/>
    <x v="341"/>
    <n v="128"/>
    <n v="120"/>
    <n v="10783"/>
    <n v="9351"/>
    <n v="73007"/>
    <n v="73758"/>
  </r>
  <r>
    <n v="13"/>
    <s v="Kern River"/>
    <s v="W13"/>
    <x v="319"/>
    <n v="104"/>
    <n v="261"/>
    <n v="8243"/>
    <n v="7847"/>
    <n v="84460"/>
    <n v="71608"/>
  </r>
  <r>
    <n v="12"/>
    <s v="EastTexas"/>
    <s v="Lake3"/>
    <x v="312"/>
    <n v="150"/>
    <n v="101"/>
    <n v="9676"/>
    <n v="8471"/>
    <n v="53711"/>
    <n v="88734"/>
  </r>
  <r>
    <n v="8"/>
    <s v="Hanamura"/>
    <s v="Delta"/>
    <x v="342"/>
    <n v="286"/>
    <n v="186"/>
    <n v="11069"/>
    <n v="9537"/>
    <n v="72721"/>
    <n v="73572"/>
  </r>
  <r>
    <n v="1"/>
    <s v="Route66"/>
    <s v="Alpha"/>
    <x v="339"/>
    <n v="208"/>
    <n v="58"/>
    <n v="10626"/>
    <n v="10230"/>
    <n v="76964"/>
    <n v="62371"/>
  </r>
  <r>
    <n v="12"/>
    <s v="EastTexas"/>
    <s v="Lake3"/>
    <x v="343"/>
    <n v="233"/>
    <n v="256"/>
    <n v="9909"/>
    <n v="8727"/>
    <n v="53478"/>
    <n v="88478"/>
  </r>
  <r>
    <n v="4"/>
    <s v="BigPool"/>
    <s v="B1"/>
    <x v="344"/>
    <n v="148"/>
    <n v="148"/>
    <n v="8146"/>
    <n v="7387"/>
    <n v="57044"/>
    <n v="81066"/>
  </r>
  <r>
    <n v="14"/>
    <s v="Kern River"/>
    <s v="Delta"/>
    <x v="345"/>
    <n v="103"/>
    <n v="85"/>
    <n v="10467"/>
    <n v="9549"/>
    <n v="64944"/>
    <n v="66589"/>
  </r>
  <r>
    <n v="11"/>
    <s v="EastTexas"/>
    <s v="Lake2"/>
    <x v="309"/>
    <n v="225"/>
    <n v="130"/>
    <n v="9014"/>
    <n v="8215"/>
    <n v="66966"/>
    <n v="88582"/>
  </r>
  <r>
    <n v="8"/>
    <s v="Hanamura"/>
    <s v="Delta"/>
    <x v="324"/>
    <n v="243"/>
    <n v="130"/>
    <n v="11312"/>
    <n v="9667"/>
    <n v="72478"/>
    <n v="73442"/>
  </r>
  <r>
    <n v="13"/>
    <s v="Kern River"/>
    <s v="W13"/>
    <x v="321"/>
    <n v="238"/>
    <n v="207"/>
    <n v="8481"/>
    <n v="8054"/>
    <n v="84222"/>
    <n v="71401"/>
  </r>
  <r>
    <n v="8"/>
    <s v="Hanamura"/>
    <s v="Delta"/>
    <x v="97"/>
    <n v="142"/>
    <n v="70"/>
    <n v="11454"/>
    <n v="9737"/>
    <n v="72336"/>
    <n v="73372"/>
  </r>
  <r>
    <n v="1"/>
    <s v="Route66"/>
    <s v="Alpha"/>
    <x v="346"/>
    <n v="184"/>
    <n v="118"/>
    <n v="10810"/>
    <n v="10348"/>
    <n v="76780"/>
    <n v="62253"/>
  </r>
  <r>
    <n v="8"/>
    <s v="Hanamura"/>
    <s v="Delta"/>
    <x v="98"/>
    <n v="84"/>
    <n v="225"/>
    <n v="11538"/>
    <n v="9962"/>
    <n v="72252"/>
    <n v="73147"/>
  </r>
  <r>
    <n v="12"/>
    <s v="EastTexas"/>
    <s v="Lake3"/>
    <x v="347"/>
    <n v="142"/>
    <n v="157"/>
    <n v="10051"/>
    <n v="8884"/>
    <n v="53336"/>
    <n v="88321"/>
  </r>
  <r>
    <n v="13"/>
    <s v="Kern River"/>
    <s v="W13"/>
    <x v="291"/>
    <n v="138"/>
    <n v="85"/>
    <n v="8619"/>
    <n v="8139"/>
    <n v="84084"/>
    <n v="71316"/>
  </r>
  <r>
    <n v="2"/>
    <s v="Route66"/>
    <s v="Delta"/>
    <x v="303"/>
    <n v="257"/>
    <n v="179"/>
    <n v="9740"/>
    <n v="9164"/>
    <n v="54701"/>
    <n v="77045"/>
  </r>
  <r>
    <n v="10"/>
    <s v="EastTexas"/>
    <s v="Lake1"/>
    <x v="278"/>
    <n v="209"/>
    <n v="297"/>
    <n v="7078"/>
    <n v="6568"/>
    <n v="70150"/>
    <n v="58685"/>
  </r>
  <r>
    <n v="13"/>
    <s v="Kern River"/>
    <s v="W13"/>
    <x v="317"/>
    <n v="105"/>
    <n v="122"/>
    <n v="8724"/>
    <n v="8261"/>
    <n v="83979"/>
    <n v="71194"/>
  </r>
  <r>
    <n v="8"/>
    <s v="Hanamura"/>
    <s v="Delta"/>
    <x v="348"/>
    <n v="269"/>
    <n v="257"/>
    <n v="11807"/>
    <n v="10219"/>
    <n v="71983"/>
    <n v="72890"/>
  </r>
  <r>
    <n v="4"/>
    <s v="BigPool"/>
    <s v="B1"/>
    <x v="349"/>
    <n v="190"/>
    <n v="266"/>
    <n v="8336"/>
    <n v="7653"/>
    <n v="56854"/>
    <n v="80800"/>
  </r>
  <r>
    <n v="3"/>
    <s v="Route66"/>
    <s v="A3"/>
    <x v="76"/>
    <n v="211"/>
    <n v="253"/>
    <n v="9486"/>
    <n v="7805"/>
    <n v="42672"/>
    <n v="88633"/>
  </r>
  <r>
    <n v="13"/>
    <s v="Kern River"/>
    <s v="W13"/>
    <x v="336"/>
    <n v="87"/>
    <n v="279"/>
    <n v="8811"/>
    <n v="8540"/>
    <n v="83892"/>
    <n v="70915"/>
  </r>
  <r>
    <n v="8"/>
    <s v="Hanamura"/>
    <s v="Delta"/>
    <x v="350"/>
    <n v="101"/>
    <n v="99"/>
    <n v="11908"/>
    <n v="10318"/>
    <n v="71882"/>
    <n v="72791"/>
  </r>
  <r>
    <n v="10"/>
    <s v="EastTexas"/>
    <s v="Lake1"/>
    <x v="328"/>
    <n v="239"/>
    <n v="250"/>
    <n v="7317"/>
    <n v="6818"/>
    <n v="69911"/>
    <n v="58435"/>
  </r>
  <r>
    <n v="5"/>
    <s v="BigPool"/>
    <s v="B2"/>
    <x v="303"/>
    <n v="127"/>
    <n v="75"/>
    <n v="8962"/>
    <n v="8742"/>
    <n v="38461"/>
    <n v="68966"/>
  </r>
  <r>
    <n v="8"/>
    <s v="Hanamura"/>
    <s v="Delta"/>
    <x v="345"/>
    <n v="129"/>
    <n v="101"/>
    <n v="12037"/>
    <n v="10419"/>
    <n v="71753"/>
    <n v="72690"/>
  </r>
  <r>
    <n v="8"/>
    <s v="Hanamura"/>
    <s v="Delta"/>
    <x v="351"/>
    <n v="99"/>
    <n v="213"/>
    <n v="12136"/>
    <n v="10632"/>
    <n v="71654"/>
    <n v="72477"/>
  </r>
  <r>
    <n v="12"/>
    <s v="EastTexas"/>
    <s v="Lake3"/>
    <x v="77"/>
    <n v="185"/>
    <n v="276"/>
    <n v="10236"/>
    <n v="9160"/>
    <n v="53151"/>
    <n v="88045"/>
  </r>
  <r>
    <n v="8"/>
    <s v="Hanamura"/>
    <s v="Delta"/>
    <x v="352"/>
    <n v="253"/>
    <n v="225"/>
    <n v="12389"/>
    <n v="10857"/>
    <n v="71401"/>
    <n v="72252"/>
  </r>
  <r>
    <n v="8"/>
    <s v="Hanamura"/>
    <s v="Delta"/>
    <x v="353"/>
    <n v="295"/>
    <n v="264"/>
    <n v="12684"/>
    <n v="11121"/>
    <n v="71106"/>
    <n v="71988"/>
  </r>
  <r>
    <n v="10"/>
    <s v="EastTexas"/>
    <s v="Lake1"/>
    <x v="327"/>
    <n v="265"/>
    <n v="230"/>
    <n v="7582"/>
    <n v="7048"/>
    <n v="69646"/>
    <n v="58205"/>
  </r>
  <r>
    <n v="12"/>
    <s v="EastTexas"/>
    <s v="Lake3"/>
    <x v="332"/>
    <n v="244"/>
    <n v="122"/>
    <n v="10480"/>
    <n v="9282"/>
    <n v="52907"/>
    <n v="87923"/>
  </r>
  <r>
    <n v="12"/>
    <s v="EastTexas"/>
    <s v="Lake3"/>
    <x v="80"/>
    <n v="95"/>
    <n v="154"/>
    <n v="10575"/>
    <n v="9436"/>
    <n v="52812"/>
    <n v="87769"/>
  </r>
  <r>
    <n v="8"/>
    <s v="Hanamura"/>
    <s v="Delta"/>
    <x v="108"/>
    <n v="280"/>
    <n v="76"/>
    <n v="12964"/>
    <n v="11197"/>
    <n v="70826"/>
    <n v="71912"/>
  </r>
  <r>
    <n v="10"/>
    <s v="EastTexas"/>
    <s v="Lake1"/>
    <x v="280"/>
    <n v="140"/>
    <n v="258"/>
    <n v="7722"/>
    <n v="7306"/>
    <n v="69506"/>
    <n v="57947"/>
  </r>
  <r>
    <n v="8"/>
    <s v="Hanamura"/>
    <s v="Delta"/>
    <x v="354"/>
    <n v="136"/>
    <n v="221"/>
    <n v="13100"/>
    <n v="11418"/>
    <n v="70690"/>
    <n v="71691"/>
  </r>
  <r>
    <n v="13"/>
    <s v="Kern River"/>
    <s v="W13"/>
    <x v="78"/>
    <n v="195"/>
    <n v="95"/>
    <n v="9006"/>
    <n v="8635"/>
    <n v="83697"/>
    <n v="70820"/>
  </r>
  <r>
    <n v="12"/>
    <s v="EastTexas"/>
    <s v="Lake3"/>
    <x v="355"/>
    <n v="143"/>
    <n v="288"/>
    <n v="10718"/>
    <n v="9724"/>
    <n v="52669"/>
    <n v="87481"/>
  </r>
  <r>
    <n v="2"/>
    <s v="Route66"/>
    <s v="Delta"/>
    <x v="355"/>
    <n v="235"/>
    <n v="175"/>
    <n v="9975"/>
    <n v="9339"/>
    <n v="54466"/>
    <n v="76870"/>
  </r>
  <r>
    <n v="2"/>
    <s v="Route66"/>
    <s v="Delta"/>
    <x v="337"/>
    <n v="103"/>
    <n v="234"/>
    <n v="10078"/>
    <n v="9573"/>
    <n v="54363"/>
    <n v="76636"/>
  </r>
  <r>
    <n v="11"/>
    <s v="EastTexas"/>
    <s v="Lake2"/>
    <x v="312"/>
    <n v="127"/>
    <n v="51"/>
    <n v="9141"/>
    <n v="8266"/>
    <n v="66839"/>
    <n v="88531"/>
  </r>
  <r>
    <n v="5"/>
    <s v="BigPool"/>
    <s v="B2"/>
    <x v="356"/>
    <n v="121"/>
    <n v="67"/>
    <n v="9083"/>
    <n v="8809"/>
    <n v="38340"/>
    <n v="68899"/>
  </r>
  <r>
    <n v="8"/>
    <s v="Hanamura"/>
    <s v="Delta"/>
    <x v="357"/>
    <n v="282"/>
    <n v="167"/>
    <n v="13382"/>
    <n v="11585"/>
    <n v="70408"/>
    <n v="71524"/>
  </r>
  <r>
    <n v="2"/>
    <s v="Route66"/>
    <s v="Delta"/>
    <x v="358"/>
    <n v="85"/>
    <n v="189"/>
    <n v="10163"/>
    <n v="9762"/>
    <n v="54278"/>
    <n v="76447"/>
  </r>
  <r>
    <n v="8"/>
    <s v="Hanamura"/>
    <s v="Delta"/>
    <x v="359"/>
    <n v="183"/>
    <n v="132"/>
    <n v="13565"/>
    <n v="11717"/>
    <n v="70225"/>
    <n v="71392"/>
  </r>
  <r>
    <n v="2"/>
    <s v="Route66"/>
    <s v="Delta"/>
    <x v="91"/>
    <n v="92"/>
    <n v="190"/>
    <n v="10255"/>
    <n v="9952"/>
    <n v="54186"/>
    <n v="76257"/>
  </r>
  <r>
    <n v="3"/>
    <s v="Route66"/>
    <s v="A3"/>
    <x v="360"/>
    <n v="83"/>
    <n v="244"/>
    <n v="9569"/>
    <n v="8049"/>
    <n v="42589"/>
    <n v="88389"/>
  </r>
  <r>
    <n v="8"/>
    <s v="Hanamura"/>
    <s v="Delta"/>
    <x v="361"/>
    <n v="268"/>
    <n v="105"/>
    <n v="13833"/>
    <n v="11822"/>
    <n v="69957"/>
    <n v="71287"/>
  </r>
  <r>
    <n v="2"/>
    <s v="Route66"/>
    <s v="Delta"/>
    <x v="341"/>
    <n v="198"/>
    <n v="172"/>
    <n v="10453"/>
    <n v="10124"/>
    <n v="53988"/>
    <n v="76085"/>
  </r>
  <r>
    <n v="13"/>
    <s v="Kern River"/>
    <s v="W13"/>
    <x v="362"/>
    <n v="183"/>
    <n v="179"/>
    <n v="9189"/>
    <n v="8814"/>
    <n v="83514"/>
    <n v="70641"/>
  </r>
  <r>
    <n v="1"/>
    <s v="Route66"/>
    <s v="Alpha"/>
    <x v="363"/>
    <n v="140"/>
    <n v="180"/>
    <n v="10950"/>
    <n v="10528"/>
    <n v="76640"/>
    <n v="62073"/>
  </r>
  <r>
    <n v="13"/>
    <s v="Kern River"/>
    <s v="W13"/>
    <x v="364"/>
    <n v="96"/>
    <n v="251"/>
    <n v="9285"/>
    <n v="9065"/>
    <n v="83418"/>
    <n v="70390"/>
  </r>
  <r>
    <n v="8"/>
    <s v="Hanamura"/>
    <s v="Delta"/>
    <x v="117"/>
    <n v="251"/>
    <n v="90"/>
    <n v="14084"/>
    <n v="11912"/>
    <n v="69706"/>
    <n v="71197"/>
  </r>
  <r>
    <n v="12"/>
    <s v="EastTexas"/>
    <s v="Lake3"/>
    <x v="358"/>
    <n v="259"/>
    <n v="283"/>
    <n v="10977"/>
    <n v="10007"/>
    <n v="52410"/>
    <n v="87198"/>
  </r>
  <r>
    <n v="1"/>
    <s v="Route66"/>
    <s v="Alpha"/>
    <x v="92"/>
    <n v="131"/>
    <n v="178"/>
    <n v="11081"/>
    <n v="10706"/>
    <n v="76509"/>
    <n v="61895"/>
  </r>
  <r>
    <n v="13"/>
    <s v="Kern River"/>
    <s v="W13"/>
    <x v="337"/>
    <n v="218"/>
    <n v="97"/>
    <n v="9503"/>
    <n v="9162"/>
    <n v="83200"/>
    <n v="70293"/>
  </r>
  <r>
    <n v="4"/>
    <s v="BigPool"/>
    <s v="B1"/>
    <x v="333"/>
    <n v="86"/>
    <n v="295"/>
    <n v="8422"/>
    <n v="7948"/>
    <n v="56768"/>
    <n v="80505"/>
  </r>
  <r>
    <n v="13"/>
    <s v="Kern River"/>
    <s v="W13"/>
    <x v="89"/>
    <n v="94"/>
    <n v="115"/>
    <n v="9597"/>
    <n v="9277"/>
    <n v="83106"/>
    <n v="70178"/>
  </r>
  <r>
    <n v="5"/>
    <s v="BigPool"/>
    <s v="B2"/>
    <x v="365"/>
    <n v="150"/>
    <n v="252"/>
    <n v="9233"/>
    <n v="9061"/>
    <n v="38190"/>
    <n v="68647"/>
  </r>
  <r>
    <n v="4"/>
    <s v="BigPool"/>
    <s v="B1"/>
    <x v="366"/>
    <n v="133"/>
    <n v="182"/>
    <n v="8555"/>
    <n v="8130"/>
    <n v="56635"/>
    <n v="80323"/>
  </r>
  <r>
    <n v="8"/>
    <s v="Hanamura"/>
    <s v="Delta"/>
    <x v="367"/>
    <n v="253"/>
    <n v="275"/>
    <n v="14337"/>
    <n v="12187"/>
    <n v="69453"/>
    <n v="70922"/>
  </r>
  <r>
    <n v="8"/>
    <s v="Hanamura"/>
    <s v="Delta"/>
    <x v="368"/>
    <n v="261"/>
    <n v="256"/>
    <n v="14598"/>
    <n v="12443"/>
    <n v="69192"/>
    <n v="70666"/>
  </r>
  <r>
    <n v="8"/>
    <s v="Hanamura"/>
    <s v="Delta"/>
    <x v="122"/>
    <n v="261"/>
    <n v="274"/>
    <n v="14859"/>
    <n v="12717"/>
    <n v="68931"/>
    <n v="70392"/>
  </r>
  <r>
    <n v="13"/>
    <s v="Kern River"/>
    <s v="W13"/>
    <x v="363"/>
    <n v="200"/>
    <n v="199"/>
    <n v="9797"/>
    <n v="9476"/>
    <n v="82906"/>
    <n v="69979"/>
  </r>
  <r>
    <n v="10"/>
    <s v="EastTexas"/>
    <s v="Lake1"/>
    <x v="290"/>
    <n v="124"/>
    <n v="240"/>
    <n v="7846"/>
    <n v="7546"/>
    <n v="69382"/>
    <n v="57707"/>
  </r>
  <r>
    <n v="2"/>
    <s v="Route66"/>
    <s v="Delta"/>
    <x v="369"/>
    <n v="222"/>
    <n v="144"/>
    <n v="10675"/>
    <n v="10268"/>
    <n v="53766"/>
    <n v="75941"/>
  </r>
  <r>
    <n v="2"/>
    <s v="Route66"/>
    <s v="Delta"/>
    <x v="370"/>
    <n v="102"/>
    <n v="271"/>
    <n v="10777"/>
    <n v="10539"/>
    <n v="53664"/>
    <n v="75670"/>
  </r>
  <r>
    <n v="14"/>
    <s v="Kern River"/>
    <s v="Delta"/>
    <x v="101"/>
    <n v="90"/>
    <n v="215"/>
    <n v="10557"/>
    <n v="9764"/>
    <n v="64854"/>
    <n v="66374"/>
  </r>
  <r>
    <n v="14"/>
    <s v="Kern River"/>
    <s v="Delta"/>
    <x v="371"/>
    <n v="260"/>
    <n v="137"/>
    <n v="10817"/>
    <n v="9901"/>
    <n v="64594"/>
    <n v="66237"/>
  </r>
  <r>
    <n v="13"/>
    <s v="Kern River"/>
    <s v="W13"/>
    <x v="372"/>
    <n v="128"/>
    <n v="174"/>
    <n v="9925"/>
    <n v="9650"/>
    <n v="82778"/>
    <n v="69805"/>
  </r>
  <r>
    <n v="8"/>
    <s v="Hanamura"/>
    <s v="Delta"/>
    <x v="373"/>
    <n v="190"/>
    <n v="118"/>
    <n v="15049"/>
    <n v="12835"/>
    <n v="68741"/>
    <n v="70274"/>
  </r>
  <r>
    <n v="4"/>
    <s v="BigPool"/>
    <s v="B1"/>
    <x v="329"/>
    <n v="116"/>
    <n v="114"/>
    <n v="8671"/>
    <n v="8244"/>
    <n v="56519"/>
    <n v="80209"/>
  </r>
  <r>
    <n v="14"/>
    <s v="Kern River"/>
    <s v="Delta"/>
    <x v="374"/>
    <n v="118"/>
    <n v="267"/>
    <n v="10935"/>
    <n v="10168"/>
    <n v="64476"/>
    <n v="65970"/>
  </r>
  <r>
    <n v="3"/>
    <s v="Route66"/>
    <s v="A3"/>
    <x v="375"/>
    <n v="188"/>
    <n v="55"/>
    <n v="9757"/>
    <n v="8104"/>
    <n v="42401"/>
    <n v="88334"/>
  </r>
  <r>
    <n v="8"/>
    <s v="Hanamura"/>
    <s v="Delta"/>
    <x v="376"/>
    <n v="255"/>
    <n v="275"/>
    <n v="15304"/>
    <n v="13110"/>
    <n v="68486"/>
    <n v="69999"/>
  </r>
  <r>
    <n v="14"/>
    <s v="Kern River"/>
    <s v="Delta"/>
    <x v="377"/>
    <n v="201"/>
    <n v="100"/>
    <n v="11136"/>
    <n v="10268"/>
    <n v="64275"/>
    <n v="65870"/>
  </r>
  <r>
    <n v="4"/>
    <s v="BigPool"/>
    <s v="B1"/>
    <x v="320"/>
    <n v="174"/>
    <n v="199"/>
    <n v="8845"/>
    <n v="8443"/>
    <n v="56345"/>
    <n v="80010"/>
  </r>
  <r>
    <n v="8"/>
    <s v="Hanamura"/>
    <s v="Delta"/>
    <x v="378"/>
    <n v="243"/>
    <n v="273"/>
    <n v="15547"/>
    <n v="13383"/>
    <n v="68243"/>
    <n v="69726"/>
  </r>
  <r>
    <n v="10"/>
    <s v="EastTexas"/>
    <s v="Lake1"/>
    <x v="286"/>
    <n v="171"/>
    <n v="108"/>
    <n v="8017"/>
    <n v="7654"/>
    <n v="69211"/>
    <n v="57599"/>
  </r>
  <r>
    <n v="1"/>
    <s v="Route66"/>
    <s v="Alpha"/>
    <x v="379"/>
    <n v="271"/>
    <n v="140"/>
    <n v="11352"/>
    <n v="10846"/>
    <n v="76238"/>
    <n v="61755"/>
  </r>
  <r>
    <n v="5"/>
    <s v="BigPool"/>
    <s v="B2"/>
    <x v="380"/>
    <n v="238"/>
    <n v="117"/>
    <n v="9471"/>
    <n v="9178"/>
    <n v="37952"/>
    <n v="68530"/>
  </r>
  <r>
    <n v="11"/>
    <s v="EastTexas"/>
    <s v="Lake2"/>
    <x v="366"/>
    <n v="130"/>
    <n v="125"/>
    <n v="9271"/>
    <n v="8391"/>
    <n v="66709"/>
    <n v="88406"/>
  </r>
  <r>
    <n v="12"/>
    <s v="EastTexas"/>
    <s v="Lake3"/>
    <x v="380"/>
    <n v="193"/>
    <n v="289"/>
    <n v="11170"/>
    <n v="10296"/>
    <n v="52217"/>
    <n v="86909"/>
  </r>
  <r>
    <n v="2"/>
    <s v="Route66"/>
    <s v="Delta"/>
    <x v="381"/>
    <n v="114"/>
    <n v="197"/>
    <n v="10891"/>
    <n v="10736"/>
    <n v="53550"/>
    <n v="75473"/>
  </r>
  <r>
    <n v="4"/>
    <s v="BigPool"/>
    <s v="B1"/>
    <x v="77"/>
    <n v="205"/>
    <n v="241"/>
    <n v="9050"/>
    <n v="8684"/>
    <n v="56140"/>
    <n v="79769"/>
  </r>
  <r>
    <n v="4"/>
    <s v="BigPool"/>
    <s v="B1"/>
    <x v="78"/>
    <n v="203"/>
    <n v="298"/>
    <n v="9253"/>
    <n v="8982"/>
    <n v="55937"/>
    <n v="79471"/>
  </r>
  <r>
    <n v="14"/>
    <s v="Kern River"/>
    <s v="Delta"/>
    <x v="108"/>
    <n v="297"/>
    <n v="139"/>
    <n v="11433"/>
    <n v="10407"/>
    <n v="63978"/>
    <n v="65731"/>
  </r>
  <r>
    <n v="14"/>
    <s v="Kern River"/>
    <s v="Delta"/>
    <x v="111"/>
    <n v="295"/>
    <n v="141"/>
    <n v="11728"/>
    <n v="10548"/>
    <n v="63683"/>
    <n v="65590"/>
  </r>
  <r>
    <n v="3"/>
    <s v="Route66"/>
    <s v="A3"/>
    <x v="382"/>
    <n v="98"/>
    <n v="82"/>
    <n v="9855"/>
    <n v="8186"/>
    <n v="42303"/>
    <n v="88252"/>
  </r>
  <r>
    <n v="8"/>
    <s v="Hanamura"/>
    <s v="Delta"/>
    <x v="135"/>
    <n v="231"/>
    <n v="161"/>
    <n v="15778"/>
    <n v="13544"/>
    <n v="68012"/>
    <n v="69565"/>
  </r>
  <r>
    <n v="8"/>
    <s v="Hanamura"/>
    <s v="Delta"/>
    <x v="383"/>
    <n v="175"/>
    <n v="280"/>
    <n v="15953"/>
    <n v="13824"/>
    <n v="67837"/>
    <n v="69285"/>
  </r>
  <r>
    <n v="8"/>
    <s v="Hanamura"/>
    <s v="Delta"/>
    <x v="384"/>
    <n v="111"/>
    <n v="224"/>
    <n v="16064"/>
    <n v="14048"/>
    <n v="67726"/>
    <n v="69061"/>
  </r>
  <r>
    <n v="5"/>
    <s v="BigPool"/>
    <s v="B2"/>
    <x v="372"/>
    <n v="224"/>
    <n v="243"/>
    <n v="9695"/>
    <n v="9421"/>
    <n v="37728"/>
    <n v="68287"/>
  </r>
  <r>
    <n v="4"/>
    <s v="BigPool"/>
    <s v="B1"/>
    <x v="332"/>
    <n v="182"/>
    <n v="291"/>
    <n v="9435"/>
    <n v="9273"/>
    <n v="55755"/>
    <n v="79180"/>
  </r>
  <r>
    <n v="8"/>
    <s v="Hanamura"/>
    <s v="Delta"/>
    <x v="138"/>
    <n v="97"/>
    <n v="174"/>
    <n v="16161"/>
    <n v="14222"/>
    <n v="67629"/>
    <n v="68887"/>
  </r>
  <r>
    <n v="1"/>
    <s v="Route66"/>
    <s v="Alpha"/>
    <x v="385"/>
    <n v="188"/>
    <n v="187"/>
    <n v="11540"/>
    <n v="11033"/>
    <n v="76050"/>
    <n v="61568"/>
  </r>
  <r>
    <n v="8"/>
    <s v="Hanamura"/>
    <s v="Delta"/>
    <x v="386"/>
    <n v="249"/>
    <n v="174"/>
    <n v="16410"/>
    <n v="14396"/>
    <n v="67380"/>
    <n v="68713"/>
  </r>
  <r>
    <n v="8"/>
    <s v="Hanamura"/>
    <s v="Delta"/>
    <x v="387"/>
    <n v="166"/>
    <n v="187"/>
    <n v="16576"/>
    <n v="14583"/>
    <n v="67214"/>
    <n v="68526"/>
  </r>
  <r>
    <n v="8"/>
    <s v="Hanamura"/>
    <s v="Delta"/>
    <x v="388"/>
    <n v="283"/>
    <n v="252"/>
    <n v="16859"/>
    <n v="14835"/>
    <n v="66931"/>
    <n v="68274"/>
  </r>
  <r>
    <n v="14"/>
    <s v="Kern River"/>
    <s v="Delta"/>
    <x v="389"/>
    <n v="164"/>
    <n v="50"/>
    <n v="11892"/>
    <n v="10598"/>
    <n v="63519"/>
    <n v="65540"/>
  </r>
  <r>
    <n v="8"/>
    <s v="Hanamura"/>
    <s v="Delta"/>
    <x v="147"/>
    <n v="229"/>
    <n v="222"/>
    <n v="17088"/>
    <n v="15057"/>
    <n v="66702"/>
    <n v="68052"/>
  </r>
  <r>
    <n v="12"/>
    <s v="EastTexas"/>
    <s v="Lake3"/>
    <x v="92"/>
    <n v="163"/>
    <n v="285"/>
    <n v="11333"/>
    <n v="10581"/>
    <n v="52054"/>
    <n v="86624"/>
  </r>
  <r>
    <n v="1"/>
    <s v="Route66"/>
    <s v="Alpha"/>
    <x v="334"/>
    <n v="273"/>
    <n v="146"/>
    <n v="11813"/>
    <n v="11179"/>
    <n v="75777"/>
    <n v="61422"/>
  </r>
  <r>
    <n v="2"/>
    <s v="Route66"/>
    <s v="Delta"/>
    <x v="390"/>
    <n v="202"/>
    <n v="135"/>
    <n v="11093"/>
    <n v="10871"/>
    <n v="53348"/>
    <n v="75338"/>
  </r>
  <r>
    <n v="4"/>
    <s v="BigPool"/>
    <s v="B1"/>
    <x v="362"/>
    <n v="293"/>
    <n v="186"/>
    <n v="9728"/>
    <n v="9459"/>
    <n v="55462"/>
    <n v="78994"/>
  </r>
  <r>
    <n v="8"/>
    <s v="Hanamura"/>
    <s v="Delta"/>
    <x v="149"/>
    <n v="234"/>
    <n v="126"/>
    <n v="17322"/>
    <n v="15183"/>
    <n v="66468"/>
    <n v="67926"/>
  </r>
  <r>
    <n v="8"/>
    <s v="Hanamura"/>
    <s v="Delta"/>
    <x v="391"/>
    <n v="293"/>
    <n v="145"/>
    <n v="17615"/>
    <n v="15328"/>
    <n v="66175"/>
    <n v="67781"/>
  </r>
  <r>
    <n v="3"/>
    <s v="Route66"/>
    <s v="A3"/>
    <x v="392"/>
    <n v="90"/>
    <n v="223"/>
    <n v="9945"/>
    <n v="8409"/>
    <n v="42213"/>
    <n v="88029"/>
  </r>
  <r>
    <n v="12"/>
    <s v="EastTexas"/>
    <s v="Lake3"/>
    <x v="379"/>
    <n v="299"/>
    <n v="135"/>
    <n v="11632"/>
    <n v="10716"/>
    <n v="51755"/>
    <n v="86489"/>
  </r>
  <r>
    <n v="8"/>
    <s v="Hanamura"/>
    <s v="Delta"/>
    <x v="393"/>
    <n v="278"/>
    <n v="191"/>
    <n v="17893"/>
    <n v="15519"/>
    <n v="65897"/>
    <n v="67590"/>
  </r>
  <r>
    <n v="3"/>
    <s v="Route66"/>
    <s v="A3"/>
    <x v="358"/>
    <n v="247"/>
    <n v="212"/>
    <n v="10192"/>
    <n v="8621"/>
    <n v="41966"/>
    <n v="87817"/>
  </r>
  <r>
    <n v="8"/>
    <s v="Hanamura"/>
    <s v="Delta"/>
    <x v="394"/>
    <n v="253"/>
    <n v="249"/>
    <n v="18146"/>
    <n v="15768"/>
    <n v="65644"/>
    <n v="67341"/>
  </r>
  <r>
    <n v="11"/>
    <s v="EastTexas"/>
    <s v="Lake2"/>
    <x v="343"/>
    <n v="116"/>
    <n v="66"/>
    <n v="9387"/>
    <n v="8457"/>
    <n v="66593"/>
    <n v="88340"/>
  </r>
  <r>
    <n v="3"/>
    <s v="Route66"/>
    <s v="A3"/>
    <x v="395"/>
    <n v="185"/>
    <n v="62"/>
    <n v="10377"/>
    <n v="8683"/>
    <n v="41781"/>
    <n v="87755"/>
  </r>
  <r>
    <n v="3"/>
    <s v="Route66"/>
    <s v="A3"/>
    <x v="363"/>
    <n v="177"/>
    <n v="73"/>
    <n v="10554"/>
    <n v="8756"/>
    <n v="41604"/>
    <n v="87682"/>
  </r>
  <r>
    <n v="8"/>
    <s v="Hanamura"/>
    <s v="Delta"/>
    <x v="396"/>
    <n v="218"/>
    <n v="159"/>
    <n v="18364"/>
    <n v="15927"/>
    <n v="65426"/>
    <n v="67182"/>
  </r>
  <r>
    <n v="13"/>
    <s v="Kern River"/>
    <s v="W13"/>
    <x v="397"/>
    <n v="205"/>
    <n v="105"/>
    <n v="10130"/>
    <n v="9755"/>
    <n v="82573"/>
    <n v="69700"/>
  </r>
  <r>
    <n v="5"/>
    <s v="BigPool"/>
    <s v="B2"/>
    <x v="398"/>
    <n v="177"/>
    <n v="234"/>
    <n v="9872"/>
    <n v="9655"/>
    <n v="37551"/>
    <n v="68053"/>
  </r>
  <r>
    <n v="14"/>
    <s v="Kern River"/>
    <s v="Delta"/>
    <x v="399"/>
    <n v="190"/>
    <n v="72"/>
    <n v="12082"/>
    <n v="10670"/>
    <n v="63329"/>
    <n v="65468"/>
  </r>
  <r>
    <n v="8"/>
    <s v="Hanamura"/>
    <s v="Delta"/>
    <x v="400"/>
    <n v="222"/>
    <n v="216"/>
    <n v="18586"/>
    <n v="16143"/>
    <n v="65204"/>
    <n v="66966"/>
  </r>
  <r>
    <n v="2"/>
    <s v="Route66"/>
    <s v="Delta"/>
    <x v="401"/>
    <n v="203"/>
    <n v="90"/>
    <n v="11296"/>
    <n v="10961"/>
    <n v="53145"/>
    <n v="75248"/>
  </r>
  <r>
    <n v="14"/>
    <s v="Kern River"/>
    <s v="Delta"/>
    <x v="402"/>
    <n v="251"/>
    <n v="176"/>
    <n v="12333"/>
    <n v="10846"/>
    <n v="63078"/>
    <n v="65292"/>
  </r>
  <r>
    <n v="8"/>
    <s v="Hanamura"/>
    <s v="Delta"/>
    <x v="403"/>
    <n v="280"/>
    <n v="131"/>
    <n v="18866"/>
    <n v="16274"/>
    <n v="64924"/>
    <n v="66835"/>
  </r>
  <r>
    <n v="8"/>
    <s v="Hanamura"/>
    <s v="Delta"/>
    <x v="160"/>
    <n v="258"/>
    <n v="257"/>
    <n v="19124"/>
    <n v="16531"/>
    <n v="64666"/>
    <n v="66578"/>
  </r>
  <r>
    <n v="12"/>
    <s v="EastTexas"/>
    <s v="Lake3"/>
    <x v="385"/>
    <n v="102"/>
    <n v="165"/>
    <n v="11734"/>
    <n v="10881"/>
    <n v="51653"/>
    <n v="86324"/>
  </r>
  <r>
    <n v="8"/>
    <s v="Hanamura"/>
    <s v="Delta"/>
    <x v="404"/>
    <n v="197"/>
    <n v="68"/>
    <n v="19321"/>
    <n v="16599"/>
    <n v="64469"/>
    <n v="66510"/>
  </r>
  <r>
    <n v="8"/>
    <s v="Hanamura"/>
    <s v="Delta"/>
    <x v="405"/>
    <n v="254"/>
    <n v="145"/>
    <n v="19575"/>
    <n v="16744"/>
    <n v="64215"/>
    <n v="66365"/>
  </r>
  <r>
    <n v="8"/>
    <s v="Hanamura"/>
    <s v="Delta"/>
    <x v="164"/>
    <n v="177"/>
    <n v="133"/>
    <n v="19752"/>
    <n v="16877"/>
    <n v="64038"/>
    <n v="66232"/>
  </r>
  <r>
    <n v="12"/>
    <s v="EastTexas"/>
    <s v="Lake3"/>
    <x v="406"/>
    <n v="182"/>
    <n v="93"/>
    <n v="11916"/>
    <n v="10974"/>
    <n v="51471"/>
    <n v="86231"/>
  </r>
  <r>
    <n v="2"/>
    <s v="Route66"/>
    <s v="Delta"/>
    <x v="350"/>
    <n v="98"/>
    <n v="106"/>
    <n v="11394"/>
    <n v="11067"/>
    <n v="53047"/>
    <n v="75142"/>
  </r>
  <r>
    <n v="8"/>
    <s v="Hanamura"/>
    <s v="Delta"/>
    <x v="167"/>
    <n v="270"/>
    <n v="105"/>
    <n v="20022"/>
    <n v="16982"/>
    <n v="63768"/>
    <n v="66127"/>
  </r>
  <r>
    <n v="8"/>
    <s v="Hanamura"/>
    <s v="Delta"/>
    <x v="407"/>
    <n v="278"/>
    <n v="270"/>
    <n v="20300"/>
    <n v="17252"/>
    <n v="63490"/>
    <n v="65857"/>
  </r>
  <r>
    <n v="11"/>
    <s v="EastTexas"/>
    <s v="Lake2"/>
    <x v="299"/>
    <n v="250"/>
    <n v="76"/>
    <n v="9637"/>
    <n v="8533"/>
    <n v="66343"/>
    <n v="88264"/>
  </r>
  <r>
    <n v="8"/>
    <s v="Hanamura"/>
    <s v="Delta"/>
    <x v="408"/>
    <n v="158"/>
    <n v="229"/>
    <n v="20458"/>
    <n v="17481"/>
    <n v="63332"/>
    <n v="65628"/>
  </r>
  <r>
    <n v="8"/>
    <s v="Hanamura"/>
    <s v="Delta"/>
    <x v="409"/>
    <n v="172"/>
    <n v="276"/>
    <n v="20630"/>
    <n v="17757"/>
    <n v="63160"/>
    <n v="65352"/>
  </r>
  <r>
    <n v="12"/>
    <s v="EastTexas"/>
    <s v="Lake3"/>
    <x v="350"/>
    <n v="225"/>
    <n v="279"/>
    <n v="12141"/>
    <n v="11253"/>
    <n v="51246"/>
    <n v="85952"/>
  </r>
  <r>
    <n v="8"/>
    <s v="Hanamura"/>
    <s v="Delta"/>
    <x v="410"/>
    <n v="282"/>
    <n v="213"/>
    <n v="20912"/>
    <n v="17970"/>
    <n v="62878"/>
    <n v="65139"/>
  </r>
  <r>
    <n v="12"/>
    <s v="EastTexas"/>
    <s v="Lake3"/>
    <x v="345"/>
    <n v="182"/>
    <n v="134"/>
    <n v="12323"/>
    <n v="11387"/>
    <n v="51064"/>
    <n v="85818"/>
  </r>
  <r>
    <n v="8"/>
    <s v="Hanamura"/>
    <s v="Delta"/>
    <x v="411"/>
    <n v="200"/>
    <n v="275"/>
    <n v="21112"/>
    <n v="18245"/>
    <n v="62678"/>
    <n v="64864"/>
  </r>
  <r>
    <n v="5"/>
    <s v="BigPool"/>
    <s v="B2"/>
    <x v="95"/>
    <n v="109"/>
    <n v="196"/>
    <n v="9981"/>
    <n v="9851"/>
    <n v="37442"/>
    <n v="67857"/>
  </r>
  <r>
    <n v="5"/>
    <s v="BigPool"/>
    <s v="B2"/>
    <x v="98"/>
    <n v="151"/>
    <n v="88"/>
    <n v="10132"/>
    <n v="9939"/>
    <n v="37291"/>
    <n v="67769"/>
  </r>
  <r>
    <n v="8"/>
    <s v="Hanamura"/>
    <s v="Delta"/>
    <x v="176"/>
    <n v="116"/>
    <n v="57"/>
    <n v="21228"/>
    <n v="18302"/>
    <n v="62562"/>
    <n v="64807"/>
  </r>
  <r>
    <n v="8"/>
    <s v="Hanamura"/>
    <s v="Delta"/>
    <x v="412"/>
    <n v="291"/>
    <n v="233"/>
    <n v="21519"/>
    <n v="18535"/>
    <n v="62271"/>
    <n v="64574"/>
  </r>
  <r>
    <n v="4"/>
    <s v="BigPool"/>
    <s v="B1"/>
    <x v="364"/>
    <n v="287"/>
    <n v="77"/>
    <n v="10015"/>
    <n v="9536"/>
    <n v="55175"/>
    <n v="78917"/>
  </r>
  <r>
    <n v="14"/>
    <s v="Kern River"/>
    <s v="Delta"/>
    <x v="367"/>
    <n v="271"/>
    <n v="168"/>
    <n v="12604"/>
    <n v="11014"/>
    <n v="62807"/>
    <n v="65124"/>
  </r>
  <r>
    <n v="14"/>
    <s v="Kern River"/>
    <s v="Delta"/>
    <x v="413"/>
    <n v="286"/>
    <n v="189"/>
    <n v="12890"/>
    <n v="11203"/>
    <n v="62521"/>
    <n v="64935"/>
  </r>
  <r>
    <n v="4"/>
    <s v="BigPool"/>
    <s v="B1"/>
    <x v="337"/>
    <n v="197"/>
    <n v="287"/>
    <n v="10212"/>
    <n v="9823"/>
    <n v="54978"/>
    <n v="78630"/>
  </r>
  <r>
    <n v="11"/>
    <s v="EastTexas"/>
    <s v="Lake2"/>
    <x v="347"/>
    <n v="189"/>
    <n v="293"/>
    <n v="9826"/>
    <n v="8826"/>
    <n v="66154"/>
    <n v="87971"/>
  </r>
  <r>
    <n v="1"/>
    <s v="Route66"/>
    <s v="Alpha"/>
    <x v="414"/>
    <n v="184"/>
    <n v="145"/>
    <n v="11997"/>
    <n v="11324"/>
    <n v="75593"/>
    <n v="61277"/>
  </r>
  <r>
    <n v="11"/>
    <s v="EastTexas"/>
    <s v="Lake2"/>
    <x v="302"/>
    <n v="110"/>
    <n v="295"/>
    <n v="9936"/>
    <n v="9121"/>
    <n v="66044"/>
    <n v="87676"/>
  </r>
  <r>
    <n v="1"/>
    <s v="Route66"/>
    <s v="Alpha"/>
    <x v="351"/>
    <n v="207"/>
    <n v="104"/>
    <n v="12204"/>
    <n v="11428"/>
    <n v="75386"/>
    <n v="61173"/>
  </r>
  <r>
    <n v="11"/>
    <s v="EastTexas"/>
    <s v="Lake2"/>
    <x v="332"/>
    <n v="258"/>
    <n v="223"/>
    <n v="10194"/>
    <n v="9344"/>
    <n v="65786"/>
    <n v="87453"/>
  </r>
  <r>
    <n v="1"/>
    <s v="Route66"/>
    <s v="Alpha"/>
    <x v="415"/>
    <n v="126"/>
    <n v="283"/>
    <n v="12330"/>
    <n v="11711"/>
    <n v="75260"/>
    <n v="60890"/>
  </r>
  <r>
    <n v="4"/>
    <s v="BigPool"/>
    <s v="B1"/>
    <x v="89"/>
    <n v="165"/>
    <n v="251"/>
    <n v="10377"/>
    <n v="10074"/>
    <n v="54813"/>
    <n v="78379"/>
  </r>
  <r>
    <n v="8"/>
    <s v="Hanamura"/>
    <s v="Delta"/>
    <x v="416"/>
    <n v="142"/>
    <n v="103"/>
    <n v="21661"/>
    <n v="18638"/>
    <n v="62129"/>
    <n v="64471"/>
  </r>
  <r>
    <n v="1"/>
    <s v="Route66"/>
    <s v="Alpha"/>
    <x v="105"/>
    <n v="125"/>
    <n v="271"/>
    <n v="12455"/>
    <n v="11982"/>
    <n v="75135"/>
    <n v="60619"/>
  </r>
  <r>
    <n v="5"/>
    <s v="BigPool"/>
    <s v="B2"/>
    <x v="406"/>
    <n v="248"/>
    <n v="80"/>
    <n v="10380"/>
    <n v="10019"/>
    <n v="37043"/>
    <n v="67689"/>
  </r>
  <r>
    <n v="14"/>
    <s v="Kern River"/>
    <s v="Delta"/>
    <x v="417"/>
    <n v="192"/>
    <n v="265"/>
    <n v="13082"/>
    <n v="11468"/>
    <n v="62329"/>
    <n v="64670"/>
  </r>
  <r>
    <n v="14"/>
    <s v="Kern River"/>
    <s v="Delta"/>
    <x v="378"/>
    <n v="207"/>
    <n v="162"/>
    <n v="13289"/>
    <n v="11630"/>
    <n v="62122"/>
    <n v="64508"/>
  </r>
  <r>
    <n v="2"/>
    <s v="Route66"/>
    <s v="Delta"/>
    <x v="418"/>
    <n v="86"/>
    <n v="288"/>
    <n v="11480"/>
    <n v="11355"/>
    <n v="52961"/>
    <n v="74854"/>
  </r>
  <r>
    <n v="2"/>
    <s v="Route66"/>
    <s v="Delta"/>
    <x v="104"/>
    <n v="154"/>
    <n v="228"/>
    <n v="11634"/>
    <n v="11583"/>
    <n v="52807"/>
    <n v="74626"/>
  </r>
  <r>
    <n v="1"/>
    <s v="Route66"/>
    <s v="Alpha"/>
    <x v="419"/>
    <n v="177"/>
    <n v="191"/>
    <n v="12632"/>
    <n v="12173"/>
    <n v="74958"/>
    <n v="60428"/>
  </r>
  <r>
    <n v="11"/>
    <s v="EastTexas"/>
    <s v="Lake2"/>
    <x v="362"/>
    <n v="179"/>
    <n v="192"/>
    <n v="10373"/>
    <n v="9536"/>
    <n v="65607"/>
    <n v="87261"/>
  </r>
  <r>
    <n v="8"/>
    <s v="Hanamura"/>
    <s v="Delta"/>
    <x v="420"/>
    <n v="85"/>
    <n v="193"/>
    <n v="21746"/>
    <n v="18831"/>
    <n v="62044"/>
    <n v="64278"/>
  </r>
  <r>
    <n v="2"/>
    <s v="Route66"/>
    <s v="Delta"/>
    <x v="421"/>
    <n v="203"/>
    <n v="91"/>
    <n v="11837"/>
    <n v="11674"/>
    <n v="52604"/>
    <n v="74535"/>
  </r>
  <r>
    <n v="8"/>
    <s v="Hanamura"/>
    <s v="Delta"/>
    <x v="422"/>
    <n v="214"/>
    <n v="277"/>
    <n v="21960"/>
    <n v="19108"/>
    <n v="61830"/>
    <n v="64001"/>
  </r>
  <r>
    <n v="14"/>
    <s v="Kern River"/>
    <s v="Delta"/>
    <x v="423"/>
    <n v="159"/>
    <n v="219"/>
    <n v="13448"/>
    <n v="11849"/>
    <n v="61963"/>
    <n v="64289"/>
  </r>
  <r>
    <n v="14"/>
    <s v="Kern River"/>
    <s v="Delta"/>
    <x v="384"/>
    <n v="201"/>
    <n v="53"/>
    <n v="13649"/>
    <n v="11902"/>
    <n v="61762"/>
    <n v="64236"/>
  </r>
  <r>
    <n v="1"/>
    <s v="Route66"/>
    <s v="Alpha"/>
    <x v="424"/>
    <n v="242"/>
    <n v="171"/>
    <n v="12874"/>
    <n v="12344"/>
    <n v="74716"/>
    <n v="60257"/>
  </r>
  <r>
    <n v="8"/>
    <s v="Hanamura"/>
    <s v="Delta"/>
    <x v="425"/>
    <n v="293"/>
    <n v="165"/>
    <n v="22253"/>
    <n v="19273"/>
    <n v="61537"/>
    <n v="63836"/>
  </r>
  <r>
    <n v="1"/>
    <s v="Route66"/>
    <s v="Alpha"/>
    <x v="426"/>
    <n v="295"/>
    <n v="297"/>
    <n v="13169"/>
    <n v="12641"/>
    <n v="74421"/>
    <n v="59960"/>
  </r>
  <r>
    <n v="11"/>
    <s v="EastTexas"/>
    <s v="Lake2"/>
    <x v="355"/>
    <n v="253"/>
    <n v="156"/>
    <n v="10626"/>
    <n v="9692"/>
    <n v="65354"/>
    <n v="87105"/>
  </r>
  <r>
    <n v="10"/>
    <s v="EastTexas"/>
    <s v="Lake1"/>
    <x v="287"/>
    <n v="242"/>
    <n v="238"/>
    <n v="8259"/>
    <n v="7892"/>
    <n v="68969"/>
    <n v="57361"/>
  </r>
  <r>
    <n v="8"/>
    <s v="Hanamura"/>
    <s v="Delta"/>
    <x v="427"/>
    <n v="145"/>
    <n v="252"/>
    <n v="22398"/>
    <n v="19525"/>
    <n v="61392"/>
    <n v="63584"/>
  </r>
  <r>
    <n v="4"/>
    <s v="BigPool"/>
    <s v="B1"/>
    <x v="363"/>
    <n v="224"/>
    <n v="96"/>
    <n v="10601"/>
    <n v="10170"/>
    <n v="54589"/>
    <n v="78283"/>
  </r>
  <r>
    <n v="2"/>
    <s v="Route66"/>
    <s v="Delta"/>
    <x v="428"/>
    <n v="198"/>
    <n v="205"/>
    <n v="12035"/>
    <n v="11879"/>
    <n v="52406"/>
    <n v="74330"/>
  </r>
  <r>
    <n v="3"/>
    <s v="Route66"/>
    <s v="A3"/>
    <x v="369"/>
    <n v="132"/>
    <n v="108"/>
    <n v="10686"/>
    <n v="8864"/>
    <n v="41472"/>
    <n v="87574"/>
  </r>
  <r>
    <n v="8"/>
    <s v="Hanamura"/>
    <s v="Delta"/>
    <x v="429"/>
    <n v="144"/>
    <n v="62"/>
    <n v="22542"/>
    <n v="19587"/>
    <n v="61248"/>
    <n v="63522"/>
  </r>
  <r>
    <n v="8"/>
    <s v="Hanamura"/>
    <s v="Delta"/>
    <x v="430"/>
    <n v="227"/>
    <n v="290"/>
    <n v="22769"/>
    <n v="19877"/>
    <n v="61021"/>
    <n v="63232"/>
  </r>
  <r>
    <n v="8"/>
    <s v="Hanamura"/>
    <s v="Delta"/>
    <x v="431"/>
    <n v="282"/>
    <n v="237"/>
    <n v="23051"/>
    <n v="20114"/>
    <n v="60739"/>
    <n v="62995"/>
  </r>
  <r>
    <n v="5"/>
    <s v="BigPool"/>
    <s v="B2"/>
    <x v="414"/>
    <n v="141"/>
    <n v="78"/>
    <n v="10521"/>
    <n v="10097"/>
    <n v="36902"/>
    <n v="67611"/>
  </r>
  <r>
    <n v="10"/>
    <s v="EastTexas"/>
    <s v="Lake1"/>
    <x v="73"/>
    <n v="269"/>
    <n v="52"/>
    <n v="8528"/>
    <n v="7944"/>
    <n v="68700"/>
    <n v="57309"/>
  </r>
  <r>
    <n v="13"/>
    <s v="Kern River"/>
    <s v="W13"/>
    <x v="324"/>
    <n v="198"/>
    <n v="186"/>
    <n v="10328"/>
    <n v="9941"/>
    <n v="82375"/>
    <n v="69514"/>
  </r>
  <r>
    <n v="2"/>
    <s v="Route66"/>
    <s v="Delta"/>
    <x v="424"/>
    <n v="119"/>
    <n v="177"/>
    <n v="12154"/>
    <n v="12056"/>
    <n v="52287"/>
    <n v="74153"/>
  </r>
  <r>
    <n v="5"/>
    <s v="BigPool"/>
    <s v="B2"/>
    <x v="351"/>
    <n v="127"/>
    <n v="167"/>
    <n v="10648"/>
    <n v="10264"/>
    <n v="36775"/>
    <n v="67444"/>
  </r>
  <r>
    <n v="10"/>
    <s v="EastTexas"/>
    <s v="Lake1"/>
    <x v="291"/>
    <n v="86"/>
    <n v="108"/>
    <n v="8614"/>
    <n v="8052"/>
    <n v="68614"/>
    <n v="57201"/>
  </r>
  <r>
    <n v="12"/>
    <s v="EastTexas"/>
    <s v="Lake3"/>
    <x v="104"/>
    <n v="91"/>
    <n v="90"/>
    <n v="12414"/>
    <n v="11477"/>
    <n v="50973"/>
    <n v="85728"/>
  </r>
  <r>
    <n v="4"/>
    <s v="BigPool"/>
    <s v="B1"/>
    <x v="369"/>
    <n v="251"/>
    <n v="89"/>
    <n v="10852"/>
    <n v="10259"/>
    <n v="54338"/>
    <n v="78194"/>
  </r>
  <r>
    <n v="1"/>
    <s v="Route66"/>
    <s v="Alpha"/>
    <x v="389"/>
    <n v="211"/>
    <n v="206"/>
    <n v="13380"/>
    <n v="12847"/>
    <n v="74210"/>
    <n v="59754"/>
  </r>
  <r>
    <n v="10"/>
    <s v="EastTexas"/>
    <s v="Lake1"/>
    <x v="299"/>
    <n v="263"/>
    <n v="283"/>
    <n v="8877"/>
    <n v="8335"/>
    <n v="68351"/>
    <n v="56918"/>
  </r>
  <r>
    <n v="5"/>
    <s v="BigPool"/>
    <s v="B2"/>
    <x v="432"/>
    <n v="290"/>
    <n v="175"/>
    <n v="10938"/>
    <n v="10439"/>
    <n v="36485"/>
    <n v="67269"/>
  </r>
  <r>
    <n v="5"/>
    <s v="BigPool"/>
    <s v="B2"/>
    <x v="353"/>
    <n v="167"/>
    <n v="126"/>
    <n v="11105"/>
    <n v="10565"/>
    <n v="36318"/>
    <n v="67143"/>
  </r>
  <r>
    <n v="5"/>
    <s v="BigPool"/>
    <s v="B2"/>
    <x v="433"/>
    <n v="112"/>
    <n v="118"/>
    <n v="11217"/>
    <n v="10683"/>
    <n v="36206"/>
    <n v="67025"/>
  </r>
  <r>
    <n v="3"/>
    <s v="Route66"/>
    <s v="A3"/>
    <x v="398"/>
    <n v="120"/>
    <n v="208"/>
    <n v="10806"/>
    <n v="9072"/>
    <n v="41352"/>
    <n v="87366"/>
  </r>
  <r>
    <n v="13"/>
    <s v="Kern River"/>
    <s v="W13"/>
    <x v="330"/>
    <n v="130"/>
    <n v="73"/>
    <n v="10458"/>
    <n v="10014"/>
    <n v="82245"/>
    <n v="69441"/>
  </r>
  <r>
    <n v="11"/>
    <s v="EastTexas"/>
    <s v="Lake2"/>
    <x v="365"/>
    <n v="144"/>
    <n v="173"/>
    <n v="10770"/>
    <n v="9865"/>
    <n v="65210"/>
    <n v="86932"/>
  </r>
  <r>
    <n v="5"/>
    <s v="BigPool"/>
    <s v="B2"/>
    <x v="424"/>
    <n v="283"/>
    <n v="200"/>
    <n v="11500"/>
    <n v="10883"/>
    <n v="35923"/>
    <n v="66825"/>
  </r>
  <r>
    <n v="11"/>
    <s v="EastTexas"/>
    <s v="Lake2"/>
    <x v="340"/>
    <n v="268"/>
    <n v="252"/>
    <n v="11038"/>
    <n v="10117"/>
    <n v="64942"/>
    <n v="86680"/>
  </r>
  <r>
    <n v="8"/>
    <s v="Hanamura"/>
    <s v="Delta"/>
    <x v="434"/>
    <n v="260"/>
    <n v="201"/>
    <n v="23311"/>
    <n v="20315"/>
    <n v="60479"/>
    <n v="62794"/>
  </r>
  <r>
    <n v="1"/>
    <s v="Route66"/>
    <s v="Alpha"/>
    <x v="357"/>
    <n v="193"/>
    <n v="57"/>
    <n v="13573"/>
    <n v="12904"/>
    <n v="74017"/>
    <n v="59697"/>
  </r>
  <r>
    <n v="5"/>
    <s v="BigPool"/>
    <s v="B2"/>
    <x v="426"/>
    <n v="254"/>
    <n v="255"/>
    <n v="11754"/>
    <n v="11138"/>
    <n v="35669"/>
    <n v="66570"/>
  </r>
  <r>
    <n v="8"/>
    <s v="Hanamura"/>
    <s v="Delta"/>
    <x v="435"/>
    <n v="108"/>
    <n v="250"/>
    <n v="23419"/>
    <n v="20565"/>
    <n v="60371"/>
    <n v="62544"/>
  </r>
  <r>
    <n v="8"/>
    <s v="Hanamura"/>
    <s v="Delta"/>
    <x v="436"/>
    <n v="163"/>
    <n v="205"/>
    <n v="23582"/>
    <n v="20770"/>
    <n v="60208"/>
    <n v="62339"/>
  </r>
  <r>
    <n v="5"/>
    <s v="BigPool"/>
    <s v="B2"/>
    <x v="437"/>
    <n v="106"/>
    <n v="212"/>
    <n v="11860"/>
    <n v="11350"/>
    <n v="35563"/>
    <n v="66358"/>
  </r>
  <r>
    <n v="1"/>
    <s v="Route66"/>
    <s v="Alpha"/>
    <x v="361"/>
    <n v="226"/>
    <n v="158"/>
    <n v="13799"/>
    <n v="13062"/>
    <n v="73791"/>
    <n v="59539"/>
  </r>
  <r>
    <n v="8"/>
    <s v="Hanamura"/>
    <s v="Delta"/>
    <x v="438"/>
    <n v="86"/>
    <n v="94"/>
    <n v="23668"/>
    <n v="20864"/>
    <n v="60122"/>
    <n v="62245"/>
  </r>
  <r>
    <n v="8"/>
    <s v="Hanamura"/>
    <s v="Delta"/>
    <x v="439"/>
    <n v="141"/>
    <n v="287"/>
    <n v="23809"/>
    <n v="21151"/>
    <n v="59981"/>
    <n v="61958"/>
  </r>
  <r>
    <n v="3"/>
    <s v="Route66"/>
    <s v="A3"/>
    <x v="330"/>
    <n v="171"/>
    <n v="124"/>
    <n v="10977"/>
    <n v="9196"/>
    <n v="41181"/>
    <n v="87242"/>
  </r>
  <r>
    <n v="5"/>
    <s v="BigPool"/>
    <s v="B2"/>
    <x v="399"/>
    <n v="240"/>
    <n v="90"/>
    <n v="12100"/>
    <n v="11440"/>
    <n v="35323"/>
    <n v="66268"/>
  </r>
  <r>
    <n v="8"/>
    <s v="Hanamura"/>
    <s v="Delta"/>
    <x v="440"/>
    <n v="222"/>
    <n v="56"/>
    <n v="24031"/>
    <n v="21207"/>
    <n v="59759"/>
    <n v="61902"/>
  </r>
  <r>
    <n v="10"/>
    <s v="EastTexas"/>
    <s v="Lake1"/>
    <x v="77"/>
    <n v="162"/>
    <n v="118"/>
    <n v="9039"/>
    <n v="8453"/>
    <n v="68189"/>
    <n v="56800"/>
  </r>
  <r>
    <n v="14"/>
    <s v="Kern River"/>
    <s v="Delta"/>
    <x v="139"/>
    <n v="102"/>
    <n v="176"/>
    <n v="13751"/>
    <n v="12078"/>
    <n v="61660"/>
    <n v="64060"/>
  </r>
  <r>
    <n v="12"/>
    <s v="EastTexas"/>
    <s v="Lake3"/>
    <x v="353"/>
    <n v="190"/>
    <n v="73"/>
    <n v="12604"/>
    <n v="11550"/>
    <n v="50783"/>
    <n v="85655"/>
  </r>
  <r>
    <n v="8"/>
    <s v="Hanamura"/>
    <s v="Delta"/>
    <x v="441"/>
    <n v="124"/>
    <n v="248"/>
    <n v="24155"/>
    <n v="21455"/>
    <n v="59635"/>
    <n v="61654"/>
  </r>
  <r>
    <n v="1"/>
    <s v="Route66"/>
    <s v="Alpha"/>
    <x v="442"/>
    <n v="83"/>
    <n v="181"/>
    <n v="13882"/>
    <n v="13243"/>
    <n v="73708"/>
    <n v="59358"/>
  </r>
  <r>
    <n v="8"/>
    <s v="Hanamura"/>
    <s v="Delta"/>
    <x v="443"/>
    <n v="271"/>
    <n v="208"/>
    <n v="24426"/>
    <n v="21663"/>
    <n v="59364"/>
    <n v="61446"/>
  </r>
  <r>
    <n v="14"/>
    <s v="Kern River"/>
    <s v="Delta"/>
    <x v="444"/>
    <n v="198"/>
    <n v="63"/>
    <n v="13949"/>
    <n v="12141"/>
    <n v="61462"/>
    <n v="63997"/>
  </r>
  <r>
    <n v="11"/>
    <s v="EastTexas"/>
    <s v="Lake2"/>
    <x v="314"/>
    <n v="140"/>
    <n v="283"/>
    <n v="11178"/>
    <n v="10400"/>
    <n v="64802"/>
    <n v="86397"/>
  </r>
  <r>
    <n v="3"/>
    <s v="Route66"/>
    <s v="A3"/>
    <x v="348"/>
    <n v="150"/>
    <n v="59"/>
    <n v="11127"/>
    <n v="9255"/>
    <n v="41031"/>
    <n v="87183"/>
  </r>
  <r>
    <n v="12"/>
    <s v="EastTexas"/>
    <s v="Lake3"/>
    <x v="108"/>
    <n v="187"/>
    <n v="111"/>
    <n v="12791"/>
    <n v="11661"/>
    <n v="50596"/>
    <n v="85544"/>
  </r>
  <r>
    <n v="2"/>
    <s v="Route66"/>
    <s v="Delta"/>
    <x v="445"/>
    <n v="273"/>
    <n v="170"/>
    <n v="12427"/>
    <n v="12226"/>
    <n v="52014"/>
    <n v="73983"/>
  </r>
  <r>
    <n v="4"/>
    <s v="BigPool"/>
    <s v="B1"/>
    <x v="381"/>
    <n v="109"/>
    <n v="201"/>
    <n v="10961"/>
    <n v="10460"/>
    <n v="54229"/>
    <n v="77993"/>
  </r>
  <r>
    <n v="8"/>
    <s v="Hanamura"/>
    <s v="Delta"/>
    <x v="446"/>
    <n v="255"/>
    <n v="89"/>
    <n v="24681"/>
    <n v="21752"/>
    <n v="59109"/>
    <n v="61357"/>
  </r>
  <r>
    <n v="8"/>
    <s v="Hanamura"/>
    <s v="Delta"/>
    <x v="447"/>
    <n v="92"/>
    <n v="254"/>
    <n v="24773"/>
    <n v="22006"/>
    <n v="59017"/>
    <n v="61103"/>
  </r>
  <r>
    <n v="14"/>
    <s v="Kern River"/>
    <s v="Delta"/>
    <x v="448"/>
    <n v="213"/>
    <n v="138"/>
    <n v="14162"/>
    <n v="12279"/>
    <n v="61249"/>
    <n v="63859"/>
  </r>
  <r>
    <n v="14"/>
    <s v="Kern River"/>
    <s v="Delta"/>
    <x v="149"/>
    <n v="228"/>
    <n v="210"/>
    <n v="14390"/>
    <n v="12489"/>
    <n v="61021"/>
    <n v="63649"/>
  </r>
  <r>
    <n v="8"/>
    <s v="Hanamura"/>
    <s v="Delta"/>
    <x v="449"/>
    <n v="233"/>
    <n v="191"/>
    <n v="25006"/>
    <n v="22197"/>
    <n v="58784"/>
    <n v="60912"/>
  </r>
  <r>
    <n v="13"/>
    <s v="Kern River"/>
    <s v="W13"/>
    <x v="348"/>
    <n v="232"/>
    <n v="241"/>
    <n v="10690"/>
    <n v="10255"/>
    <n v="82013"/>
    <n v="69200"/>
  </r>
  <r>
    <n v="11"/>
    <s v="EastTexas"/>
    <s v="Lake2"/>
    <x v="322"/>
    <n v="153"/>
    <n v="123"/>
    <n v="11331"/>
    <n v="10523"/>
    <n v="64649"/>
    <n v="86274"/>
  </r>
  <r>
    <n v="13"/>
    <s v="Kern River"/>
    <s v="W13"/>
    <x v="450"/>
    <n v="103"/>
    <n v="275"/>
    <n v="10793"/>
    <n v="10530"/>
    <n v="81910"/>
    <n v="68925"/>
  </r>
  <r>
    <n v="8"/>
    <s v="Hanamura"/>
    <s v="Delta"/>
    <x v="451"/>
    <n v="217"/>
    <n v="210"/>
    <n v="25223"/>
    <n v="22407"/>
    <n v="58567"/>
    <n v="60702"/>
  </r>
  <r>
    <n v="5"/>
    <s v="BigPool"/>
    <s v="B2"/>
    <x v="361"/>
    <n v="112"/>
    <n v="270"/>
    <n v="12212"/>
    <n v="11710"/>
    <n v="35211"/>
    <n v="65998"/>
  </r>
  <r>
    <n v="10"/>
    <s v="EastTexas"/>
    <s v="Lake1"/>
    <x v="78"/>
    <n v="266"/>
    <n v="104"/>
    <n v="9305"/>
    <n v="8557"/>
    <n v="67923"/>
    <n v="56696"/>
  </r>
  <r>
    <n v="4"/>
    <s v="BigPool"/>
    <s v="B1"/>
    <x v="401"/>
    <n v="171"/>
    <n v="89"/>
    <n v="11132"/>
    <n v="10549"/>
    <n v="54058"/>
    <n v="77904"/>
  </r>
  <r>
    <n v="5"/>
    <s v="BigPool"/>
    <s v="B2"/>
    <x v="452"/>
    <n v="284"/>
    <n v="285"/>
    <n v="12496"/>
    <n v="11995"/>
    <n v="34927"/>
    <n v="65713"/>
  </r>
  <r>
    <n v="8"/>
    <s v="Hanamura"/>
    <s v="Delta"/>
    <x v="453"/>
    <n v="166"/>
    <n v="162"/>
    <n v="25389"/>
    <n v="22569"/>
    <n v="58401"/>
    <n v="60540"/>
  </r>
  <r>
    <n v="10"/>
    <s v="EastTexas"/>
    <s v="Lake1"/>
    <x v="362"/>
    <n v="214"/>
    <n v="156"/>
    <n v="9519"/>
    <n v="8713"/>
    <n v="67709"/>
    <n v="56540"/>
  </r>
  <r>
    <n v="1"/>
    <s v="Route66"/>
    <s v="Alpha"/>
    <x v="122"/>
    <n v="249"/>
    <n v="250"/>
    <n v="14131"/>
    <n v="13493"/>
    <n v="73459"/>
    <n v="59108"/>
  </r>
  <r>
    <n v="8"/>
    <s v="Hanamura"/>
    <s v="Delta"/>
    <x v="454"/>
    <n v="267"/>
    <n v="103"/>
    <n v="25656"/>
    <n v="22672"/>
    <n v="58134"/>
    <n v="60437"/>
  </r>
  <r>
    <n v="8"/>
    <s v="Hanamura"/>
    <s v="Delta"/>
    <x v="455"/>
    <n v="82"/>
    <n v="295"/>
    <n v="25738"/>
    <n v="22967"/>
    <n v="58052"/>
    <n v="60142"/>
  </r>
  <r>
    <n v="1"/>
    <s v="Route66"/>
    <s v="Alpha"/>
    <x v="417"/>
    <n v="97"/>
    <n v="145"/>
    <n v="14228"/>
    <n v="13638"/>
    <n v="73362"/>
    <n v="58963"/>
  </r>
  <r>
    <n v="12"/>
    <s v="EastTexas"/>
    <s v="Lake3"/>
    <x v="111"/>
    <n v="278"/>
    <n v="181"/>
    <n v="13069"/>
    <n v="11842"/>
    <n v="50318"/>
    <n v="85363"/>
  </r>
  <r>
    <n v="1"/>
    <s v="Route66"/>
    <s v="Alpha"/>
    <x v="456"/>
    <n v="107"/>
    <n v="288"/>
    <n v="14335"/>
    <n v="13926"/>
    <n v="73255"/>
    <n v="58675"/>
  </r>
  <r>
    <n v="8"/>
    <s v="Hanamura"/>
    <s v="Delta"/>
    <x v="457"/>
    <n v="159"/>
    <n v="144"/>
    <n v="25897"/>
    <n v="23111"/>
    <n v="57893"/>
    <n v="59998"/>
  </r>
  <r>
    <n v="8"/>
    <s v="Hanamura"/>
    <s v="Delta"/>
    <x v="458"/>
    <n v="114"/>
    <n v="83"/>
    <n v="26011"/>
    <n v="23194"/>
    <n v="57779"/>
    <n v="59915"/>
  </r>
  <r>
    <n v="10"/>
    <s v="EastTexas"/>
    <s v="Lake1"/>
    <x v="392"/>
    <n v="233"/>
    <n v="172"/>
    <n v="9752"/>
    <n v="8885"/>
    <n v="67476"/>
    <n v="56368"/>
  </r>
  <r>
    <n v="8"/>
    <s v="Hanamura"/>
    <s v="Delta"/>
    <x v="459"/>
    <n v="126"/>
    <n v="260"/>
    <n v="26137"/>
    <n v="23454"/>
    <n v="57653"/>
    <n v="59655"/>
  </r>
  <r>
    <n v="8"/>
    <s v="Hanamura"/>
    <s v="Delta"/>
    <x v="460"/>
    <n v="268"/>
    <n v="203"/>
    <n v="26405"/>
    <n v="23657"/>
    <n v="57385"/>
    <n v="59452"/>
  </r>
  <r>
    <n v="4"/>
    <s v="BigPool"/>
    <s v="B1"/>
    <x v="348"/>
    <n v="176"/>
    <n v="268"/>
    <n v="11308"/>
    <n v="10817"/>
    <n v="53882"/>
    <n v="77636"/>
  </r>
  <r>
    <n v="8"/>
    <s v="Hanamura"/>
    <s v="Delta"/>
    <x v="461"/>
    <n v="165"/>
    <n v="254"/>
    <n v="26570"/>
    <n v="23911"/>
    <n v="57220"/>
    <n v="59198"/>
  </r>
  <r>
    <n v="5"/>
    <s v="BigPool"/>
    <s v="B2"/>
    <x v="367"/>
    <n v="125"/>
    <n v="168"/>
    <n v="12621"/>
    <n v="12163"/>
    <n v="34802"/>
    <n v="65545"/>
  </r>
  <r>
    <n v="14"/>
    <s v="Kern River"/>
    <s v="Delta"/>
    <x v="391"/>
    <n v="165"/>
    <n v="63"/>
    <n v="14555"/>
    <n v="12552"/>
    <n v="60856"/>
    <n v="63586"/>
  </r>
  <r>
    <n v="10"/>
    <s v="EastTexas"/>
    <s v="Lake1"/>
    <x v="89"/>
    <n v="110"/>
    <n v="295"/>
    <n v="9862"/>
    <n v="9180"/>
    <n v="67366"/>
    <n v="56073"/>
  </r>
  <r>
    <n v="4"/>
    <s v="BigPool"/>
    <s v="B1"/>
    <x v="345"/>
    <n v="203"/>
    <n v="227"/>
    <n v="11511"/>
    <n v="11044"/>
    <n v="53679"/>
    <n v="77409"/>
  </r>
  <r>
    <n v="5"/>
    <s v="BigPool"/>
    <s v="B2"/>
    <x v="368"/>
    <n v="113"/>
    <n v="165"/>
    <n v="12734"/>
    <n v="12328"/>
    <n v="34689"/>
    <n v="65380"/>
  </r>
  <r>
    <n v="5"/>
    <s v="BigPool"/>
    <s v="B2"/>
    <x v="373"/>
    <n v="204"/>
    <n v="130"/>
    <n v="12938"/>
    <n v="12458"/>
    <n v="34485"/>
    <n v="65250"/>
  </r>
  <r>
    <n v="5"/>
    <s v="BigPool"/>
    <s v="B2"/>
    <x v="462"/>
    <n v="241"/>
    <n v="103"/>
    <n v="13179"/>
    <n v="12561"/>
    <n v="34244"/>
    <n v="65147"/>
  </r>
  <r>
    <n v="11"/>
    <s v="EastTexas"/>
    <s v="Lake2"/>
    <x v="370"/>
    <n v="228"/>
    <n v="107"/>
    <n v="11559"/>
    <n v="10630"/>
    <n v="64421"/>
    <n v="86167"/>
  </r>
  <r>
    <n v="8"/>
    <s v="Hanamura"/>
    <s v="Delta"/>
    <x v="463"/>
    <n v="282"/>
    <n v="224"/>
    <n v="26852"/>
    <n v="24135"/>
    <n v="56938"/>
    <n v="58974"/>
  </r>
  <r>
    <n v="4"/>
    <s v="BigPool"/>
    <s v="B1"/>
    <x v="371"/>
    <n v="233"/>
    <n v="278"/>
    <n v="11744"/>
    <n v="11322"/>
    <n v="53446"/>
    <n v="77131"/>
  </r>
  <r>
    <n v="1"/>
    <s v="Route66"/>
    <s v="Alpha"/>
    <x v="378"/>
    <n v="102"/>
    <n v="229"/>
    <n v="14437"/>
    <n v="14155"/>
    <n v="73153"/>
    <n v="58446"/>
  </r>
  <r>
    <n v="3"/>
    <s v="Route66"/>
    <s v="A3"/>
    <x v="450"/>
    <n v="194"/>
    <n v="218"/>
    <n v="11321"/>
    <n v="9473"/>
    <n v="40837"/>
    <n v="86965"/>
  </r>
  <r>
    <n v="11"/>
    <s v="EastTexas"/>
    <s v="Lake2"/>
    <x v="381"/>
    <n v="98"/>
    <n v="298"/>
    <n v="11657"/>
    <n v="10928"/>
    <n v="64323"/>
    <n v="85869"/>
  </r>
  <r>
    <n v="8"/>
    <s v="Hanamura"/>
    <s v="Delta"/>
    <x v="464"/>
    <n v="218"/>
    <n v="163"/>
    <n v="27070"/>
    <n v="24298"/>
    <n v="56720"/>
    <n v="58811"/>
  </r>
  <r>
    <n v="3"/>
    <s v="Route66"/>
    <s v="A3"/>
    <x v="104"/>
    <n v="196"/>
    <n v="177"/>
    <n v="11517"/>
    <n v="9650"/>
    <n v="40641"/>
    <n v="86788"/>
  </r>
  <r>
    <n v="8"/>
    <s v="Hanamura"/>
    <s v="Delta"/>
    <x v="465"/>
    <n v="214"/>
    <n v="68"/>
    <n v="27284"/>
    <n v="24366"/>
    <n v="56506"/>
    <n v="58743"/>
  </r>
  <r>
    <n v="1"/>
    <s v="Route66"/>
    <s v="Alpha"/>
    <x v="466"/>
    <n v="272"/>
    <n v="240"/>
    <n v="14709"/>
    <n v="14395"/>
    <n v="72881"/>
    <n v="58206"/>
  </r>
  <r>
    <n v="2"/>
    <s v="Route66"/>
    <s v="Delta"/>
    <x v="437"/>
    <n v="140"/>
    <n v="54"/>
    <n v="12567"/>
    <n v="12280"/>
    <n v="51874"/>
    <n v="73929"/>
  </r>
  <r>
    <n v="8"/>
    <s v="Hanamura"/>
    <s v="Delta"/>
    <x v="467"/>
    <n v="212"/>
    <n v="291"/>
    <n v="27496"/>
    <n v="24657"/>
    <n v="56294"/>
    <n v="58452"/>
  </r>
  <r>
    <n v="13"/>
    <s v="Kern River"/>
    <s v="W13"/>
    <x v="351"/>
    <n v="297"/>
    <n v="99"/>
    <n v="11090"/>
    <n v="10629"/>
    <n v="81613"/>
    <n v="68826"/>
  </r>
  <r>
    <n v="8"/>
    <s v="Hanamura"/>
    <s v="Delta"/>
    <x v="240"/>
    <n v="98"/>
    <n v="82"/>
    <n v="27594"/>
    <n v="24739"/>
    <n v="56196"/>
    <n v="58370"/>
  </r>
  <r>
    <n v="8"/>
    <s v="Hanamura"/>
    <s v="Delta"/>
    <x v="468"/>
    <n v="163"/>
    <n v="274"/>
    <n v="27757"/>
    <n v="25013"/>
    <n v="56033"/>
    <n v="58096"/>
  </r>
  <r>
    <n v="8"/>
    <s v="Hanamura"/>
    <s v="Delta"/>
    <x v="469"/>
    <n v="185"/>
    <n v="111"/>
    <n v="27942"/>
    <n v="25124"/>
    <n v="55848"/>
    <n v="57985"/>
  </r>
  <r>
    <n v="8"/>
    <s v="Hanamura"/>
    <s v="Delta"/>
    <x v="470"/>
    <n v="127"/>
    <n v="93"/>
    <n v="28069"/>
    <n v="25217"/>
    <n v="55721"/>
    <n v="57892"/>
  </r>
  <r>
    <n v="12"/>
    <s v="EastTexas"/>
    <s v="Lake3"/>
    <x v="471"/>
    <n v="250"/>
    <n v="117"/>
    <n v="13319"/>
    <n v="11959"/>
    <n v="50068"/>
    <n v="85246"/>
  </r>
  <r>
    <n v="4"/>
    <s v="BigPool"/>
    <s v="B1"/>
    <x v="415"/>
    <n v="88"/>
    <n v="155"/>
    <n v="11832"/>
    <n v="11477"/>
    <n v="53358"/>
    <n v="76976"/>
  </r>
  <r>
    <n v="10"/>
    <s v="EastTexas"/>
    <s v="Lake1"/>
    <x v="363"/>
    <n v="203"/>
    <n v="66"/>
    <n v="10065"/>
    <n v="9246"/>
    <n v="67163"/>
    <n v="56007"/>
  </r>
  <r>
    <n v="14"/>
    <s v="Kern River"/>
    <s v="Delta"/>
    <x v="472"/>
    <n v="227"/>
    <n v="242"/>
    <n v="14782"/>
    <n v="12794"/>
    <n v="60629"/>
    <n v="63344"/>
  </r>
  <r>
    <n v="11"/>
    <s v="EastTexas"/>
    <s v="Lake2"/>
    <x v="401"/>
    <n v="259"/>
    <n v="225"/>
    <n v="11916"/>
    <n v="11153"/>
    <n v="64064"/>
    <n v="85644"/>
  </r>
  <r>
    <n v="8"/>
    <s v="Hanamura"/>
    <s v="Delta"/>
    <x v="473"/>
    <n v="210"/>
    <n v="53"/>
    <n v="28279"/>
    <n v="25270"/>
    <n v="55511"/>
    <n v="57839"/>
  </r>
  <r>
    <n v="1"/>
    <s v="Route66"/>
    <s v="Alpha"/>
    <x v="423"/>
    <n v="269"/>
    <n v="271"/>
    <n v="14978"/>
    <n v="14666"/>
    <n v="72612"/>
    <n v="57935"/>
  </r>
  <r>
    <n v="13"/>
    <s v="Kern River"/>
    <s v="W13"/>
    <x v="432"/>
    <n v="249"/>
    <n v="155"/>
    <n v="11339"/>
    <n v="10784"/>
    <n v="81364"/>
    <n v="68671"/>
  </r>
  <r>
    <n v="14"/>
    <s v="Kern River"/>
    <s v="Delta"/>
    <x v="474"/>
    <n v="156"/>
    <n v="263"/>
    <n v="14938"/>
    <n v="13057"/>
    <n v="60473"/>
    <n v="63081"/>
  </r>
  <r>
    <n v="10"/>
    <s v="EastTexas"/>
    <s v="Lake1"/>
    <x v="397"/>
    <n v="239"/>
    <n v="220"/>
    <n v="10304"/>
    <n v="9466"/>
    <n v="66924"/>
    <n v="55787"/>
  </r>
  <r>
    <n v="2"/>
    <s v="Route66"/>
    <s v="Delta"/>
    <x v="116"/>
    <n v="164"/>
    <n v="207"/>
    <n v="12731"/>
    <n v="12487"/>
    <n v="51710"/>
    <n v="73722"/>
  </r>
  <r>
    <n v="12"/>
    <s v="EastTexas"/>
    <s v="Lake3"/>
    <x v="357"/>
    <n v="212"/>
    <n v="125"/>
    <n v="13531"/>
    <n v="12084"/>
    <n v="49856"/>
    <n v="85121"/>
  </r>
  <r>
    <n v="8"/>
    <s v="Hanamura"/>
    <s v="Delta"/>
    <x v="475"/>
    <n v="204"/>
    <n v="230"/>
    <n v="28483"/>
    <n v="25500"/>
    <n v="55307"/>
    <n v="57609"/>
  </r>
  <r>
    <n v="4"/>
    <s v="BigPool"/>
    <s v="B1"/>
    <x v="377"/>
    <n v="222"/>
    <n v="176"/>
    <n v="12054"/>
    <n v="11653"/>
    <n v="53136"/>
    <n v="76800"/>
  </r>
  <r>
    <n v="5"/>
    <s v="BigPool"/>
    <s v="B2"/>
    <x v="456"/>
    <n v="147"/>
    <n v="105"/>
    <n v="13326"/>
    <n v="12666"/>
    <n v="34097"/>
    <n v="65042"/>
  </r>
  <r>
    <n v="2"/>
    <s v="Route66"/>
    <s v="Delta"/>
    <x v="361"/>
    <n v="294"/>
    <n v="140"/>
    <n v="13025"/>
    <n v="12627"/>
    <n v="51416"/>
    <n v="73582"/>
  </r>
  <r>
    <n v="8"/>
    <s v="Hanamura"/>
    <s v="Delta"/>
    <x v="476"/>
    <n v="138"/>
    <n v="83"/>
    <n v="28621"/>
    <n v="25583"/>
    <n v="55169"/>
    <n v="57526"/>
  </r>
  <r>
    <n v="13"/>
    <s v="Kern River"/>
    <s v="W13"/>
    <x v="105"/>
    <n v="141"/>
    <n v="207"/>
    <n v="11480"/>
    <n v="10991"/>
    <n v="81223"/>
    <n v="68464"/>
  </r>
  <r>
    <n v="10"/>
    <s v="EastTexas"/>
    <s v="Lake1"/>
    <x v="95"/>
    <n v="288"/>
    <n v="280"/>
    <n v="10592"/>
    <n v="9746"/>
    <n v="66636"/>
    <n v="55507"/>
  </r>
  <r>
    <n v="12"/>
    <s v="EastTexas"/>
    <s v="Lake3"/>
    <x v="359"/>
    <n v="239"/>
    <n v="68"/>
    <n v="13770"/>
    <n v="12152"/>
    <n v="49617"/>
    <n v="85053"/>
  </r>
  <r>
    <n v="4"/>
    <s v="BigPool"/>
    <s v="B1"/>
    <x v="424"/>
    <n v="256"/>
    <n v="104"/>
    <n v="12310"/>
    <n v="11757"/>
    <n v="52880"/>
    <n v="76696"/>
  </r>
  <r>
    <n v="13"/>
    <s v="Kern River"/>
    <s v="W13"/>
    <x v="477"/>
    <n v="159"/>
    <n v="80"/>
    <n v="11639"/>
    <n v="11071"/>
    <n v="81064"/>
    <n v="68384"/>
  </r>
  <r>
    <n v="8"/>
    <s v="Hanamura"/>
    <s v="Delta"/>
    <x v="478"/>
    <n v="145"/>
    <n v="198"/>
    <n v="28766"/>
    <n v="25781"/>
    <n v="55024"/>
    <n v="57328"/>
  </r>
  <r>
    <n v="13"/>
    <s v="Kern River"/>
    <s v="W13"/>
    <x v="479"/>
    <n v="256"/>
    <n v="52"/>
    <n v="11895"/>
    <n v="11123"/>
    <n v="80808"/>
    <n v="68332"/>
  </r>
  <r>
    <n v="8"/>
    <s v="Hanamura"/>
    <s v="Delta"/>
    <x v="258"/>
    <n v="130"/>
    <n v="247"/>
    <n v="28896"/>
    <n v="26028"/>
    <n v="54894"/>
    <n v="57081"/>
  </r>
  <r>
    <n v="1"/>
    <s v="Route66"/>
    <s v="Alpha"/>
    <x v="480"/>
    <n v="176"/>
    <n v="76"/>
    <n v="15154"/>
    <n v="14742"/>
    <n v="72436"/>
    <n v="57859"/>
  </r>
  <r>
    <n v="11"/>
    <s v="EastTexas"/>
    <s v="Lake2"/>
    <x v="406"/>
    <n v="146"/>
    <n v="79"/>
    <n v="12062"/>
    <n v="11232"/>
    <n v="63918"/>
    <n v="85565"/>
  </r>
  <r>
    <n v="10"/>
    <s v="EastTexas"/>
    <s v="Lake1"/>
    <x v="401"/>
    <n v="274"/>
    <n v="120"/>
    <n v="10866"/>
    <n v="9866"/>
    <n v="66362"/>
    <n v="55387"/>
  </r>
  <r>
    <n v="2"/>
    <s v="Route66"/>
    <s v="Delta"/>
    <x v="481"/>
    <n v="191"/>
    <n v="156"/>
    <n v="13216"/>
    <n v="12783"/>
    <n v="51225"/>
    <n v="73426"/>
  </r>
  <r>
    <n v="1"/>
    <s v="Route66"/>
    <s v="Alpha"/>
    <x v="386"/>
    <n v="295"/>
    <n v="275"/>
    <n v="15449"/>
    <n v="15017"/>
    <n v="72141"/>
    <n v="57584"/>
  </r>
  <r>
    <n v="5"/>
    <s v="BigPool"/>
    <s v="B2"/>
    <x v="378"/>
    <n v="148"/>
    <n v="90"/>
    <n v="13474"/>
    <n v="12756"/>
    <n v="33949"/>
    <n v="64952"/>
  </r>
  <r>
    <n v="12"/>
    <s v="EastTexas"/>
    <s v="Lake3"/>
    <x v="452"/>
    <n v="247"/>
    <n v="52"/>
    <n v="14017"/>
    <n v="12204"/>
    <n v="49370"/>
    <n v="85001"/>
  </r>
  <r>
    <n v="8"/>
    <s v="Hanamura"/>
    <s v="Delta"/>
    <x v="482"/>
    <n v="106"/>
    <n v="237"/>
    <n v="29002"/>
    <n v="26265"/>
    <n v="54788"/>
    <n v="56844"/>
  </r>
  <r>
    <n v="8"/>
    <s v="Hanamura"/>
    <s v="Delta"/>
    <x v="483"/>
    <n v="172"/>
    <n v="160"/>
    <n v="29174"/>
    <n v="26425"/>
    <n v="54616"/>
    <n v="56684"/>
  </r>
  <r>
    <n v="3"/>
    <s v="Route66"/>
    <s v="A3"/>
    <x v="432"/>
    <n v="203"/>
    <n v="237"/>
    <n v="11720"/>
    <n v="9887"/>
    <n v="40438"/>
    <n v="86551"/>
  </r>
  <r>
    <n v="1"/>
    <s v="Route66"/>
    <s v="Alpha"/>
    <x v="484"/>
    <n v="170"/>
    <n v="114"/>
    <n v="15619"/>
    <n v="15131"/>
    <n v="71971"/>
    <n v="57470"/>
  </r>
  <r>
    <n v="13"/>
    <s v="Kern River"/>
    <s v="W13"/>
    <x v="426"/>
    <n v="172"/>
    <n v="69"/>
    <n v="12067"/>
    <n v="11192"/>
    <n v="80636"/>
    <n v="68263"/>
  </r>
  <r>
    <n v="12"/>
    <s v="EastTexas"/>
    <s v="Lake3"/>
    <x v="485"/>
    <n v="158"/>
    <n v="190"/>
    <n v="14175"/>
    <n v="12394"/>
    <n v="49212"/>
    <n v="84811"/>
  </r>
  <r>
    <n v="5"/>
    <s v="BigPool"/>
    <s v="B2"/>
    <x v="486"/>
    <n v="299"/>
    <n v="50"/>
    <n v="13773"/>
    <n v="12806"/>
    <n v="33650"/>
    <n v="64902"/>
  </r>
  <r>
    <n v="2"/>
    <s v="Route66"/>
    <s v="Delta"/>
    <x v="442"/>
    <n v="137"/>
    <n v="76"/>
    <n v="13353"/>
    <n v="12859"/>
    <n v="51088"/>
    <n v="73350"/>
  </r>
  <r>
    <n v="4"/>
    <s v="BigPool"/>
    <s v="B1"/>
    <x v="354"/>
    <n v="237"/>
    <n v="115"/>
    <n v="12547"/>
    <n v="11872"/>
    <n v="52643"/>
    <n v="76581"/>
  </r>
  <r>
    <n v="8"/>
    <s v="Hanamura"/>
    <s v="Delta"/>
    <x v="487"/>
    <n v="92"/>
    <n v="181"/>
    <n v="29266"/>
    <n v="26606"/>
    <n v="54524"/>
    <n v="56503"/>
  </r>
  <r>
    <n v="14"/>
    <s v="Kern River"/>
    <s v="Delta"/>
    <x v="488"/>
    <n v="228"/>
    <n v="159"/>
    <n v="15166"/>
    <n v="13216"/>
    <n v="60245"/>
    <n v="62922"/>
  </r>
  <r>
    <n v="8"/>
    <s v="Hanamura"/>
    <s v="Delta"/>
    <x v="489"/>
    <n v="237"/>
    <n v="175"/>
    <n v="29503"/>
    <n v="26781"/>
    <n v="54287"/>
    <n v="56328"/>
  </r>
  <r>
    <n v="8"/>
    <s v="Hanamura"/>
    <s v="Delta"/>
    <x v="490"/>
    <n v="224"/>
    <n v="298"/>
    <n v="29727"/>
    <n v="27079"/>
    <n v="54063"/>
    <n v="56030"/>
  </r>
  <r>
    <n v="8"/>
    <s v="Hanamura"/>
    <s v="Delta"/>
    <x v="271"/>
    <n v="187"/>
    <n v="128"/>
    <n v="29914"/>
    <n v="27207"/>
    <n v="53876"/>
    <n v="55902"/>
  </r>
  <r>
    <n v="8"/>
    <s v="Hanamura"/>
    <s v="Delta"/>
    <x v="491"/>
    <n v="257"/>
    <n v="162"/>
    <n v="30171"/>
    <n v="27369"/>
    <n v="53619"/>
    <n v="55740"/>
  </r>
  <r>
    <n v="13"/>
    <s v="Kern River"/>
    <s v="W13"/>
    <x v="437"/>
    <n v="216"/>
    <n v="104"/>
    <n v="12283"/>
    <n v="11296"/>
    <n v="80420"/>
    <n v="68159"/>
  </r>
  <r>
    <n v="14"/>
    <s v="Kern River"/>
    <s v="Delta"/>
    <x v="492"/>
    <n v="155"/>
    <n v="102"/>
    <n v="15321"/>
    <n v="13318"/>
    <n v="60090"/>
    <n v="62820"/>
  </r>
  <r>
    <n v="8"/>
    <s v="Hanamura"/>
    <s v="Delta"/>
    <x v="493"/>
    <n v="257"/>
    <n v="71"/>
    <n v="30428"/>
    <n v="27440"/>
    <n v="53362"/>
    <n v="55669"/>
  </r>
  <r>
    <n v="1"/>
    <s v="Route66"/>
    <s v="Alpha"/>
    <x v="444"/>
    <n v="111"/>
    <n v="120"/>
    <n v="15730"/>
    <n v="15251"/>
    <n v="71860"/>
    <n v="57350"/>
  </r>
  <r>
    <n v="2"/>
    <s v="Route66"/>
    <s v="Delta"/>
    <x v="368"/>
    <n v="89"/>
    <n v="55"/>
    <n v="13442"/>
    <n v="12914"/>
    <n v="50999"/>
    <n v="73295"/>
  </r>
  <r>
    <n v="5"/>
    <s v="BigPool"/>
    <s v="B2"/>
    <x v="136"/>
    <n v="127"/>
    <n v="230"/>
    <n v="13900"/>
    <n v="13036"/>
    <n v="33523"/>
    <n v="64672"/>
  </r>
  <r>
    <n v="7"/>
    <s v="Hanamura"/>
    <s v="H1"/>
    <x v="4"/>
    <n v="227"/>
    <n v="110"/>
    <n v="227"/>
    <n v="110"/>
    <n v="76139"/>
    <n v="51267"/>
  </r>
  <r>
    <n v="5"/>
    <s v="BigPool"/>
    <s v="B2"/>
    <x v="384"/>
    <n v="187"/>
    <n v="166"/>
    <n v="14087"/>
    <n v="13202"/>
    <n v="33336"/>
    <n v="64506"/>
  </r>
  <r>
    <n v="4"/>
    <s v="BigPool"/>
    <s v="B1"/>
    <x v="399"/>
    <n v="160"/>
    <n v="282"/>
    <n v="12707"/>
    <n v="12154"/>
    <n v="52483"/>
    <n v="76299"/>
  </r>
  <r>
    <n v="13"/>
    <s v="Kern River"/>
    <s v="W13"/>
    <x v="359"/>
    <n v="142"/>
    <n v="204"/>
    <n v="12425"/>
    <n v="11500"/>
    <n v="80278"/>
    <n v="67955"/>
  </r>
  <r>
    <n v="5"/>
    <s v="BigPool"/>
    <s v="B2"/>
    <x v="494"/>
    <n v="215"/>
    <n v="141"/>
    <n v="14302"/>
    <n v="13343"/>
    <n v="33121"/>
    <n v="64365"/>
  </r>
  <r>
    <n v="2"/>
    <s v="Route66"/>
    <s v="Delta"/>
    <x v="495"/>
    <n v="278"/>
    <n v="240"/>
    <n v="13720"/>
    <n v="13154"/>
    <n v="50721"/>
    <n v="73055"/>
  </r>
  <r>
    <n v="7"/>
    <s v="Hanamura"/>
    <s v="H1"/>
    <x v="38"/>
    <n v="229"/>
    <n v="224"/>
    <n v="456"/>
    <n v="334"/>
    <n v="75910"/>
    <n v="51043"/>
  </r>
  <r>
    <n v="2"/>
    <s v="Route66"/>
    <s v="Delta"/>
    <x v="456"/>
    <n v="105"/>
    <n v="238"/>
    <n v="13825"/>
    <n v="13392"/>
    <n v="50616"/>
    <n v="72817"/>
  </r>
  <r>
    <n v="7"/>
    <s v="Hanamura"/>
    <s v="H1"/>
    <x v="496"/>
    <n v="220"/>
    <n v="187"/>
    <n v="676"/>
    <n v="521"/>
    <n v="75690"/>
    <n v="50856"/>
  </r>
  <r>
    <n v="14"/>
    <s v="Kern River"/>
    <s v="Delta"/>
    <x v="497"/>
    <n v="247"/>
    <n v="277"/>
    <n v="15568"/>
    <n v="13595"/>
    <n v="59843"/>
    <n v="62543"/>
  </r>
  <r>
    <n v="4"/>
    <s v="BigPool"/>
    <s v="B1"/>
    <x v="402"/>
    <n v="267"/>
    <n v="148"/>
    <n v="12974"/>
    <n v="12302"/>
    <n v="52216"/>
    <n v="76151"/>
  </r>
  <r>
    <n v="7"/>
    <s v="Hanamura"/>
    <s v="H1"/>
    <x v="21"/>
    <n v="185"/>
    <n v="201"/>
    <n v="861"/>
    <n v="722"/>
    <n v="75505"/>
    <n v="50655"/>
  </r>
  <r>
    <n v="10"/>
    <s v="EastTexas"/>
    <s v="Lake1"/>
    <x v="334"/>
    <n v="252"/>
    <n v="170"/>
    <n v="11118"/>
    <n v="10036"/>
    <n v="66110"/>
    <n v="55217"/>
  </r>
  <r>
    <n v="1"/>
    <s v="Route66"/>
    <s v="Alpha"/>
    <x v="448"/>
    <n v="111"/>
    <n v="202"/>
    <n v="15841"/>
    <n v="15453"/>
    <n v="71749"/>
    <n v="57148"/>
  </r>
  <r>
    <n v="7"/>
    <s v="Hanamura"/>
    <s v="H1"/>
    <x v="49"/>
    <n v="120"/>
    <n v="120"/>
    <n v="981"/>
    <n v="842"/>
    <n v="75385"/>
    <n v="50535"/>
  </r>
  <r>
    <n v="7"/>
    <s v="Hanamura"/>
    <s v="H1"/>
    <x v="110"/>
    <n v="151"/>
    <n v="122"/>
    <n v="1132"/>
    <n v="964"/>
    <n v="75234"/>
    <n v="50413"/>
  </r>
  <r>
    <n v="14"/>
    <s v="Kern River"/>
    <s v="Delta"/>
    <x v="498"/>
    <n v="88"/>
    <n v="92"/>
    <n v="15656"/>
    <n v="13687"/>
    <n v="59755"/>
    <n v="62451"/>
  </r>
  <r>
    <n v="7"/>
    <s v="Hanamura"/>
    <s v="H1"/>
    <x v="118"/>
    <n v="280"/>
    <n v="225"/>
    <n v="1412"/>
    <n v="1189"/>
    <n v="74954"/>
    <n v="50188"/>
  </r>
  <r>
    <n v="7"/>
    <s v="Hanamura"/>
    <s v="H1"/>
    <x v="88"/>
    <n v="251"/>
    <n v="250"/>
    <n v="1663"/>
    <n v="1439"/>
    <n v="74703"/>
    <n v="49938"/>
  </r>
  <r>
    <n v="13"/>
    <s v="Kern River"/>
    <s v="W13"/>
    <x v="402"/>
    <n v="250"/>
    <n v="165"/>
    <n v="12675"/>
    <n v="11665"/>
    <n v="80028"/>
    <n v="67790"/>
  </r>
  <r>
    <n v="12"/>
    <s v="EastTexas"/>
    <s v="Lake3"/>
    <x v="499"/>
    <n v="257"/>
    <n v="241"/>
    <n v="14432"/>
    <n v="12635"/>
    <n v="48955"/>
    <n v="84570"/>
  </r>
  <r>
    <n v="7"/>
    <s v="Hanamura"/>
    <s v="H1"/>
    <x v="19"/>
    <n v="256"/>
    <n v="122"/>
    <n v="1919"/>
    <n v="1561"/>
    <n v="74447"/>
    <n v="49816"/>
  </r>
  <r>
    <n v="3"/>
    <s v="Route66"/>
    <s v="A3"/>
    <x v="419"/>
    <n v="210"/>
    <n v="101"/>
    <n v="11930"/>
    <n v="9988"/>
    <n v="40228"/>
    <n v="86450"/>
  </r>
  <r>
    <n v="2"/>
    <s v="Route66"/>
    <s v="Delta"/>
    <x v="135"/>
    <n v="241"/>
    <n v="259"/>
    <n v="14066"/>
    <n v="13651"/>
    <n v="50375"/>
    <n v="72558"/>
  </r>
  <r>
    <n v="10"/>
    <s v="EastTexas"/>
    <s v="Lake1"/>
    <x v="500"/>
    <n v="141"/>
    <n v="174"/>
    <n v="11259"/>
    <n v="10210"/>
    <n v="65969"/>
    <n v="55043"/>
  </r>
  <r>
    <n v="10"/>
    <s v="EastTexas"/>
    <s v="Lake1"/>
    <x v="415"/>
    <n v="234"/>
    <n v="215"/>
    <n v="11493"/>
    <n v="10425"/>
    <n v="65735"/>
    <n v="54828"/>
  </r>
  <r>
    <n v="5"/>
    <s v="BigPool"/>
    <s v="B2"/>
    <x v="484"/>
    <n v="166"/>
    <n v="120"/>
    <n v="14468"/>
    <n v="13463"/>
    <n v="32955"/>
    <n v="64245"/>
  </r>
  <r>
    <n v="2"/>
    <s v="Route66"/>
    <s v="Delta"/>
    <x v="136"/>
    <n v="111"/>
    <n v="63"/>
    <n v="14177"/>
    <n v="13714"/>
    <n v="50264"/>
    <n v="72495"/>
  </r>
  <r>
    <n v="2"/>
    <s v="Route66"/>
    <s v="Delta"/>
    <x v="384"/>
    <n v="235"/>
    <n v="108"/>
    <n v="14412"/>
    <n v="13822"/>
    <n v="50029"/>
    <n v="72387"/>
  </r>
  <r>
    <n v="7"/>
    <s v="Hanamura"/>
    <s v="H1"/>
    <x v="501"/>
    <n v="158"/>
    <n v="209"/>
    <n v="2077"/>
    <n v="1770"/>
    <n v="74289"/>
    <n v="49607"/>
  </r>
  <r>
    <n v="4"/>
    <s v="BigPool"/>
    <s v="B1"/>
    <x v="502"/>
    <n v="207"/>
    <n v="142"/>
    <n v="13181"/>
    <n v="12444"/>
    <n v="52009"/>
    <n v="76009"/>
  </r>
  <r>
    <n v="7"/>
    <s v="Hanamura"/>
    <s v="H1"/>
    <x v="128"/>
    <n v="200"/>
    <n v="118"/>
    <n v="2277"/>
    <n v="1888"/>
    <n v="74089"/>
    <n v="49489"/>
  </r>
  <r>
    <n v="7"/>
    <s v="Hanamura"/>
    <s v="H1"/>
    <x v="27"/>
    <n v="224"/>
    <n v="145"/>
    <n v="2501"/>
    <n v="2033"/>
    <n v="73865"/>
    <n v="49344"/>
  </r>
  <r>
    <n v="1"/>
    <s v="Route66"/>
    <s v="Alpha"/>
    <x v="503"/>
    <n v="253"/>
    <n v="70"/>
    <n v="16094"/>
    <n v="15523"/>
    <n v="71496"/>
    <n v="57078"/>
  </r>
  <r>
    <n v="12"/>
    <s v="EastTexas"/>
    <s v="Lake3"/>
    <x v="373"/>
    <n v="80"/>
    <n v="109"/>
    <n v="14512"/>
    <n v="12744"/>
    <n v="48875"/>
    <n v="84461"/>
  </r>
  <r>
    <n v="5"/>
    <s v="BigPool"/>
    <s v="B2"/>
    <x v="504"/>
    <n v="187"/>
    <n v="264"/>
    <n v="14655"/>
    <n v="13727"/>
    <n v="32768"/>
    <n v="63981"/>
  </r>
  <r>
    <n v="5"/>
    <s v="BigPool"/>
    <s v="B2"/>
    <x v="448"/>
    <n v="280"/>
    <n v="106"/>
    <n v="14935"/>
    <n v="13833"/>
    <n v="32488"/>
    <n v="63875"/>
  </r>
  <r>
    <n v="2"/>
    <s v="Route66"/>
    <s v="Delta"/>
    <x v="494"/>
    <n v="125"/>
    <n v="86"/>
    <n v="14537"/>
    <n v="13908"/>
    <n v="49904"/>
    <n v="72301"/>
  </r>
  <r>
    <n v="10"/>
    <s v="EastTexas"/>
    <s v="Lake1"/>
    <x v="106"/>
    <n v="258"/>
    <n v="291"/>
    <n v="11751"/>
    <n v="10716"/>
    <n v="65477"/>
    <n v="54537"/>
  </r>
  <r>
    <n v="7"/>
    <s v="Hanamura"/>
    <s v="H1"/>
    <x v="103"/>
    <n v="87"/>
    <n v="272"/>
    <n v="2588"/>
    <n v="2305"/>
    <n v="73778"/>
    <n v="49072"/>
  </r>
  <r>
    <n v="5"/>
    <s v="BigPool"/>
    <s v="B2"/>
    <x v="505"/>
    <n v="282"/>
    <n v="162"/>
    <n v="15217"/>
    <n v="13995"/>
    <n v="32206"/>
    <n v="63713"/>
  </r>
  <r>
    <n v="7"/>
    <s v="Hanamura"/>
    <s v="H1"/>
    <x v="506"/>
    <n v="142"/>
    <n v="243"/>
    <n v="2730"/>
    <n v="2548"/>
    <n v="73636"/>
    <n v="48829"/>
  </r>
  <r>
    <n v="2"/>
    <s v="Route66"/>
    <s v="Delta"/>
    <x v="484"/>
    <n v="258"/>
    <n v="189"/>
    <n v="14795"/>
    <n v="14097"/>
    <n v="49646"/>
    <n v="72112"/>
  </r>
  <r>
    <n v="7"/>
    <s v="Hanamura"/>
    <s v="H1"/>
    <x v="174"/>
    <n v="259"/>
    <n v="185"/>
    <n v="2989"/>
    <n v="2733"/>
    <n v="73377"/>
    <n v="48644"/>
  </r>
  <r>
    <n v="10"/>
    <s v="EastTexas"/>
    <s v="Lake1"/>
    <x v="424"/>
    <n v="157"/>
    <n v="192"/>
    <n v="11908"/>
    <n v="10908"/>
    <n v="65320"/>
    <n v="54345"/>
  </r>
  <r>
    <n v="4"/>
    <s v="BigPool"/>
    <s v="B1"/>
    <x v="507"/>
    <n v="239"/>
    <n v="215"/>
    <n v="13420"/>
    <n v="12659"/>
    <n v="51770"/>
    <n v="75794"/>
  </r>
  <r>
    <n v="11"/>
    <s v="EastTexas"/>
    <s v="Lake2"/>
    <x v="345"/>
    <n v="131"/>
    <n v="258"/>
    <n v="12193"/>
    <n v="11490"/>
    <n v="63787"/>
    <n v="85307"/>
  </r>
  <r>
    <n v="10"/>
    <s v="EastTexas"/>
    <s v="Lake1"/>
    <x v="445"/>
    <n v="192"/>
    <n v="179"/>
    <n v="12100"/>
    <n v="11087"/>
    <n v="65128"/>
    <n v="54166"/>
  </r>
  <r>
    <n v="11"/>
    <s v="EastTexas"/>
    <s v="Lake2"/>
    <x v="351"/>
    <n v="237"/>
    <n v="237"/>
    <n v="12430"/>
    <n v="11727"/>
    <n v="63550"/>
    <n v="85070"/>
  </r>
  <r>
    <n v="13"/>
    <s v="Kern River"/>
    <s v="W13"/>
    <x v="117"/>
    <n v="233"/>
    <n v="268"/>
    <n v="12908"/>
    <n v="11933"/>
    <n v="79795"/>
    <n v="67522"/>
  </r>
  <r>
    <n v="2"/>
    <s v="Route66"/>
    <s v="Delta"/>
    <x v="144"/>
    <n v="179"/>
    <n v="247"/>
    <n v="14974"/>
    <n v="14344"/>
    <n v="49467"/>
    <n v="71865"/>
  </r>
  <r>
    <n v="7"/>
    <s v="Hanamura"/>
    <s v="H1"/>
    <x v="131"/>
    <n v="278"/>
    <n v="162"/>
    <n v="3267"/>
    <n v="2895"/>
    <n v="73099"/>
    <n v="48482"/>
  </r>
  <r>
    <n v="12"/>
    <s v="EastTexas"/>
    <s v="Lake3"/>
    <x v="417"/>
    <n v="295"/>
    <n v="239"/>
    <n v="14807"/>
    <n v="12983"/>
    <n v="48580"/>
    <n v="84222"/>
  </r>
  <r>
    <n v="2"/>
    <s v="Route66"/>
    <s v="Delta"/>
    <x v="508"/>
    <n v="218"/>
    <n v="288"/>
    <n v="15192"/>
    <n v="14632"/>
    <n v="49249"/>
    <n v="71577"/>
  </r>
  <r>
    <n v="12"/>
    <s v="EastTexas"/>
    <s v="Lake3"/>
    <x v="509"/>
    <n v="297"/>
    <n v="93"/>
    <n v="15104"/>
    <n v="13076"/>
    <n v="48283"/>
    <n v="84129"/>
  </r>
  <r>
    <n v="13"/>
    <s v="Kern River"/>
    <s v="W13"/>
    <x v="367"/>
    <n v="123"/>
    <n v="52"/>
    <n v="13031"/>
    <n v="11985"/>
    <n v="79672"/>
    <n v="67470"/>
  </r>
  <r>
    <n v="7"/>
    <s v="Hanamura"/>
    <s v="H1"/>
    <x v="178"/>
    <n v="179"/>
    <n v="189"/>
    <n v="3446"/>
    <n v="3084"/>
    <n v="72920"/>
    <n v="48293"/>
  </r>
  <r>
    <n v="14"/>
    <s v="Kern River"/>
    <s v="Delta"/>
    <x v="164"/>
    <n v="222"/>
    <n v="122"/>
    <n v="15878"/>
    <n v="13809"/>
    <n v="59533"/>
    <n v="62329"/>
  </r>
  <r>
    <n v="3"/>
    <s v="Route66"/>
    <s v="A3"/>
    <x v="108"/>
    <n v="218"/>
    <n v="244"/>
    <n v="12148"/>
    <n v="10232"/>
    <n v="40010"/>
    <n v="86206"/>
  </r>
  <r>
    <n v="14"/>
    <s v="Kern River"/>
    <s v="Delta"/>
    <x v="510"/>
    <n v="106"/>
    <n v="281"/>
    <n v="15984"/>
    <n v="14090"/>
    <n v="59427"/>
    <n v="62048"/>
  </r>
  <r>
    <n v="4"/>
    <s v="BigPool"/>
    <s v="B1"/>
    <x v="122"/>
    <n v="155"/>
    <n v="243"/>
    <n v="13575"/>
    <n v="12902"/>
    <n v="51615"/>
    <n v="75551"/>
  </r>
  <r>
    <n v="7"/>
    <s v="Hanamura"/>
    <s v="H1"/>
    <x v="157"/>
    <n v="174"/>
    <n v="130"/>
    <n v="3620"/>
    <n v="3214"/>
    <n v="72746"/>
    <n v="48163"/>
  </r>
  <r>
    <n v="14"/>
    <s v="Kern River"/>
    <s v="Delta"/>
    <x v="511"/>
    <n v="258"/>
    <n v="125"/>
    <n v="16242"/>
    <n v="14215"/>
    <n v="59169"/>
    <n v="61923"/>
  </r>
  <r>
    <n v="5"/>
    <s v="BigPool"/>
    <s v="B2"/>
    <x v="512"/>
    <n v="220"/>
    <n v="245"/>
    <n v="15437"/>
    <n v="14240"/>
    <n v="31986"/>
    <n v="63468"/>
  </r>
  <r>
    <n v="13"/>
    <s v="Kern River"/>
    <s v="W13"/>
    <x v="368"/>
    <n v="254"/>
    <n v="119"/>
    <n v="13285"/>
    <n v="12104"/>
    <n v="79418"/>
    <n v="67351"/>
  </r>
  <r>
    <n v="10"/>
    <s v="EastTexas"/>
    <s v="Lake1"/>
    <x v="114"/>
    <n v="265"/>
    <n v="93"/>
    <n v="12365"/>
    <n v="11180"/>
    <n v="64863"/>
    <n v="54073"/>
  </r>
  <r>
    <n v="10"/>
    <s v="EastTexas"/>
    <s v="Lake1"/>
    <x v="513"/>
    <n v="106"/>
    <n v="150"/>
    <n v="12471"/>
    <n v="11330"/>
    <n v="64757"/>
    <n v="53923"/>
  </r>
  <r>
    <n v="13"/>
    <s v="Kern River"/>
    <s v="W13"/>
    <x v="514"/>
    <n v="87"/>
    <n v="178"/>
    <n v="13372"/>
    <n v="12282"/>
    <n v="79331"/>
    <n v="67173"/>
  </r>
  <r>
    <n v="7"/>
    <s v="Hanamura"/>
    <s v="H1"/>
    <x v="169"/>
    <n v="99"/>
    <n v="285"/>
    <n v="3719"/>
    <n v="3499"/>
    <n v="72647"/>
    <n v="47878"/>
  </r>
  <r>
    <n v="11"/>
    <s v="EastTexas"/>
    <s v="Lake2"/>
    <x v="352"/>
    <n v="243"/>
    <n v="169"/>
    <n v="12673"/>
    <n v="11896"/>
    <n v="63307"/>
    <n v="84901"/>
  </r>
  <r>
    <n v="13"/>
    <s v="Kern River"/>
    <s v="W13"/>
    <x v="123"/>
    <n v="196"/>
    <n v="198"/>
    <n v="13568"/>
    <n v="12480"/>
    <n v="79135"/>
    <n v="66975"/>
  </r>
  <r>
    <n v="12"/>
    <s v="EastTexas"/>
    <s v="Lake3"/>
    <x v="135"/>
    <n v="267"/>
    <n v="171"/>
    <n v="15371"/>
    <n v="13247"/>
    <n v="48016"/>
    <n v="83958"/>
  </r>
  <r>
    <n v="12"/>
    <s v="EastTexas"/>
    <s v="Lake3"/>
    <x v="515"/>
    <n v="158"/>
    <n v="199"/>
    <n v="15529"/>
    <n v="13446"/>
    <n v="47858"/>
    <n v="83759"/>
  </r>
  <r>
    <n v="10"/>
    <s v="EastTexas"/>
    <s v="Lake1"/>
    <x v="117"/>
    <n v="163"/>
    <n v="72"/>
    <n v="12634"/>
    <n v="11402"/>
    <n v="64594"/>
    <n v="53851"/>
  </r>
  <r>
    <n v="7"/>
    <s v="Hanamura"/>
    <s v="H1"/>
    <x v="516"/>
    <n v="219"/>
    <n v="248"/>
    <n v="3938"/>
    <n v="3747"/>
    <n v="72428"/>
    <n v="47630"/>
  </r>
  <r>
    <n v="2"/>
    <s v="Route66"/>
    <s v="Delta"/>
    <x v="149"/>
    <n v="294"/>
    <n v="151"/>
    <n v="15486"/>
    <n v="14783"/>
    <n v="48955"/>
    <n v="71426"/>
  </r>
  <r>
    <n v="10"/>
    <s v="EastTexas"/>
    <s v="Lake1"/>
    <x v="485"/>
    <n v="276"/>
    <n v="133"/>
    <n v="12910"/>
    <n v="11535"/>
    <n v="64318"/>
    <n v="53718"/>
  </r>
  <r>
    <n v="2"/>
    <s v="Route66"/>
    <s v="Delta"/>
    <x v="517"/>
    <n v="204"/>
    <n v="208"/>
    <n v="15690"/>
    <n v="14991"/>
    <n v="48751"/>
    <n v="71218"/>
  </r>
  <r>
    <n v="10"/>
    <s v="EastTexas"/>
    <s v="Lake1"/>
    <x v="368"/>
    <n v="199"/>
    <n v="222"/>
    <n v="13109"/>
    <n v="11757"/>
    <n v="64119"/>
    <n v="53496"/>
  </r>
  <r>
    <n v="7"/>
    <s v="Hanamura"/>
    <s v="H1"/>
    <x v="40"/>
    <n v="300"/>
    <n v="238"/>
    <n v="4238"/>
    <n v="3985"/>
    <n v="72128"/>
    <n v="47392"/>
  </r>
  <r>
    <n v="11"/>
    <s v="EastTexas"/>
    <s v="Lake2"/>
    <x v="353"/>
    <n v="188"/>
    <n v="284"/>
    <n v="12861"/>
    <n v="12180"/>
    <n v="63119"/>
    <n v="84617"/>
  </r>
  <r>
    <n v="1"/>
    <s v="Route66"/>
    <s v="Alpha"/>
    <x v="518"/>
    <n v="166"/>
    <n v="64"/>
    <n v="16260"/>
    <n v="15587"/>
    <n v="71330"/>
    <n v="57014"/>
  </r>
  <r>
    <n v="14"/>
    <s v="Kern River"/>
    <s v="Delta"/>
    <x v="408"/>
    <n v="250"/>
    <n v="122"/>
    <n v="16492"/>
    <n v="14337"/>
    <n v="58919"/>
    <n v="61801"/>
  </r>
  <r>
    <n v="10"/>
    <s v="EastTexas"/>
    <s v="Lake1"/>
    <x v="519"/>
    <n v="220"/>
    <n v="259"/>
    <n v="13329"/>
    <n v="12016"/>
    <n v="63899"/>
    <n v="53237"/>
  </r>
  <r>
    <n v="5"/>
    <s v="BigPool"/>
    <s v="B2"/>
    <x v="472"/>
    <n v="227"/>
    <n v="219"/>
    <n v="15664"/>
    <n v="14459"/>
    <n v="31759"/>
    <n v="63249"/>
  </r>
  <r>
    <n v="5"/>
    <s v="BigPool"/>
    <s v="B2"/>
    <x v="394"/>
    <n v="246"/>
    <n v="123"/>
    <n v="15910"/>
    <n v="14582"/>
    <n v="31513"/>
    <n v="63126"/>
  </r>
  <r>
    <n v="10"/>
    <s v="EastTexas"/>
    <s v="Lake1"/>
    <x v="509"/>
    <n v="155"/>
    <n v="219"/>
    <n v="13484"/>
    <n v="12235"/>
    <n v="63744"/>
    <n v="53018"/>
  </r>
  <r>
    <n v="7"/>
    <s v="Hanamura"/>
    <s v="H1"/>
    <x v="193"/>
    <n v="237"/>
    <n v="194"/>
    <n v="4475"/>
    <n v="4179"/>
    <n v="71891"/>
    <n v="47198"/>
  </r>
  <r>
    <n v="7"/>
    <s v="Hanamura"/>
    <s v="H1"/>
    <x v="195"/>
    <n v="282"/>
    <n v="163"/>
    <n v="4757"/>
    <n v="4342"/>
    <n v="71609"/>
    <n v="47035"/>
  </r>
  <r>
    <n v="4"/>
    <s v="BigPool"/>
    <s v="B1"/>
    <x v="462"/>
    <n v="256"/>
    <n v="183"/>
    <n v="13831"/>
    <n v="13085"/>
    <n v="51359"/>
    <n v="75368"/>
  </r>
  <r>
    <n v="11"/>
    <s v="EastTexas"/>
    <s v="Lake2"/>
    <x v="433"/>
    <n v="198"/>
    <n v="114"/>
    <n v="13059"/>
    <n v="12294"/>
    <n v="62921"/>
    <n v="84503"/>
  </r>
  <r>
    <n v="1"/>
    <s v="Route66"/>
    <s v="Alpha"/>
    <x v="512"/>
    <n v="210"/>
    <n v="205"/>
    <n v="16470"/>
    <n v="15792"/>
    <n v="71120"/>
    <n v="56809"/>
  </r>
  <r>
    <n v="14"/>
    <s v="Kern River"/>
    <s v="Delta"/>
    <x v="520"/>
    <n v="80"/>
    <n v="252"/>
    <n v="16572"/>
    <n v="14589"/>
    <n v="58839"/>
    <n v="61549"/>
  </r>
  <r>
    <n v="11"/>
    <s v="EastTexas"/>
    <s v="Lake2"/>
    <x v="521"/>
    <n v="283"/>
    <n v="118"/>
    <n v="13342"/>
    <n v="12412"/>
    <n v="62638"/>
    <n v="84385"/>
  </r>
  <r>
    <n v="1"/>
    <s v="Route66"/>
    <s v="Alpha"/>
    <x v="151"/>
    <n v="177"/>
    <n v="300"/>
    <n v="16647"/>
    <n v="16092"/>
    <n v="70943"/>
    <n v="56509"/>
  </r>
  <r>
    <n v="7"/>
    <s v="Hanamura"/>
    <s v="H1"/>
    <x v="202"/>
    <n v="81"/>
    <n v="286"/>
    <n v="4838"/>
    <n v="4628"/>
    <n v="71528"/>
    <n v="46749"/>
  </r>
  <r>
    <n v="14"/>
    <s v="Kern River"/>
    <s v="Delta"/>
    <x v="173"/>
    <n v="90"/>
    <n v="160"/>
    <n v="16662"/>
    <n v="14749"/>
    <n v="58749"/>
    <n v="61389"/>
  </r>
  <r>
    <n v="2"/>
    <s v="Route66"/>
    <s v="Delta"/>
    <x v="151"/>
    <n v="177"/>
    <n v="120"/>
    <n v="15867"/>
    <n v="15111"/>
    <n v="48574"/>
    <n v="71098"/>
  </r>
  <r>
    <n v="3"/>
    <s v="Route66"/>
    <s v="A3"/>
    <x v="426"/>
    <n v="265"/>
    <n v="97"/>
    <n v="12413"/>
    <n v="10329"/>
    <n v="39745"/>
    <n v="86109"/>
  </r>
  <r>
    <n v="2"/>
    <s v="Route66"/>
    <s v="Delta"/>
    <x v="522"/>
    <n v="237"/>
    <n v="176"/>
    <n v="16104"/>
    <n v="15287"/>
    <n v="48337"/>
    <n v="70922"/>
  </r>
  <r>
    <n v="7"/>
    <s v="Hanamura"/>
    <s v="H1"/>
    <x v="209"/>
    <n v="159"/>
    <n v="148"/>
    <n v="4997"/>
    <n v="4776"/>
    <n v="71369"/>
    <n v="46601"/>
  </r>
  <r>
    <n v="7"/>
    <s v="Hanamura"/>
    <s v="H1"/>
    <x v="220"/>
    <n v="236"/>
    <n v="73"/>
    <n v="5233"/>
    <n v="4849"/>
    <n v="71133"/>
    <n v="46528"/>
  </r>
  <r>
    <n v="7"/>
    <s v="Hanamura"/>
    <s v="H1"/>
    <x v="266"/>
    <n v="196"/>
    <n v="206"/>
    <n v="5429"/>
    <n v="5055"/>
    <n v="70937"/>
    <n v="46322"/>
  </r>
  <r>
    <n v="11"/>
    <s v="EastTexas"/>
    <s v="Lake2"/>
    <x v="445"/>
    <n v="83"/>
    <n v="265"/>
    <n v="13425"/>
    <n v="12677"/>
    <n v="62555"/>
    <n v="84120"/>
  </r>
  <r>
    <n v="7"/>
    <s v="Hanamura"/>
    <s v="H1"/>
    <x v="523"/>
    <n v="215"/>
    <n v="192"/>
    <n v="5644"/>
    <n v="5247"/>
    <n v="70722"/>
    <n v="46130"/>
  </r>
  <r>
    <n v="5"/>
    <s v="BigPool"/>
    <s v="B2"/>
    <x v="155"/>
    <n v="292"/>
    <n v="260"/>
    <n v="16202"/>
    <n v="14842"/>
    <n v="31221"/>
    <n v="62866"/>
  </r>
  <r>
    <n v="2"/>
    <s v="Route66"/>
    <s v="Delta"/>
    <x v="155"/>
    <n v="270"/>
    <n v="242"/>
    <n v="16374"/>
    <n v="15529"/>
    <n v="48067"/>
    <n v="70680"/>
  </r>
  <r>
    <n v="1"/>
    <s v="Route66"/>
    <s v="Alpha"/>
    <x v="522"/>
    <n v="124"/>
    <n v="193"/>
    <n v="16771"/>
    <n v="16285"/>
    <n v="70819"/>
    <n v="56316"/>
  </r>
  <r>
    <n v="1"/>
    <s v="Route66"/>
    <s v="Alpha"/>
    <x v="155"/>
    <n v="107"/>
    <n v="55"/>
    <n v="16878"/>
    <n v="16340"/>
    <n v="70712"/>
    <n v="56261"/>
  </r>
  <r>
    <n v="3"/>
    <s v="Route66"/>
    <s v="A3"/>
    <x v="357"/>
    <n v="166"/>
    <n v="158"/>
    <n v="12579"/>
    <n v="10487"/>
    <n v="39579"/>
    <n v="85951"/>
  </r>
  <r>
    <n v="10"/>
    <s v="EastTexas"/>
    <s v="Lake1"/>
    <x v="486"/>
    <n v="298"/>
    <n v="102"/>
    <n v="13782"/>
    <n v="12337"/>
    <n v="63446"/>
    <n v="52916"/>
  </r>
  <r>
    <n v="14"/>
    <s v="Kern River"/>
    <s v="Delta"/>
    <x v="524"/>
    <n v="208"/>
    <n v="78"/>
    <n v="16870"/>
    <n v="14827"/>
    <n v="58541"/>
    <n v="61311"/>
  </r>
  <r>
    <n v="3"/>
    <s v="Route66"/>
    <s v="A3"/>
    <x v="525"/>
    <n v="93"/>
    <n v="141"/>
    <n v="12672"/>
    <n v="10628"/>
    <n v="39486"/>
    <n v="85810"/>
  </r>
  <r>
    <n v="7"/>
    <s v="Hanamura"/>
    <s v="H1"/>
    <x v="315"/>
    <n v="217"/>
    <n v="82"/>
    <n v="5861"/>
    <n v="5329"/>
    <n v="70505"/>
    <n v="46048"/>
  </r>
  <r>
    <n v="1"/>
    <s v="Route66"/>
    <s v="Alpha"/>
    <x v="156"/>
    <n v="218"/>
    <n v="223"/>
    <n v="17096"/>
    <n v="16563"/>
    <n v="70494"/>
    <n v="56038"/>
  </r>
  <r>
    <n v="11"/>
    <s v="EastTexas"/>
    <s v="Lake2"/>
    <x v="437"/>
    <n v="162"/>
    <n v="292"/>
    <n v="13587"/>
    <n v="12969"/>
    <n v="62393"/>
    <n v="83828"/>
  </r>
  <r>
    <n v="14"/>
    <s v="Kern River"/>
    <s v="Delta"/>
    <x v="412"/>
    <n v="244"/>
    <n v="251"/>
    <n v="17114"/>
    <n v="15078"/>
    <n v="58297"/>
    <n v="61060"/>
  </r>
  <r>
    <n v="7"/>
    <s v="Hanamura"/>
    <s v="H1"/>
    <x v="242"/>
    <n v="249"/>
    <n v="220"/>
    <n v="6110"/>
    <n v="5549"/>
    <n v="70256"/>
    <n v="45828"/>
  </r>
  <r>
    <n v="7"/>
    <s v="Hanamura"/>
    <s v="H1"/>
    <x v="244"/>
    <n v="293"/>
    <n v="158"/>
    <n v="6403"/>
    <n v="5707"/>
    <n v="69963"/>
    <n v="45670"/>
  </r>
  <r>
    <n v="12"/>
    <s v="EastTexas"/>
    <s v="Lake3"/>
    <x v="384"/>
    <n v="269"/>
    <n v="82"/>
    <n v="15798"/>
    <n v="13528"/>
    <n v="47589"/>
    <n v="83677"/>
  </r>
  <r>
    <n v="7"/>
    <s v="Hanamura"/>
    <s v="H1"/>
    <x v="255"/>
    <n v="161"/>
    <n v="288"/>
    <n v="6564"/>
    <n v="5995"/>
    <n v="69802"/>
    <n v="45382"/>
  </r>
  <r>
    <n v="13"/>
    <s v="Kern River"/>
    <s v="W13"/>
    <x v="509"/>
    <n v="236"/>
    <n v="249"/>
    <n v="13804"/>
    <n v="12729"/>
    <n v="78899"/>
    <n v="66726"/>
  </r>
  <r>
    <n v="13"/>
    <s v="Kern River"/>
    <s v="W13"/>
    <x v="135"/>
    <n v="187"/>
    <n v="156"/>
    <n v="13991"/>
    <n v="12885"/>
    <n v="78712"/>
    <n v="66570"/>
  </r>
  <r>
    <n v="14"/>
    <s v="Kern River"/>
    <s v="Delta"/>
    <x v="526"/>
    <n v="261"/>
    <n v="74"/>
    <n v="17375"/>
    <n v="15152"/>
    <n v="58036"/>
    <n v="60986"/>
  </r>
  <r>
    <n v="12"/>
    <s v="EastTexas"/>
    <s v="Lake3"/>
    <x v="527"/>
    <n v="137"/>
    <n v="64"/>
    <n v="15935"/>
    <n v="13592"/>
    <n v="47452"/>
    <n v="83613"/>
  </r>
  <r>
    <n v="4"/>
    <s v="BigPool"/>
    <s v="B1"/>
    <x v="509"/>
    <n v="211"/>
    <n v="133"/>
    <n v="14042"/>
    <n v="13218"/>
    <n v="51148"/>
    <n v="75235"/>
  </r>
  <r>
    <n v="7"/>
    <s v="Hanamura"/>
    <s v="H1"/>
    <x v="262"/>
    <n v="267"/>
    <n v="173"/>
    <n v="6831"/>
    <n v="6168"/>
    <n v="69535"/>
    <n v="45209"/>
  </r>
  <r>
    <n v="3"/>
    <s v="Route66"/>
    <s v="A3"/>
    <x v="528"/>
    <n v="108"/>
    <n v="60"/>
    <n v="12780"/>
    <n v="10688"/>
    <n v="39378"/>
    <n v="85750"/>
  </r>
  <r>
    <n v="14"/>
    <s v="Kern River"/>
    <s v="Delta"/>
    <x v="529"/>
    <n v="184"/>
    <n v="91"/>
    <n v="17559"/>
    <n v="15243"/>
    <n v="57852"/>
    <n v="60895"/>
  </r>
  <r>
    <n v="13"/>
    <s v="Kern River"/>
    <s v="W13"/>
    <x v="515"/>
    <n v="267"/>
    <n v="244"/>
    <n v="14258"/>
    <n v="13129"/>
    <n v="78445"/>
    <n v="66326"/>
  </r>
  <r>
    <n v="3"/>
    <s v="Route66"/>
    <s v="A3"/>
    <x v="485"/>
    <n v="191"/>
    <n v="129"/>
    <n v="12971"/>
    <n v="10817"/>
    <n v="39187"/>
    <n v="85621"/>
  </r>
  <r>
    <n v="4"/>
    <s v="BigPool"/>
    <s v="B1"/>
    <x v="135"/>
    <n v="251"/>
    <n v="205"/>
    <n v="14293"/>
    <n v="13423"/>
    <n v="50897"/>
    <n v="75030"/>
  </r>
  <r>
    <n v="1"/>
    <s v="Route66"/>
    <s v="Alpha"/>
    <x v="159"/>
    <n v="110"/>
    <n v="72"/>
    <n v="17206"/>
    <n v="16635"/>
    <n v="70384"/>
    <n v="55966"/>
  </r>
  <r>
    <n v="4"/>
    <s v="BigPool"/>
    <s v="B1"/>
    <x v="515"/>
    <n v="206"/>
    <n v="55"/>
    <n v="14499"/>
    <n v="13478"/>
    <n v="50691"/>
    <n v="74975"/>
  </r>
  <r>
    <n v="4"/>
    <s v="BigPool"/>
    <s v="B1"/>
    <x v="384"/>
    <n v="219"/>
    <n v="290"/>
    <n v="14718"/>
    <n v="13768"/>
    <n v="50472"/>
    <n v="74685"/>
  </r>
  <r>
    <n v="10"/>
    <s v="EastTexas"/>
    <s v="Lake1"/>
    <x v="136"/>
    <n v="169"/>
    <n v="254"/>
    <n v="13951"/>
    <n v="12591"/>
    <n v="63277"/>
    <n v="52662"/>
  </r>
  <r>
    <n v="7"/>
    <s v="Hanamura"/>
    <s v="H1"/>
    <x v="259"/>
    <n v="96"/>
    <n v="252"/>
    <n v="6927"/>
    <n v="6420"/>
    <n v="69439"/>
    <n v="44957"/>
  </r>
  <r>
    <n v="13"/>
    <s v="Kern River"/>
    <s v="W13"/>
    <x v="530"/>
    <n v="88"/>
    <n v="95"/>
    <n v="14346"/>
    <n v="13224"/>
    <n v="78357"/>
    <n v="66231"/>
  </r>
  <r>
    <n v="10"/>
    <s v="EastTexas"/>
    <s v="Lake1"/>
    <x v="384"/>
    <n v="256"/>
    <n v="278"/>
    <n v="14207"/>
    <n v="12869"/>
    <n v="63021"/>
    <n v="52384"/>
  </r>
  <r>
    <n v="7"/>
    <s v="Hanamura"/>
    <s v="H1"/>
    <x v="323"/>
    <n v="296"/>
    <n v="244"/>
    <n v="7223"/>
    <n v="6664"/>
    <n v="69143"/>
    <n v="44713"/>
  </r>
  <r>
    <n v="11"/>
    <s v="EastTexas"/>
    <s v="Lake2"/>
    <x v="116"/>
    <n v="238"/>
    <n v="99"/>
    <n v="13825"/>
    <n v="13068"/>
    <n v="62155"/>
    <n v="83729"/>
  </r>
  <r>
    <n v="5"/>
    <s v="BigPool"/>
    <s v="B2"/>
    <x v="531"/>
    <n v="177"/>
    <n v="148"/>
    <n v="16379"/>
    <n v="14990"/>
    <n v="31044"/>
    <n v="62718"/>
  </r>
  <r>
    <n v="11"/>
    <s v="EastTexas"/>
    <s v="Lake2"/>
    <x v="481"/>
    <n v="243"/>
    <n v="295"/>
    <n v="14068"/>
    <n v="13363"/>
    <n v="61912"/>
    <n v="83434"/>
  </r>
  <r>
    <n v="5"/>
    <s v="BigPool"/>
    <s v="B2"/>
    <x v="160"/>
    <n v="184"/>
    <n v="176"/>
    <n v="16563"/>
    <n v="15166"/>
    <n v="30860"/>
    <n v="62542"/>
  </r>
  <r>
    <n v="10"/>
    <s v="EastTexas"/>
    <s v="Lake1"/>
    <x v="527"/>
    <n v="97"/>
    <n v="227"/>
    <n v="14304"/>
    <n v="13096"/>
    <n v="62924"/>
    <n v="52157"/>
  </r>
  <r>
    <n v="2"/>
    <s v="Route66"/>
    <s v="Delta"/>
    <x v="492"/>
    <n v="120"/>
    <n v="228"/>
    <n v="16494"/>
    <n v="15757"/>
    <n v="47947"/>
    <n v="70452"/>
  </r>
  <r>
    <n v="7"/>
    <s v="Hanamura"/>
    <s v="H1"/>
    <x v="272"/>
    <n v="254"/>
    <n v="283"/>
    <n v="7477"/>
    <n v="6947"/>
    <n v="68889"/>
    <n v="44430"/>
  </r>
  <r>
    <n v="5"/>
    <s v="BigPool"/>
    <s v="B2"/>
    <x v="404"/>
    <n v="148"/>
    <n v="116"/>
    <n v="16711"/>
    <n v="15282"/>
    <n v="30712"/>
    <n v="62426"/>
  </r>
  <r>
    <n v="7"/>
    <s v="Hanamura"/>
    <s v="H1"/>
    <x v="325"/>
    <n v="207"/>
    <n v="69"/>
    <n v="7684"/>
    <n v="7016"/>
    <n v="68682"/>
    <n v="44361"/>
  </r>
  <r>
    <n v="7"/>
    <s v="Hanamura"/>
    <s v="H1"/>
    <x v="532"/>
    <n v="217"/>
    <n v="152"/>
    <n v="7901"/>
    <n v="7168"/>
    <n v="68465"/>
    <n v="44209"/>
  </r>
  <r>
    <n v="12"/>
    <s v="EastTexas"/>
    <s v="Lake3"/>
    <x v="139"/>
    <n v="113"/>
    <n v="119"/>
    <n v="16048"/>
    <n v="13711"/>
    <n v="47339"/>
    <n v="83494"/>
  </r>
  <r>
    <n v="7"/>
    <s v="Hanamura"/>
    <s v="H1"/>
    <x v="293"/>
    <n v="212"/>
    <n v="147"/>
    <n v="8113"/>
    <n v="7315"/>
    <n v="68253"/>
    <n v="44062"/>
  </r>
  <r>
    <n v="7"/>
    <s v="Hanamura"/>
    <s v="H1"/>
    <x v="296"/>
    <n v="101"/>
    <n v="99"/>
    <n v="8214"/>
    <n v="7414"/>
    <n v="68152"/>
    <n v="43963"/>
  </r>
  <r>
    <n v="7"/>
    <s v="Hanamura"/>
    <s v="H1"/>
    <x v="287"/>
    <n v="108"/>
    <n v="158"/>
    <n v="8322"/>
    <n v="7572"/>
    <n v="68044"/>
    <n v="43805"/>
  </r>
  <r>
    <n v="7"/>
    <s v="Hanamura"/>
    <s v="H1"/>
    <x v="333"/>
    <n v="235"/>
    <n v="121"/>
    <n v="8557"/>
    <n v="7693"/>
    <n v="67809"/>
    <n v="43684"/>
  </r>
  <r>
    <n v="12"/>
    <s v="EastTexas"/>
    <s v="Lake3"/>
    <x v="387"/>
    <n v="205"/>
    <n v="284"/>
    <n v="16253"/>
    <n v="13995"/>
    <n v="47134"/>
    <n v="83210"/>
  </r>
  <r>
    <n v="7"/>
    <s v="Hanamura"/>
    <s v="H1"/>
    <x v="291"/>
    <n v="221"/>
    <n v="50"/>
    <n v="8778"/>
    <n v="7743"/>
    <n v="67588"/>
    <n v="43634"/>
  </r>
  <r>
    <n v="12"/>
    <s v="EastTexas"/>
    <s v="Lake3"/>
    <x v="143"/>
    <n v="204"/>
    <n v="117"/>
    <n v="16457"/>
    <n v="14112"/>
    <n v="46930"/>
    <n v="83093"/>
  </r>
  <r>
    <n v="7"/>
    <s v="Hanamura"/>
    <s v="H1"/>
    <x v="317"/>
    <n v="95"/>
    <n v="162"/>
    <n v="8873"/>
    <n v="7905"/>
    <n v="67493"/>
    <n v="43472"/>
  </r>
  <r>
    <n v="7"/>
    <s v="Hanamura"/>
    <s v="H1"/>
    <x v="300"/>
    <n v="194"/>
    <n v="231"/>
    <n v="9067"/>
    <n v="8136"/>
    <n v="67299"/>
    <n v="43241"/>
  </r>
  <r>
    <n v="7"/>
    <s v="Hanamura"/>
    <s v="H1"/>
    <x v="338"/>
    <n v="133"/>
    <n v="125"/>
    <n v="9200"/>
    <n v="8261"/>
    <n v="67166"/>
    <n v="43116"/>
  </r>
  <r>
    <n v="13"/>
    <s v="Kern River"/>
    <s v="W13"/>
    <x v="494"/>
    <n v="270"/>
    <n v="224"/>
    <n v="14616"/>
    <n v="13448"/>
    <n v="78087"/>
    <n v="66007"/>
  </r>
  <r>
    <n v="7"/>
    <s v="Hanamura"/>
    <s v="H1"/>
    <x v="332"/>
    <n v="192"/>
    <n v="65"/>
    <n v="9392"/>
    <n v="8326"/>
    <n v="66974"/>
    <n v="43051"/>
  </r>
  <r>
    <n v="7"/>
    <s v="Hanamura"/>
    <s v="H1"/>
    <x v="362"/>
    <n v="133"/>
    <n v="143"/>
    <n v="9525"/>
    <n v="8469"/>
    <n v="66841"/>
    <n v="42908"/>
  </r>
  <r>
    <n v="7"/>
    <s v="Hanamura"/>
    <s v="H1"/>
    <x v="337"/>
    <n v="125"/>
    <n v="86"/>
    <n v="9650"/>
    <n v="8555"/>
    <n v="66716"/>
    <n v="42822"/>
  </r>
  <r>
    <n v="11"/>
    <s v="EastTexas"/>
    <s v="Lake2"/>
    <x v="502"/>
    <n v="161"/>
    <n v="244"/>
    <n v="14229"/>
    <n v="13607"/>
    <n v="61751"/>
    <n v="83190"/>
  </r>
  <r>
    <n v="11"/>
    <s v="EastTexas"/>
    <s v="Lake2"/>
    <x v="413"/>
    <n v="87"/>
    <n v="221"/>
    <n v="14316"/>
    <n v="13828"/>
    <n v="61664"/>
    <n v="82969"/>
  </r>
  <r>
    <n v="7"/>
    <s v="Hanamura"/>
    <s v="H1"/>
    <x v="89"/>
    <n v="98"/>
    <n v="241"/>
    <n v="9748"/>
    <n v="8796"/>
    <n v="66618"/>
    <n v="42581"/>
  </r>
  <r>
    <n v="13"/>
    <s v="Kern River"/>
    <s v="W13"/>
    <x v="533"/>
    <n v="192"/>
    <n v="276"/>
    <n v="14808"/>
    <n v="13724"/>
    <n v="77895"/>
    <n v="65731"/>
  </r>
  <r>
    <n v="5"/>
    <s v="BigPool"/>
    <s v="B2"/>
    <x v="162"/>
    <n v="94"/>
    <n v="94"/>
    <n v="16805"/>
    <n v="15376"/>
    <n v="30618"/>
    <n v="62332"/>
  </r>
  <r>
    <n v="12"/>
    <s v="EastTexas"/>
    <s v="Lake3"/>
    <x v="448"/>
    <n v="85"/>
    <n v="143"/>
    <n v="16542"/>
    <n v="14255"/>
    <n v="46845"/>
    <n v="82950"/>
  </r>
  <r>
    <n v="11"/>
    <s v="EastTexas"/>
    <s v="Lake2"/>
    <x v="495"/>
    <n v="212"/>
    <n v="222"/>
    <n v="14528"/>
    <n v="14050"/>
    <n v="61452"/>
    <n v="82747"/>
  </r>
  <r>
    <n v="13"/>
    <s v="Kern River"/>
    <s v="W13"/>
    <x v="504"/>
    <n v="83"/>
    <n v="162"/>
    <n v="14891"/>
    <n v="13886"/>
    <n v="77812"/>
    <n v="65569"/>
  </r>
  <r>
    <n v="14"/>
    <s v="Kern River"/>
    <s v="Delta"/>
    <x v="534"/>
    <n v="100"/>
    <n v="140"/>
    <n v="17659"/>
    <n v="15383"/>
    <n v="57752"/>
    <n v="60755"/>
  </r>
  <r>
    <n v="5"/>
    <s v="BigPool"/>
    <s v="B2"/>
    <x v="535"/>
    <n v="194"/>
    <n v="207"/>
    <n v="16999"/>
    <n v="15583"/>
    <n v="30424"/>
    <n v="62125"/>
  </r>
  <r>
    <n v="3"/>
    <s v="Route66"/>
    <s v="A3"/>
    <x v="536"/>
    <n v="234"/>
    <n v="50"/>
    <n v="13205"/>
    <n v="10867"/>
    <n v="38953"/>
    <n v="85571"/>
  </r>
  <r>
    <n v="12"/>
    <s v="EastTexas"/>
    <s v="Lake3"/>
    <x v="518"/>
    <n v="119"/>
    <n v="208"/>
    <n v="16661"/>
    <n v="14463"/>
    <n v="46726"/>
    <n v="82742"/>
  </r>
  <r>
    <n v="3"/>
    <s v="Route66"/>
    <s v="A3"/>
    <x v="519"/>
    <n v="245"/>
    <n v="106"/>
    <n v="13450"/>
    <n v="10973"/>
    <n v="38708"/>
    <n v="85465"/>
  </r>
  <r>
    <n v="14"/>
    <s v="Kern River"/>
    <s v="Delta"/>
    <x v="537"/>
    <n v="167"/>
    <n v="221"/>
    <n v="17826"/>
    <n v="15604"/>
    <n v="57585"/>
    <n v="60534"/>
  </r>
  <r>
    <n v="4"/>
    <s v="BigPool"/>
    <s v="B1"/>
    <x v="386"/>
    <n v="85"/>
    <n v="83"/>
    <n v="14803"/>
    <n v="13851"/>
    <n v="50387"/>
    <n v="74602"/>
  </r>
  <r>
    <n v="7"/>
    <s v="Hanamura"/>
    <s v="H1"/>
    <x v="538"/>
    <n v="127"/>
    <n v="184"/>
    <n v="9875"/>
    <n v="8980"/>
    <n v="66491"/>
    <n v="42397"/>
  </r>
  <r>
    <n v="7"/>
    <s v="Hanamura"/>
    <s v="H1"/>
    <x v="93"/>
    <n v="197"/>
    <n v="297"/>
    <n v="10072"/>
    <n v="9277"/>
    <n v="66294"/>
    <n v="42100"/>
  </r>
  <r>
    <n v="5"/>
    <s v="BigPool"/>
    <s v="B2"/>
    <x v="539"/>
    <n v="104"/>
    <n v="195"/>
    <n v="17103"/>
    <n v="15778"/>
    <n v="30320"/>
    <n v="61930"/>
  </r>
  <r>
    <n v="10"/>
    <s v="EastTexas"/>
    <s v="Lake1"/>
    <x v="484"/>
    <n v="228"/>
    <n v="102"/>
    <n v="14532"/>
    <n v="13198"/>
    <n v="62696"/>
    <n v="52055"/>
  </r>
  <r>
    <n v="13"/>
    <s v="Kern River"/>
    <s v="W13"/>
    <x v="540"/>
    <n v="283"/>
    <n v="296"/>
    <n v="15174"/>
    <n v="14182"/>
    <n v="77529"/>
    <n v="65273"/>
  </r>
  <r>
    <n v="7"/>
    <s v="Hanamura"/>
    <s v="H1"/>
    <x v="97"/>
    <n v="225"/>
    <n v="277"/>
    <n v="10297"/>
    <n v="9554"/>
    <n v="66069"/>
    <n v="41823"/>
  </r>
  <r>
    <n v="10"/>
    <s v="EastTexas"/>
    <s v="Lake1"/>
    <x v="541"/>
    <n v="125"/>
    <n v="126"/>
    <n v="14657"/>
    <n v="13324"/>
    <n v="62571"/>
    <n v="51929"/>
  </r>
  <r>
    <n v="7"/>
    <s v="Hanamura"/>
    <s v="H1"/>
    <x v="542"/>
    <n v="280"/>
    <n v="58"/>
    <n v="10577"/>
    <n v="9612"/>
    <n v="65789"/>
    <n v="41765"/>
  </r>
  <r>
    <n v="7"/>
    <s v="Hanamura"/>
    <s v="H1"/>
    <x v="414"/>
    <n v="85"/>
    <n v="55"/>
    <n v="10662"/>
    <n v="9667"/>
    <n v="65704"/>
    <n v="41710"/>
  </r>
  <r>
    <n v="14"/>
    <s v="Kern River"/>
    <s v="Delta"/>
    <x v="185"/>
    <n v="144"/>
    <n v="182"/>
    <n v="17970"/>
    <n v="15786"/>
    <n v="57441"/>
    <n v="60352"/>
  </r>
  <r>
    <n v="5"/>
    <s v="BigPool"/>
    <s v="B2"/>
    <x v="543"/>
    <n v="262"/>
    <n v="286"/>
    <n v="17365"/>
    <n v="16064"/>
    <n v="30058"/>
    <n v="61644"/>
  </r>
  <r>
    <n v="5"/>
    <s v="BigPool"/>
    <s v="B2"/>
    <x v="520"/>
    <n v="284"/>
    <n v="227"/>
    <n v="17649"/>
    <n v="16291"/>
    <n v="29774"/>
    <n v="61417"/>
  </r>
  <r>
    <n v="5"/>
    <s v="BigPool"/>
    <s v="B2"/>
    <x v="544"/>
    <n v="299"/>
    <n v="191"/>
    <n v="17948"/>
    <n v="16482"/>
    <n v="29475"/>
    <n v="61226"/>
  </r>
  <r>
    <n v="13"/>
    <s v="Kern River"/>
    <s v="W13"/>
    <x v="518"/>
    <n v="261"/>
    <n v="167"/>
    <n v="15435"/>
    <n v="14349"/>
    <n v="77268"/>
    <n v="65106"/>
  </r>
  <r>
    <n v="7"/>
    <s v="Hanamura"/>
    <s v="H1"/>
    <x v="500"/>
    <n v="296"/>
    <n v="253"/>
    <n v="10958"/>
    <n v="9920"/>
    <n v="65408"/>
    <n v="41457"/>
  </r>
  <r>
    <n v="14"/>
    <s v="Kern River"/>
    <s v="Delta"/>
    <x v="430"/>
    <n v="181"/>
    <n v="212"/>
    <n v="18151"/>
    <n v="15998"/>
    <n v="57260"/>
    <n v="60140"/>
  </r>
  <r>
    <n v="7"/>
    <s v="Hanamura"/>
    <s v="H1"/>
    <x v="432"/>
    <n v="118"/>
    <n v="195"/>
    <n v="11076"/>
    <n v="10115"/>
    <n v="65290"/>
    <n v="41262"/>
  </r>
  <r>
    <n v="7"/>
    <s v="Hanamura"/>
    <s v="H1"/>
    <x v="419"/>
    <n v="95"/>
    <n v="216"/>
    <n v="11171"/>
    <n v="10331"/>
    <n v="65195"/>
    <n v="41046"/>
  </r>
  <r>
    <n v="7"/>
    <s v="Hanamura"/>
    <s v="H1"/>
    <x v="111"/>
    <n v="108"/>
    <n v="105"/>
    <n v="11279"/>
    <n v="10436"/>
    <n v="65087"/>
    <n v="40941"/>
  </r>
  <r>
    <n v="7"/>
    <s v="Hanamura"/>
    <s v="H1"/>
    <x v="445"/>
    <n v="103"/>
    <n v="294"/>
    <n v="11382"/>
    <n v="10730"/>
    <n v="64984"/>
    <n v="40647"/>
  </r>
  <r>
    <n v="14"/>
    <s v="Kern River"/>
    <s v="Delta"/>
    <x v="188"/>
    <n v="131"/>
    <n v="269"/>
    <n v="18282"/>
    <n v="16267"/>
    <n v="57129"/>
    <n v="59871"/>
  </r>
  <r>
    <n v="7"/>
    <s v="Hanamura"/>
    <s v="H1"/>
    <x v="471"/>
    <n v="120"/>
    <n v="232"/>
    <n v="11502"/>
    <n v="10962"/>
    <n v="64864"/>
    <n v="40415"/>
  </r>
  <r>
    <n v="3"/>
    <s v="Route66"/>
    <s v="A3"/>
    <x v="545"/>
    <n v="231"/>
    <n v="237"/>
    <n v="13681"/>
    <n v="11210"/>
    <n v="38477"/>
    <n v="85228"/>
  </r>
  <r>
    <n v="10"/>
    <s v="EastTexas"/>
    <s v="Lake1"/>
    <x v="149"/>
    <n v="103"/>
    <n v="264"/>
    <n v="14760"/>
    <n v="13588"/>
    <n v="62468"/>
    <n v="51665"/>
  </r>
  <r>
    <n v="7"/>
    <s v="Hanamura"/>
    <s v="H1"/>
    <x v="399"/>
    <n v="82"/>
    <n v="103"/>
    <n v="11584"/>
    <n v="11065"/>
    <n v="64782"/>
    <n v="40312"/>
  </r>
  <r>
    <n v="10"/>
    <s v="EastTexas"/>
    <s v="Lake1"/>
    <x v="391"/>
    <n v="265"/>
    <n v="182"/>
    <n v="15025"/>
    <n v="13770"/>
    <n v="62203"/>
    <n v="51483"/>
  </r>
  <r>
    <n v="7"/>
    <s v="Hanamura"/>
    <s v="H1"/>
    <x v="361"/>
    <n v="164"/>
    <n v="272"/>
    <n v="11748"/>
    <n v="11337"/>
    <n v="64618"/>
    <n v="40040"/>
  </r>
  <r>
    <n v="7"/>
    <s v="Hanamura"/>
    <s v="H1"/>
    <x v="502"/>
    <n v="149"/>
    <n v="176"/>
    <n v="11897"/>
    <n v="11513"/>
    <n v="64469"/>
    <n v="39864"/>
  </r>
  <r>
    <n v="12"/>
    <s v="EastTexas"/>
    <s v="Lake3"/>
    <x v="546"/>
    <n v="103"/>
    <n v="54"/>
    <n v="16764"/>
    <n v="14517"/>
    <n v="46623"/>
    <n v="82688"/>
  </r>
  <r>
    <n v="10"/>
    <s v="EastTexas"/>
    <s v="Lake1"/>
    <x v="512"/>
    <n v="81"/>
    <n v="161"/>
    <n v="15106"/>
    <n v="13931"/>
    <n v="62122"/>
    <n v="51322"/>
  </r>
  <r>
    <n v="11"/>
    <s v="EastTexas"/>
    <s v="Lake2"/>
    <x v="509"/>
    <n v="106"/>
    <n v="132"/>
    <n v="14634"/>
    <n v="14182"/>
    <n v="61346"/>
    <n v="82615"/>
  </r>
  <r>
    <n v="7"/>
    <s v="Hanamura"/>
    <s v="H1"/>
    <x v="485"/>
    <n v="98"/>
    <n v="231"/>
    <n v="11995"/>
    <n v="11744"/>
    <n v="64371"/>
    <n v="39633"/>
  </r>
  <r>
    <n v="7"/>
    <s v="Hanamura"/>
    <s v="H1"/>
    <x v="122"/>
    <n v="128"/>
    <n v="70"/>
    <n v="12123"/>
    <n v="11814"/>
    <n v="64243"/>
    <n v="39563"/>
  </r>
  <r>
    <n v="7"/>
    <s v="Hanamura"/>
    <s v="H1"/>
    <x v="373"/>
    <n v="200"/>
    <n v="217"/>
    <n v="12323"/>
    <n v="12031"/>
    <n v="64043"/>
    <n v="39346"/>
  </r>
  <r>
    <n v="10"/>
    <s v="EastTexas"/>
    <s v="Lake1"/>
    <x v="151"/>
    <n v="140"/>
    <n v="203"/>
    <n v="15246"/>
    <n v="14134"/>
    <n v="61982"/>
    <n v="51119"/>
  </r>
  <r>
    <n v="7"/>
    <s v="Hanamura"/>
    <s v="H1"/>
    <x v="456"/>
    <n v="213"/>
    <n v="53"/>
    <n v="12536"/>
    <n v="12084"/>
    <n v="63830"/>
    <n v="39293"/>
  </r>
  <r>
    <n v="2"/>
    <s v="Route66"/>
    <s v="Delta"/>
    <x v="403"/>
    <n v="84"/>
    <n v="107"/>
    <n v="16578"/>
    <n v="15864"/>
    <n v="47863"/>
    <n v="70345"/>
  </r>
  <r>
    <n v="12"/>
    <s v="EastTexas"/>
    <s v="Lake3"/>
    <x v="547"/>
    <n v="102"/>
    <n v="214"/>
    <n v="16866"/>
    <n v="14731"/>
    <n v="46521"/>
    <n v="82474"/>
  </r>
  <r>
    <n v="7"/>
    <s v="Hanamura"/>
    <s v="H1"/>
    <x v="486"/>
    <n v="283"/>
    <n v="111"/>
    <n v="12819"/>
    <n v="12195"/>
    <n v="63547"/>
    <n v="39182"/>
  </r>
  <r>
    <n v="10"/>
    <s v="EastTexas"/>
    <s v="Lake1"/>
    <x v="153"/>
    <n v="231"/>
    <n v="105"/>
    <n v="15477"/>
    <n v="14239"/>
    <n v="61751"/>
    <n v="51014"/>
  </r>
  <r>
    <n v="5"/>
    <s v="BigPool"/>
    <s v="B2"/>
    <x v="411"/>
    <n v="270"/>
    <n v="245"/>
    <n v="18218"/>
    <n v="16727"/>
    <n v="29205"/>
    <n v="60981"/>
  </r>
  <r>
    <n v="13"/>
    <s v="Kern River"/>
    <s v="W13"/>
    <x v="546"/>
    <n v="161"/>
    <n v="180"/>
    <n v="15596"/>
    <n v="14529"/>
    <n v="77107"/>
    <n v="64926"/>
  </r>
  <r>
    <n v="2"/>
    <s v="Route66"/>
    <s v="Delta"/>
    <x v="160"/>
    <n v="228"/>
    <n v="205"/>
    <n v="16806"/>
    <n v="16069"/>
    <n v="47635"/>
    <n v="70140"/>
  </r>
  <r>
    <n v="14"/>
    <s v="Kern River"/>
    <s v="Delta"/>
    <x v="548"/>
    <n v="197"/>
    <n v="197"/>
    <n v="18479"/>
    <n v="16464"/>
    <n v="56932"/>
    <n v="59674"/>
  </r>
  <r>
    <n v="1"/>
    <s v="Route66"/>
    <s v="Alpha"/>
    <x v="404"/>
    <n v="243"/>
    <n v="221"/>
    <n v="17449"/>
    <n v="16856"/>
    <n v="70141"/>
    <n v="55745"/>
  </r>
  <r>
    <n v="4"/>
    <s v="BigPool"/>
    <s v="B1"/>
    <x v="549"/>
    <n v="144"/>
    <n v="213"/>
    <n v="14947"/>
    <n v="14064"/>
    <n v="50243"/>
    <n v="74389"/>
  </r>
  <r>
    <n v="5"/>
    <s v="BigPool"/>
    <s v="B2"/>
    <x v="550"/>
    <n v="253"/>
    <n v="72"/>
    <n v="18471"/>
    <n v="16799"/>
    <n v="28952"/>
    <n v="60909"/>
  </r>
  <r>
    <n v="7"/>
    <s v="Hanamura"/>
    <s v="H1"/>
    <x v="551"/>
    <n v="142"/>
    <n v="289"/>
    <n v="12961"/>
    <n v="12484"/>
    <n v="63405"/>
    <n v="38893"/>
  </r>
  <r>
    <n v="13"/>
    <s v="Kern River"/>
    <s v="W13"/>
    <x v="393"/>
    <n v="252"/>
    <n v="149"/>
    <n v="15848"/>
    <n v="14678"/>
    <n v="76855"/>
    <n v="64777"/>
  </r>
  <r>
    <n v="7"/>
    <s v="Hanamura"/>
    <s v="H1"/>
    <x v="552"/>
    <n v="290"/>
    <n v="86"/>
    <n v="13251"/>
    <n v="12570"/>
    <n v="63115"/>
    <n v="38807"/>
  </r>
  <r>
    <n v="10"/>
    <s v="EastTexas"/>
    <s v="Lake1"/>
    <x v="553"/>
    <n v="145"/>
    <n v="167"/>
    <n v="15622"/>
    <n v="14406"/>
    <n v="61606"/>
    <n v="50847"/>
  </r>
  <r>
    <n v="3"/>
    <s v="Route66"/>
    <s v="A3"/>
    <x v="554"/>
    <n v="190"/>
    <n v="104"/>
    <n v="13871"/>
    <n v="11314"/>
    <n v="38287"/>
    <n v="85124"/>
  </r>
  <r>
    <n v="1"/>
    <s v="Route66"/>
    <s v="Alpha"/>
    <x v="162"/>
    <n v="97"/>
    <n v="53"/>
    <n v="17546"/>
    <n v="16909"/>
    <n v="70044"/>
    <n v="55692"/>
  </r>
  <r>
    <n v="12"/>
    <s v="EastTexas"/>
    <s v="Lake3"/>
    <x v="396"/>
    <n v="184"/>
    <n v="287"/>
    <n v="17050"/>
    <n v="15018"/>
    <n v="46337"/>
    <n v="82187"/>
  </r>
  <r>
    <n v="7"/>
    <s v="Hanamura"/>
    <s v="H1"/>
    <x v="527"/>
    <n v="295"/>
    <n v="70"/>
    <n v="13546"/>
    <n v="12640"/>
    <n v="62820"/>
    <n v="38737"/>
  </r>
  <r>
    <n v="13"/>
    <s v="Kern River"/>
    <s v="W13"/>
    <x v="474"/>
    <n v="260"/>
    <n v="97"/>
    <n v="16108"/>
    <n v="14775"/>
    <n v="76595"/>
    <n v="64680"/>
  </r>
  <r>
    <n v="7"/>
    <s v="Hanamura"/>
    <s v="H1"/>
    <x v="555"/>
    <n v="255"/>
    <n v="59"/>
    <n v="13801"/>
    <n v="12699"/>
    <n v="62565"/>
    <n v="38678"/>
  </r>
  <r>
    <n v="13"/>
    <s v="Kern River"/>
    <s v="W13"/>
    <x v="556"/>
    <n v="189"/>
    <n v="61"/>
    <n v="16297"/>
    <n v="14836"/>
    <n v="76406"/>
    <n v="64619"/>
  </r>
  <r>
    <n v="7"/>
    <s v="Hanamura"/>
    <s v="H1"/>
    <x v="144"/>
    <n v="237"/>
    <n v="248"/>
    <n v="14038"/>
    <n v="12947"/>
    <n v="62328"/>
    <n v="38430"/>
  </r>
  <r>
    <n v="5"/>
    <s v="BigPool"/>
    <s v="B2"/>
    <x v="177"/>
    <n v="269"/>
    <n v="53"/>
    <n v="18740"/>
    <n v="16852"/>
    <n v="28683"/>
    <n v="60856"/>
  </r>
  <r>
    <n v="7"/>
    <s v="Hanamura"/>
    <s v="H1"/>
    <x v="448"/>
    <n v="229"/>
    <n v="290"/>
    <n v="14267"/>
    <n v="13237"/>
    <n v="62099"/>
    <n v="38140"/>
  </r>
  <r>
    <n v="3"/>
    <s v="Route66"/>
    <s v="A3"/>
    <x v="383"/>
    <n v="174"/>
    <n v="250"/>
    <n v="14045"/>
    <n v="11564"/>
    <n v="38113"/>
    <n v="84874"/>
  </r>
  <r>
    <n v="1"/>
    <s v="Route66"/>
    <s v="Alpha"/>
    <x v="166"/>
    <n v="232"/>
    <n v="231"/>
    <n v="17778"/>
    <n v="17140"/>
    <n v="69812"/>
    <n v="55461"/>
  </r>
  <r>
    <n v="11"/>
    <s v="EastTexas"/>
    <s v="Lake2"/>
    <x v="557"/>
    <n v="206"/>
    <n v="285"/>
    <n v="14840"/>
    <n v="14467"/>
    <n v="61140"/>
    <n v="82330"/>
  </r>
  <r>
    <n v="5"/>
    <s v="BigPool"/>
    <s v="B2"/>
    <x v="416"/>
    <n v="164"/>
    <n v="153"/>
    <n v="18904"/>
    <n v="17005"/>
    <n v="28519"/>
    <n v="60703"/>
  </r>
  <r>
    <n v="2"/>
    <s v="Route66"/>
    <s v="Delta"/>
    <x v="405"/>
    <n v="88"/>
    <n v="83"/>
    <n v="16894"/>
    <n v="16152"/>
    <n v="47547"/>
    <n v="70057"/>
  </r>
  <r>
    <n v="4"/>
    <s v="BigPool"/>
    <s v="B1"/>
    <x v="144"/>
    <n v="274"/>
    <n v="113"/>
    <n v="15221"/>
    <n v="14177"/>
    <n v="49969"/>
    <n v="74276"/>
  </r>
  <r>
    <n v="7"/>
    <s v="Hanamura"/>
    <s v="H1"/>
    <x v="558"/>
    <n v="297"/>
    <n v="163"/>
    <n v="14564"/>
    <n v="13400"/>
    <n v="61802"/>
    <n v="37977"/>
  </r>
  <r>
    <n v="7"/>
    <s v="Hanamura"/>
    <s v="H1"/>
    <x v="517"/>
    <n v="146"/>
    <n v="128"/>
    <n v="14710"/>
    <n v="13528"/>
    <n v="61656"/>
    <n v="37849"/>
  </r>
  <r>
    <n v="11"/>
    <s v="EastTexas"/>
    <s v="Lake2"/>
    <x v="551"/>
    <n v="286"/>
    <n v="54"/>
    <n v="15126"/>
    <n v="14521"/>
    <n v="60854"/>
    <n v="82276"/>
  </r>
  <r>
    <n v="7"/>
    <s v="Hanamura"/>
    <s v="H1"/>
    <x v="151"/>
    <n v="159"/>
    <n v="215"/>
    <n v="14869"/>
    <n v="13743"/>
    <n v="61497"/>
    <n v="37634"/>
  </r>
  <r>
    <n v="5"/>
    <s v="BigPool"/>
    <s v="B2"/>
    <x v="420"/>
    <n v="266"/>
    <n v="134"/>
    <n v="19170"/>
    <n v="17139"/>
    <n v="28253"/>
    <n v="60569"/>
  </r>
  <r>
    <n v="7"/>
    <s v="Hanamura"/>
    <s v="H1"/>
    <x v="394"/>
    <n v="156"/>
    <n v="142"/>
    <n v="15025"/>
    <n v="13885"/>
    <n v="61341"/>
    <n v="37492"/>
  </r>
  <r>
    <n v="3"/>
    <s v="Route66"/>
    <s v="A3"/>
    <x v="559"/>
    <n v="88"/>
    <n v="87"/>
    <n v="14133"/>
    <n v="11651"/>
    <n v="38025"/>
    <n v="84787"/>
  </r>
  <r>
    <n v="5"/>
    <s v="BigPool"/>
    <s v="B2"/>
    <x v="529"/>
    <n v="143"/>
    <n v="177"/>
    <n v="19313"/>
    <n v="17316"/>
    <n v="28110"/>
    <n v="60392"/>
  </r>
  <r>
    <n v="1"/>
    <s v="Route66"/>
    <s v="Alpha"/>
    <x v="560"/>
    <n v="124"/>
    <n v="268"/>
    <n v="17902"/>
    <n v="17408"/>
    <n v="69688"/>
    <n v="55193"/>
  </r>
  <r>
    <n v="14"/>
    <s v="Kern River"/>
    <s v="Delta"/>
    <x v="561"/>
    <n v="177"/>
    <n v="133"/>
    <n v="18656"/>
    <n v="16597"/>
    <n v="56755"/>
    <n v="59541"/>
  </r>
  <r>
    <n v="7"/>
    <s v="Hanamura"/>
    <s v="H1"/>
    <x v="562"/>
    <n v="144"/>
    <n v="154"/>
    <n v="15169"/>
    <n v="14039"/>
    <n v="61197"/>
    <n v="37338"/>
  </r>
  <r>
    <n v="13"/>
    <s v="Kern River"/>
    <s v="W13"/>
    <x v="400"/>
    <n v="102"/>
    <n v="287"/>
    <n v="16399"/>
    <n v="15123"/>
    <n v="76304"/>
    <n v="64332"/>
  </r>
  <r>
    <n v="7"/>
    <s v="Hanamura"/>
    <s v="H1"/>
    <x v="155"/>
    <n v="83"/>
    <n v="156"/>
    <n v="15252"/>
    <n v="14195"/>
    <n v="61114"/>
    <n v="37182"/>
  </r>
  <r>
    <n v="7"/>
    <s v="Hanamura"/>
    <s v="H1"/>
    <x v="492"/>
    <n v="134"/>
    <n v="253"/>
    <n v="15386"/>
    <n v="14448"/>
    <n v="60980"/>
    <n v="36929"/>
  </r>
  <r>
    <n v="10"/>
    <s v="EastTexas"/>
    <s v="Lake1"/>
    <x v="492"/>
    <n v="115"/>
    <n v="262"/>
    <n v="15737"/>
    <n v="14668"/>
    <n v="61491"/>
    <n v="50585"/>
  </r>
  <r>
    <n v="1"/>
    <s v="Route66"/>
    <s v="Alpha"/>
    <x v="170"/>
    <n v="199"/>
    <n v="269"/>
    <n v="18101"/>
    <n v="17677"/>
    <n v="69489"/>
    <n v="54924"/>
  </r>
  <r>
    <n v="14"/>
    <s v="Kern River"/>
    <s v="Delta"/>
    <x v="436"/>
    <n v="107"/>
    <n v="166"/>
    <n v="18763"/>
    <n v="16763"/>
    <n v="56648"/>
    <n v="59375"/>
  </r>
  <r>
    <n v="12"/>
    <s v="EastTexas"/>
    <s v="Lake3"/>
    <x v="553"/>
    <n v="96"/>
    <n v="98"/>
    <n v="17146"/>
    <n v="15116"/>
    <n v="46241"/>
    <n v="82089"/>
  </r>
  <r>
    <n v="7"/>
    <s v="Hanamura"/>
    <s v="H1"/>
    <x v="497"/>
    <n v="172"/>
    <n v="239"/>
    <n v="15558"/>
    <n v="14687"/>
    <n v="60808"/>
    <n v="36690"/>
  </r>
  <r>
    <n v="11"/>
    <s v="EastTexas"/>
    <s v="Lake2"/>
    <x v="384"/>
    <n v="289"/>
    <n v="103"/>
    <n v="15415"/>
    <n v="14624"/>
    <n v="60565"/>
    <n v="82173"/>
  </r>
  <r>
    <n v="10"/>
    <s v="EastTexas"/>
    <s v="Lake1"/>
    <x v="497"/>
    <n v="94"/>
    <n v="168"/>
    <n v="15831"/>
    <n v="14836"/>
    <n v="61397"/>
    <n v="50417"/>
  </r>
  <r>
    <n v="2"/>
    <s v="Route66"/>
    <s v="Delta"/>
    <x v="563"/>
    <n v="125"/>
    <n v="67"/>
    <n v="17019"/>
    <n v="16219"/>
    <n v="47422"/>
    <n v="69990"/>
  </r>
  <r>
    <n v="7"/>
    <s v="Hanamura"/>
    <s v="H1"/>
    <x v="162"/>
    <n v="182"/>
    <n v="278"/>
    <n v="15740"/>
    <n v="14965"/>
    <n v="60626"/>
    <n v="36412"/>
  </r>
  <r>
    <n v="1"/>
    <s v="Route66"/>
    <s v="Alpha"/>
    <x v="564"/>
    <n v="180"/>
    <n v="183"/>
    <n v="18281"/>
    <n v="17860"/>
    <n v="69309"/>
    <n v="54741"/>
  </r>
  <r>
    <n v="2"/>
    <s v="Route66"/>
    <s v="Delta"/>
    <x v="510"/>
    <n v="131"/>
    <n v="68"/>
    <n v="17150"/>
    <n v="16287"/>
    <n v="47291"/>
    <n v="69922"/>
  </r>
  <r>
    <n v="7"/>
    <s v="Hanamura"/>
    <s v="H1"/>
    <x v="164"/>
    <n v="150"/>
    <n v="272"/>
    <n v="15890"/>
    <n v="15237"/>
    <n v="60476"/>
    <n v="36140"/>
  </r>
  <r>
    <n v="1"/>
    <s v="Route66"/>
    <s v="Alpha"/>
    <x v="544"/>
    <n v="116"/>
    <n v="145"/>
    <n v="18397"/>
    <n v="18005"/>
    <n v="69193"/>
    <n v="54596"/>
  </r>
  <r>
    <n v="7"/>
    <s v="Hanamura"/>
    <s v="H1"/>
    <x v="565"/>
    <n v="227"/>
    <n v="224"/>
    <n v="16117"/>
    <n v="15461"/>
    <n v="60249"/>
    <n v="35916"/>
  </r>
  <r>
    <n v="2"/>
    <s v="Route66"/>
    <s v="Delta"/>
    <x v="167"/>
    <n v="300"/>
    <n v="218"/>
    <n v="17450"/>
    <n v="16505"/>
    <n v="46991"/>
    <n v="69704"/>
  </r>
  <r>
    <n v="13"/>
    <s v="Kern River"/>
    <s v="W13"/>
    <x v="566"/>
    <n v="118"/>
    <n v="210"/>
    <n v="16517"/>
    <n v="15333"/>
    <n v="76186"/>
    <n v="64122"/>
  </r>
  <r>
    <n v="4"/>
    <s v="BigPool"/>
    <s v="B1"/>
    <x v="448"/>
    <n v="274"/>
    <n v="148"/>
    <n v="15495"/>
    <n v="14325"/>
    <n v="49695"/>
    <n v="74128"/>
  </r>
  <r>
    <n v="3"/>
    <s v="Route66"/>
    <s v="A3"/>
    <x v="567"/>
    <n v="177"/>
    <n v="289"/>
    <n v="14310"/>
    <n v="11940"/>
    <n v="37848"/>
    <n v="84498"/>
  </r>
  <r>
    <n v="7"/>
    <s v="Hanamura"/>
    <s v="H1"/>
    <x v="511"/>
    <n v="243"/>
    <n v="73"/>
    <n v="16360"/>
    <n v="15534"/>
    <n v="60006"/>
    <n v="35843"/>
  </r>
  <r>
    <n v="7"/>
    <s v="Hanamura"/>
    <s v="H1"/>
    <x v="520"/>
    <n v="279"/>
    <n v="212"/>
    <n v="16639"/>
    <n v="15746"/>
    <n v="59727"/>
    <n v="35631"/>
  </r>
  <r>
    <n v="3"/>
    <s v="Route66"/>
    <s v="A3"/>
    <x v="568"/>
    <n v="219"/>
    <n v="211"/>
    <n v="14529"/>
    <n v="12151"/>
    <n v="37629"/>
    <n v="84287"/>
  </r>
  <r>
    <n v="14"/>
    <s v="Kern River"/>
    <s v="Delta"/>
    <x v="438"/>
    <n v="88"/>
    <n v="87"/>
    <n v="18851"/>
    <n v="16850"/>
    <n v="56560"/>
    <n v="59288"/>
  </r>
  <r>
    <n v="12"/>
    <s v="EastTexas"/>
    <s v="Lake3"/>
    <x v="400"/>
    <n v="93"/>
    <n v="123"/>
    <n v="17239"/>
    <n v="15239"/>
    <n v="46148"/>
    <n v="81966"/>
  </r>
  <r>
    <n v="4"/>
    <s v="BigPool"/>
    <s v="B1"/>
    <x v="569"/>
    <n v="146"/>
    <n v="95"/>
    <n v="15641"/>
    <n v="14420"/>
    <n v="49549"/>
    <n v="74033"/>
  </r>
  <r>
    <n v="1"/>
    <s v="Route66"/>
    <s v="Alpha"/>
    <x v="570"/>
    <n v="238"/>
    <n v="239"/>
    <n v="18635"/>
    <n v="18244"/>
    <n v="68955"/>
    <n v="54357"/>
  </r>
  <r>
    <n v="7"/>
    <s v="Hanamura"/>
    <s v="H1"/>
    <x v="172"/>
    <n v="278"/>
    <n v="237"/>
    <n v="16917"/>
    <n v="15983"/>
    <n v="59449"/>
    <n v="35394"/>
  </r>
  <r>
    <n v="10"/>
    <s v="EastTexas"/>
    <s v="Lake1"/>
    <x v="498"/>
    <n v="299"/>
    <n v="281"/>
    <n v="16130"/>
    <n v="15117"/>
    <n v="61098"/>
    <n v="50136"/>
  </r>
  <r>
    <n v="7"/>
    <s v="Hanamura"/>
    <s v="H1"/>
    <x v="571"/>
    <n v="276"/>
    <n v="236"/>
    <n v="17193"/>
    <n v="16219"/>
    <n v="59173"/>
    <n v="35158"/>
  </r>
  <r>
    <n v="13"/>
    <s v="Kern River"/>
    <s v="W13"/>
    <x v="572"/>
    <n v="250"/>
    <n v="88"/>
    <n v="16767"/>
    <n v="15421"/>
    <n v="75936"/>
    <n v="64034"/>
  </r>
  <r>
    <n v="14"/>
    <s v="Kern River"/>
    <s v="Delta"/>
    <x v="573"/>
    <n v="266"/>
    <n v="223"/>
    <n v="19117"/>
    <n v="17073"/>
    <n v="56294"/>
    <n v="59065"/>
  </r>
  <r>
    <n v="11"/>
    <s v="EastTexas"/>
    <s v="Lake2"/>
    <x v="494"/>
    <n v="239"/>
    <n v="190"/>
    <n v="15654"/>
    <n v="14814"/>
    <n v="60326"/>
    <n v="81983"/>
  </r>
  <r>
    <n v="7"/>
    <s v="Hanamura"/>
    <s v="H1"/>
    <x v="411"/>
    <n v="232"/>
    <n v="203"/>
    <n v="17425"/>
    <n v="16422"/>
    <n v="58941"/>
    <n v="34955"/>
  </r>
  <r>
    <n v="7"/>
    <s v="Hanamura"/>
    <s v="H1"/>
    <x v="574"/>
    <n v="81"/>
    <n v="220"/>
    <n v="17506"/>
    <n v="16642"/>
    <n v="58860"/>
    <n v="34735"/>
  </r>
  <r>
    <n v="2"/>
    <s v="Route66"/>
    <s v="Delta"/>
    <x v="408"/>
    <n v="258"/>
    <n v="281"/>
    <n v="17708"/>
    <n v="16786"/>
    <n v="46733"/>
    <n v="69423"/>
  </r>
  <r>
    <n v="3"/>
    <s v="Route66"/>
    <s v="A3"/>
    <x v="444"/>
    <n v="289"/>
    <n v="214"/>
    <n v="14818"/>
    <n v="12365"/>
    <n v="37340"/>
    <n v="84073"/>
  </r>
  <r>
    <n v="1"/>
    <s v="Route66"/>
    <s v="Alpha"/>
    <x v="550"/>
    <n v="201"/>
    <n v="279"/>
    <n v="18836"/>
    <n v="18523"/>
    <n v="68754"/>
    <n v="54078"/>
  </r>
  <r>
    <n v="10"/>
    <s v="EastTexas"/>
    <s v="Lake1"/>
    <x v="575"/>
    <n v="228"/>
    <n v="203"/>
    <n v="16358"/>
    <n v="15320"/>
    <n v="60870"/>
    <n v="49933"/>
  </r>
  <r>
    <n v="14"/>
    <s v="Kern River"/>
    <s v="Delta"/>
    <x v="576"/>
    <n v="199"/>
    <n v="247"/>
    <n v="19316"/>
    <n v="17320"/>
    <n v="56095"/>
    <n v="58818"/>
  </r>
  <r>
    <n v="11"/>
    <s v="EastTexas"/>
    <s v="Lake2"/>
    <x v="387"/>
    <n v="148"/>
    <n v="274"/>
    <n v="15802"/>
    <n v="15088"/>
    <n v="60178"/>
    <n v="81709"/>
  </r>
  <r>
    <n v="5"/>
    <s v="BigPool"/>
    <s v="B2"/>
    <x v="534"/>
    <n v="159"/>
    <n v="141"/>
    <n v="19472"/>
    <n v="17457"/>
    <n v="27951"/>
    <n v="60251"/>
  </r>
  <r>
    <n v="1"/>
    <s v="Route66"/>
    <s v="Alpha"/>
    <x v="412"/>
    <n v="299"/>
    <n v="278"/>
    <n v="19135"/>
    <n v="18801"/>
    <n v="68455"/>
    <n v="53800"/>
  </r>
  <r>
    <n v="10"/>
    <s v="EastTexas"/>
    <s v="Lake1"/>
    <x v="167"/>
    <n v="136"/>
    <n v="99"/>
    <n v="16494"/>
    <n v="15419"/>
    <n v="60734"/>
    <n v="49834"/>
  </r>
  <r>
    <n v="14"/>
    <s v="Kern River"/>
    <s v="Delta"/>
    <x v="441"/>
    <n v="158"/>
    <n v="133"/>
    <n v="19474"/>
    <n v="17453"/>
    <n v="55937"/>
    <n v="58685"/>
  </r>
  <r>
    <n v="7"/>
    <s v="Hanamura"/>
    <s v="H1"/>
    <x v="577"/>
    <n v="125"/>
    <n v="281"/>
    <n v="17631"/>
    <n v="16923"/>
    <n v="58735"/>
    <n v="34454"/>
  </r>
  <r>
    <n v="13"/>
    <s v="Kern River"/>
    <s v="W13"/>
    <x v="578"/>
    <n v="207"/>
    <n v="106"/>
    <n v="16974"/>
    <n v="15527"/>
    <n v="75729"/>
    <n v="63928"/>
  </r>
  <r>
    <n v="14"/>
    <s v="Kern River"/>
    <s v="Delta"/>
    <x v="579"/>
    <n v="114"/>
    <n v="271"/>
    <n v="19588"/>
    <n v="17724"/>
    <n v="55823"/>
    <n v="58414"/>
  </r>
  <r>
    <n v="7"/>
    <s v="Hanamura"/>
    <s v="H1"/>
    <x v="580"/>
    <n v="178"/>
    <n v="172"/>
    <n v="17809"/>
    <n v="17095"/>
    <n v="58557"/>
    <n v="34282"/>
  </r>
  <r>
    <n v="10"/>
    <s v="EastTexas"/>
    <s v="Lake1"/>
    <x v="407"/>
    <n v="221"/>
    <n v="116"/>
    <n v="16715"/>
    <n v="15535"/>
    <n v="60513"/>
    <n v="49718"/>
  </r>
  <r>
    <n v="7"/>
    <s v="Hanamura"/>
    <s v="H1"/>
    <x v="581"/>
    <n v="118"/>
    <n v="298"/>
    <n v="17927"/>
    <n v="17393"/>
    <n v="58439"/>
    <n v="33984"/>
  </r>
  <r>
    <n v="11"/>
    <s v="EastTexas"/>
    <s v="Lake2"/>
    <x v="143"/>
    <n v="141"/>
    <n v="69"/>
    <n v="15943"/>
    <n v="15157"/>
    <n v="60037"/>
    <n v="81640"/>
  </r>
  <r>
    <n v="7"/>
    <s v="Hanamura"/>
    <s v="H1"/>
    <x v="582"/>
    <n v="250"/>
    <n v="81"/>
    <n v="18177"/>
    <n v="17474"/>
    <n v="58189"/>
    <n v="33903"/>
  </r>
  <r>
    <n v="7"/>
    <s v="Hanamura"/>
    <s v="H1"/>
    <x v="422"/>
    <n v="96"/>
    <n v="56"/>
    <n v="18273"/>
    <n v="17530"/>
    <n v="58093"/>
    <n v="33847"/>
  </r>
  <r>
    <n v="11"/>
    <s v="EastTexas"/>
    <s v="Lake2"/>
    <x v="144"/>
    <n v="90"/>
    <n v="236"/>
    <n v="16033"/>
    <n v="15393"/>
    <n v="59947"/>
    <n v="81404"/>
  </r>
  <r>
    <n v="1"/>
    <s v="Route66"/>
    <s v="Alpha"/>
    <x v="581"/>
    <n v="97"/>
    <n v="92"/>
    <n v="19232"/>
    <n v="18893"/>
    <n v="68358"/>
    <n v="53708"/>
  </r>
  <r>
    <n v="2"/>
    <s v="Route66"/>
    <s v="Delta"/>
    <x v="564"/>
    <n v="89"/>
    <n v="76"/>
    <n v="17797"/>
    <n v="16862"/>
    <n v="46644"/>
    <n v="69347"/>
  </r>
  <r>
    <n v="14"/>
    <s v="Kern River"/>
    <s v="Delta"/>
    <x v="447"/>
    <n v="102"/>
    <n v="111"/>
    <n v="19690"/>
    <n v="17835"/>
    <n v="55721"/>
    <n v="58303"/>
  </r>
  <r>
    <n v="7"/>
    <s v="Hanamura"/>
    <s v="H1"/>
    <x v="537"/>
    <n v="222"/>
    <n v="174"/>
    <n v="18495"/>
    <n v="17704"/>
    <n v="57871"/>
    <n v="33673"/>
  </r>
  <r>
    <n v="13"/>
    <s v="Kern River"/>
    <s v="W13"/>
    <x v="166"/>
    <n v="265"/>
    <n v="214"/>
    <n v="17239"/>
    <n v="15741"/>
    <n v="75464"/>
    <n v="63714"/>
  </r>
  <r>
    <n v="4"/>
    <s v="BigPool"/>
    <s v="B1"/>
    <x v="546"/>
    <n v="85"/>
    <n v="222"/>
    <n v="15726"/>
    <n v="14642"/>
    <n v="49464"/>
    <n v="73811"/>
  </r>
  <r>
    <n v="14"/>
    <s v="Kern River"/>
    <s v="Delta"/>
    <x v="583"/>
    <n v="117"/>
    <n v="76"/>
    <n v="19807"/>
    <n v="17911"/>
    <n v="55604"/>
    <n v="58227"/>
  </r>
  <r>
    <n v="2"/>
    <s v="Route66"/>
    <s v="Delta"/>
    <x v="584"/>
    <n v="236"/>
    <n v="161"/>
    <n v="18033"/>
    <n v="17023"/>
    <n v="46408"/>
    <n v="69186"/>
  </r>
  <r>
    <n v="12"/>
    <s v="EastTexas"/>
    <s v="Lake3"/>
    <x v="492"/>
    <n v="287"/>
    <n v="190"/>
    <n v="17526"/>
    <n v="15429"/>
    <n v="45861"/>
    <n v="81776"/>
  </r>
  <r>
    <n v="14"/>
    <s v="Kern River"/>
    <s v="Delta"/>
    <x v="585"/>
    <n v="217"/>
    <n v="240"/>
    <n v="20024"/>
    <n v="18151"/>
    <n v="55387"/>
    <n v="57987"/>
  </r>
  <r>
    <n v="7"/>
    <s v="Hanamura"/>
    <s v="H1"/>
    <x v="586"/>
    <n v="101"/>
    <n v="179"/>
    <n v="18596"/>
    <n v="17883"/>
    <n v="57770"/>
    <n v="33494"/>
  </r>
  <r>
    <n v="7"/>
    <s v="Hanamura"/>
    <s v="H1"/>
    <x v="186"/>
    <n v="110"/>
    <n v="203"/>
    <n v="18706"/>
    <n v="18086"/>
    <n v="57660"/>
    <n v="33291"/>
  </r>
  <r>
    <n v="10"/>
    <s v="EastTexas"/>
    <s v="Lake1"/>
    <x v="408"/>
    <n v="109"/>
    <n v="231"/>
    <n v="16824"/>
    <n v="15766"/>
    <n v="60404"/>
    <n v="49487"/>
  </r>
  <r>
    <n v="13"/>
    <s v="Kern River"/>
    <s v="W13"/>
    <x v="539"/>
    <n v="141"/>
    <n v="95"/>
    <n v="17380"/>
    <n v="15836"/>
    <n v="75323"/>
    <n v="63619"/>
  </r>
  <r>
    <n v="13"/>
    <s v="Kern River"/>
    <s v="W13"/>
    <x v="587"/>
    <n v="132"/>
    <n v="213"/>
    <n v="17512"/>
    <n v="16049"/>
    <n v="75191"/>
    <n v="63406"/>
  </r>
  <r>
    <n v="13"/>
    <s v="Kern River"/>
    <s v="W13"/>
    <x v="564"/>
    <n v="177"/>
    <n v="261"/>
    <n v="17689"/>
    <n v="16310"/>
    <n v="75014"/>
    <n v="63145"/>
  </r>
  <r>
    <n v="1"/>
    <s v="Route66"/>
    <s v="Alpha"/>
    <x v="588"/>
    <n v="186"/>
    <n v="228"/>
    <n v="19418"/>
    <n v="19121"/>
    <n v="68172"/>
    <n v="53480"/>
  </r>
  <r>
    <n v="7"/>
    <s v="Hanamura"/>
    <s v="H1"/>
    <x v="589"/>
    <n v="159"/>
    <n v="294"/>
    <n v="18865"/>
    <n v="18380"/>
    <n v="57501"/>
    <n v="32997"/>
  </r>
  <r>
    <n v="4"/>
    <s v="BigPool"/>
    <s v="B1"/>
    <x v="590"/>
    <n v="282"/>
    <n v="293"/>
    <n v="16008"/>
    <n v="14935"/>
    <n v="49182"/>
    <n v="73518"/>
  </r>
  <r>
    <n v="7"/>
    <s v="Hanamura"/>
    <s v="H1"/>
    <x v="434"/>
    <n v="118"/>
    <n v="53"/>
    <n v="18983"/>
    <n v="18433"/>
    <n v="57383"/>
    <n v="32944"/>
  </r>
  <r>
    <n v="3"/>
    <s v="Route66"/>
    <s v="A3"/>
    <x v="591"/>
    <n v="193"/>
    <n v="70"/>
    <n v="15011"/>
    <n v="12435"/>
    <n v="37147"/>
    <n v="84003"/>
  </r>
  <r>
    <n v="13"/>
    <s v="Kern River"/>
    <s v="W13"/>
    <x v="172"/>
    <n v="204"/>
    <n v="111"/>
    <n v="17893"/>
    <n v="16421"/>
    <n v="74810"/>
    <n v="63034"/>
  </r>
  <r>
    <n v="11"/>
    <s v="EastTexas"/>
    <s v="Lake2"/>
    <x v="448"/>
    <n v="298"/>
    <n v="60"/>
    <n v="16331"/>
    <n v="15453"/>
    <n v="59649"/>
    <n v="81344"/>
  </r>
  <r>
    <n v="3"/>
    <s v="Route66"/>
    <s v="A3"/>
    <x v="503"/>
    <n v="151"/>
    <n v="65"/>
    <n v="15162"/>
    <n v="12500"/>
    <n v="36996"/>
    <n v="83938"/>
  </r>
  <r>
    <n v="5"/>
    <s v="BigPool"/>
    <s v="B2"/>
    <x v="586"/>
    <n v="130"/>
    <n v="65"/>
    <n v="19602"/>
    <n v="17522"/>
    <n v="27821"/>
    <n v="60186"/>
  </r>
  <r>
    <n v="1"/>
    <s v="Route66"/>
    <s v="Alpha"/>
    <x v="181"/>
    <n v="115"/>
    <n v="173"/>
    <n v="19533"/>
    <n v="19294"/>
    <n v="68057"/>
    <n v="53307"/>
  </r>
  <r>
    <n v="10"/>
    <s v="EastTexas"/>
    <s v="Lake1"/>
    <x v="564"/>
    <n v="193"/>
    <n v="166"/>
    <n v="17017"/>
    <n v="15932"/>
    <n v="60211"/>
    <n v="49321"/>
  </r>
  <r>
    <n v="11"/>
    <s v="EastTexas"/>
    <s v="Lake2"/>
    <x v="558"/>
    <n v="102"/>
    <n v="106"/>
    <n v="16433"/>
    <n v="15559"/>
    <n v="59547"/>
    <n v="81238"/>
  </r>
  <r>
    <n v="14"/>
    <s v="Kern River"/>
    <s v="Delta"/>
    <x v="453"/>
    <n v="101"/>
    <n v="158"/>
    <n v="20125"/>
    <n v="18309"/>
    <n v="55286"/>
    <n v="57829"/>
  </r>
  <r>
    <n v="14"/>
    <s v="Kern River"/>
    <s v="Delta"/>
    <x v="592"/>
    <n v="85"/>
    <n v="186"/>
    <n v="20210"/>
    <n v="18495"/>
    <n v="55201"/>
    <n v="57643"/>
  </r>
  <r>
    <n v="3"/>
    <s v="Route66"/>
    <s v="A3"/>
    <x v="150"/>
    <n v="136"/>
    <n v="92"/>
    <n v="15298"/>
    <n v="12592"/>
    <n v="36860"/>
    <n v="83846"/>
  </r>
  <r>
    <n v="1"/>
    <s v="Route66"/>
    <s v="Alpha"/>
    <x v="184"/>
    <n v="88"/>
    <n v="129"/>
    <n v="19621"/>
    <n v="19423"/>
    <n v="67969"/>
    <n v="53178"/>
  </r>
  <r>
    <n v="14"/>
    <s v="Kern River"/>
    <s v="Delta"/>
    <x v="457"/>
    <n v="115"/>
    <n v="53"/>
    <n v="20325"/>
    <n v="18548"/>
    <n v="55086"/>
    <n v="57590"/>
  </r>
  <r>
    <n v="1"/>
    <s v="Route66"/>
    <s v="Alpha"/>
    <x v="429"/>
    <n v="204"/>
    <n v="69"/>
    <n v="19825"/>
    <n v="19492"/>
    <n v="67765"/>
    <n v="53109"/>
  </r>
  <r>
    <n v="10"/>
    <s v="EastTexas"/>
    <s v="Lake1"/>
    <x v="173"/>
    <n v="219"/>
    <n v="111"/>
    <n v="17236"/>
    <n v="16043"/>
    <n v="59992"/>
    <n v="49210"/>
  </r>
  <r>
    <n v="1"/>
    <s v="Route66"/>
    <s v="Alpha"/>
    <x v="589"/>
    <n v="116"/>
    <n v="213"/>
    <n v="19941"/>
    <n v="19705"/>
    <n v="67649"/>
    <n v="52896"/>
  </r>
  <r>
    <n v="12"/>
    <s v="EastTexas"/>
    <s v="Lake3"/>
    <x v="159"/>
    <n v="133"/>
    <n v="161"/>
    <n v="17659"/>
    <n v="15590"/>
    <n v="45728"/>
    <n v="81615"/>
  </r>
  <r>
    <n v="4"/>
    <s v="BigPool"/>
    <s v="B1"/>
    <x v="547"/>
    <n v="177"/>
    <n v="173"/>
    <n v="16185"/>
    <n v="15108"/>
    <n v="49005"/>
    <n v="73345"/>
  </r>
  <r>
    <n v="7"/>
    <s v="Hanamura"/>
    <s v="H1"/>
    <x v="593"/>
    <n v="140"/>
    <n v="82"/>
    <n v="19123"/>
    <n v="18515"/>
    <n v="57243"/>
    <n v="32862"/>
  </r>
  <r>
    <n v="10"/>
    <s v="EastTexas"/>
    <s v="Lake1"/>
    <x v="524"/>
    <n v="237"/>
    <n v="228"/>
    <n v="17473"/>
    <n v="16271"/>
    <n v="59755"/>
    <n v="48982"/>
  </r>
  <r>
    <n v="13"/>
    <s v="Kern River"/>
    <s v="W13"/>
    <x v="570"/>
    <n v="252"/>
    <n v="89"/>
    <n v="18145"/>
    <n v="16510"/>
    <n v="74558"/>
    <n v="62945"/>
  </r>
  <r>
    <n v="2"/>
    <s v="Route66"/>
    <s v="Delta"/>
    <x v="594"/>
    <n v="291"/>
    <n v="139"/>
    <n v="18324"/>
    <n v="17162"/>
    <n v="46117"/>
    <n v="69047"/>
  </r>
  <r>
    <n v="11"/>
    <s v="EastTexas"/>
    <s v="Lake2"/>
    <x v="391"/>
    <n v="145"/>
    <n v="94"/>
    <n v="16578"/>
    <n v="15653"/>
    <n v="59402"/>
    <n v="81144"/>
  </r>
  <r>
    <n v="12"/>
    <s v="EastTexas"/>
    <s v="Lake3"/>
    <x v="595"/>
    <n v="135"/>
    <n v="138"/>
    <n v="17794"/>
    <n v="15728"/>
    <n v="45593"/>
    <n v="81477"/>
  </r>
  <r>
    <n v="7"/>
    <s v="Hanamura"/>
    <s v="H1"/>
    <x v="596"/>
    <n v="174"/>
    <n v="160"/>
    <n v="19297"/>
    <n v="18675"/>
    <n v="57069"/>
    <n v="32702"/>
  </r>
  <r>
    <n v="7"/>
    <s v="Hanamura"/>
    <s v="H1"/>
    <x v="438"/>
    <n v="148"/>
    <n v="108"/>
    <n v="19445"/>
    <n v="18783"/>
    <n v="56921"/>
    <n v="32594"/>
  </r>
  <r>
    <n v="10"/>
    <s v="EastTexas"/>
    <s v="Lake1"/>
    <x v="412"/>
    <n v="268"/>
    <n v="206"/>
    <n v="17741"/>
    <n v="16477"/>
    <n v="59487"/>
    <n v="48776"/>
  </r>
  <r>
    <n v="1"/>
    <s v="Route66"/>
    <s v="Alpha"/>
    <x v="548"/>
    <n v="139"/>
    <n v="100"/>
    <n v="20080"/>
    <n v="19805"/>
    <n v="67510"/>
    <n v="52796"/>
  </r>
  <r>
    <n v="2"/>
    <s v="Route66"/>
    <s v="Delta"/>
    <x v="597"/>
    <n v="121"/>
    <n v="272"/>
    <n v="18445"/>
    <n v="17434"/>
    <n v="45996"/>
    <n v="68775"/>
  </r>
  <r>
    <n v="7"/>
    <s v="Hanamura"/>
    <s v="H1"/>
    <x v="598"/>
    <n v="169"/>
    <n v="91"/>
    <n v="19614"/>
    <n v="18874"/>
    <n v="56752"/>
    <n v="32503"/>
  </r>
  <r>
    <n v="11"/>
    <s v="EastTexas"/>
    <s v="Lake2"/>
    <x v="599"/>
    <n v="161"/>
    <n v="218"/>
    <n v="16739"/>
    <n v="15871"/>
    <n v="59241"/>
    <n v="80926"/>
  </r>
  <r>
    <n v="3"/>
    <s v="Route66"/>
    <s v="A3"/>
    <x v="472"/>
    <n v="158"/>
    <n v="110"/>
    <n v="15456"/>
    <n v="12702"/>
    <n v="36702"/>
    <n v="83736"/>
  </r>
  <r>
    <n v="11"/>
    <s v="EastTexas"/>
    <s v="Lake2"/>
    <x v="547"/>
    <n v="246"/>
    <n v="184"/>
    <n v="16985"/>
    <n v="16055"/>
    <n v="58995"/>
    <n v="80742"/>
  </r>
  <r>
    <n v="11"/>
    <s v="EastTexas"/>
    <s v="Lake2"/>
    <x v="153"/>
    <n v="200"/>
    <n v="139"/>
    <n v="17185"/>
    <n v="16194"/>
    <n v="58795"/>
    <n v="80603"/>
  </r>
  <r>
    <n v="10"/>
    <s v="EastTexas"/>
    <s v="Lake1"/>
    <x v="420"/>
    <n v="184"/>
    <n v="174"/>
    <n v="17925"/>
    <n v="16651"/>
    <n v="59303"/>
    <n v="48602"/>
  </r>
  <r>
    <n v="13"/>
    <s v="Kern River"/>
    <s v="W13"/>
    <x v="594"/>
    <n v="289"/>
    <n v="194"/>
    <n v="18434"/>
    <n v="16704"/>
    <n v="74269"/>
    <n v="62751"/>
  </r>
  <r>
    <n v="4"/>
    <s v="BigPool"/>
    <s v="B1"/>
    <x v="153"/>
    <n v="208"/>
    <n v="99"/>
    <n v="16393"/>
    <n v="15207"/>
    <n v="48797"/>
    <n v="73246"/>
  </r>
  <r>
    <n v="13"/>
    <s v="Kern River"/>
    <s v="W13"/>
    <x v="176"/>
    <n v="81"/>
    <n v="298"/>
    <n v="18515"/>
    <n v="17002"/>
    <n v="74188"/>
    <n v="62453"/>
  </r>
  <r>
    <n v="2"/>
    <s v="Route66"/>
    <s v="Delta"/>
    <x v="600"/>
    <n v="211"/>
    <n v="262"/>
    <n v="18656"/>
    <n v="17696"/>
    <n v="45785"/>
    <n v="68513"/>
  </r>
  <r>
    <n v="10"/>
    <s v="EastTexas"/>
    <s v="Lake1"/>
    <x v="601"/>
    <n v="155"/>
    <n v="80"/>
    <n v="18080"/>
    <n v="16731"/>
    <n v="59148"/>
    <n v="48522"/>
  </r>
  <r>
    <n v="12"/>
    <s v="EastTexas"/>
    <s v="Lake3"/>
    <x v="162"/>
    <n v="116"/>
    <n v="90"/>
    <n v="17910"/>
    <n v="15818"/>
    <n v="45477"/>
    <n v="81387"/>
  </r>
  <r>
    <n v="4"/>
    <s v="BigPool"/>
    <s v="B1"/>
    <x v="488"/>
    <n v="235"/>
    <n v="143"/>
    <n v="16628"/>
    <n v="15350"/>
    <n v="48562"/>
    <n v="73103"/>
  </r>
  <r>
    <n v="7"/>
    <s v="Hanamura"/>
    <s v="H1"/>
    <x v="602"/>
    <n v="274"/>
    <n v="99"/>
    <n v="19888"/>
    <n v="18973"/>
    <n v="56478"/>
    <n v="32404"/>
  </r>
  <r>
    <n v="13"/>
    <s v="Kern River"/>
    <s v="W13"/>
    <x v="597"/>
    <n v="268"/>
    <n v="278"/>
    <n v="18783"/>
    <n v="17280"/>
    <n v="73920"/>
    <n v="62175"/>
  </r>
  <r>
    <n v="10"/>
    <s v="EastTexas"/>
    <s v="Lake1"/>
    <x v="603"/>
    <n v="154"/>
    <n v="193"/>
    <n v="18234"/>
    <n v="16924"/>
    <n v="58994"/>
    <n v="48329"/>
  </r>
  <r>
    <n v="7"/>
    <s v="Hanamura"/>
    <s v="H1"/>
    <x v="446"/>
    <n v="84"/>
    <n v="226"/>
    <n v="19972"/>
    <n v="19199"/>
    <n v="56394"/>
    <n v="32178"/>
  </r>
  <r>
    <n v="1"/>
    <s v="Route66"/>
    <s v="Alpha"/>
    <x v="604"/>
    <n v="277"/>
    <n v="152"/>
    <n v="20357"/>
    <n v="19957"/>
    <n v="67233"/>
    <n v="52644"/>
  </r>
  <r>
    <n v="3"/>
    <s v="Route66"/>
    <s v="A3"/>
    <x v="605"/>
    <n v="262"/>
    <n v="173"/>
    <n v="15718"/>
    <n v="12875"/>
    <n v="36440"/>
    <n v="83563"/>
  </r>
  <r>
    <n v="13"/>
    <s v="Kern River"/>
    <s v="W13"/>
    <x v="177"/>
    <n v="123"/>
    <n v="194"/>
    <n v="18906"/>
    <n v="17474"/>
    <n v="73797"/>
    <n v="61981"/>
  </r>
  <r>
    <n v="2"/>
    <s v="Route66"/>
    <s v="Delta"/>
    <x v="601"/>
    <n v="172"/>
    <n v="55"/>
    <n v="18828"/>
    <n v="17751"/>
    <n v="45613"/>
    <n v="68458"/>
  </r>
  <r>
    <n v="10"/>
    <s v="EastTexas"/>
    <s v="Lake1"/>
    <x v="427"/>
    <n v="196"/>
    <n v="73"/>
    <n v="18430"/>
    <n v="16997"/>
    <n v="58798"/>
    <n v="48256"/>
  </r>
  <r>
    <n v="4"/>
    <s v="BigPool"/>
    <s v="B1"/>
    <x v="531"/>
    <n v="139"/>
    <n v="157"/>
    <n v="16767"/>
    <n v="15507"/>
    <n v="48423"/>
    <n v="72946"/>
  </r>
  <r>
    <n v="1"/>
    <s v="Route66"/>
    <s v="Alpha"/>
    <x v="606"/>
    <n v="88"/>
    <n v="195"/>
    <n v="20445"/>
    <n v="20152"/>
    <n v="67145"/>
    <n v="52449"/>
  </r>
  <r>
    <n v="2"/>
    <s v="Route66"/>
    <s v="Delta"/>
    <x v="603"/>
    <n v="216"/>
    <n v="280"/>
    <n v="19044"/>
    <n v="18031"/>
    <n v="45397"/>
    <n v="68178"/>
  </r>
  <r>
    <n v="7"/>
    <s v="Hanamura"/>
    <s v="H1"/>
    <x v="607"/>
    <n v="92"/>
    <n v="174"/>
    <n v="20064"/>
    <n v="19373"/>
    <n v="56302"/>
    <n v="32004"/>
  </r>
  <r>
    <n v="4"/>
    <s v="BigPool"/>
    <s v="B1"/>
    <x v="160"/>
    <n v="125"/>
    <n v="79"/>
    <n v="16892"/>
    <n v="15586"/>
    <n v="48298"/>
    <n v="72867"/>
  </r>
  <r>
    <n v="1"/>
    <s v="Route66"/>
    <s v="Alpha"/>
    <x v="439"/>
    <n v="118"/>
    <n v="111"/>
    <n v="20563"/>
    <n v="20263"/>
    <n v="67027"/>
    <n v="52338"/>
  </r>
  <r>
    <n v="14"/>
    <s v="Kern River"/>
    <s v="Delta"/>
    <x v="608"/>
    <n v="160"/>
    <n v="119"/>
    <n v="20485"/>
    <n v="18667"/>
    <n v="54926"/>
    <n v="57471"/>
  </r>
  <r>
    <n v="7"/>
    <s v="Hanamura"/>
    <s v="H1"/>
    <x v="609"/>
    <n v="245"/>
    <n v="240"/>
    <n v="20309"/>
    <n v="19613"/>
    <n v="56057"/>
    <n v="31764"/>
  </r>
  <r>
    <n v="13"/>
    <s v="Kern River"/>
    <s v="W13"/>
    <x v="610"/>
    <n v="243"/>
    <n v="119"/>
    <n v="19149"/>
    <n v="17593"/>
    <n v="73554"/>
    <n v="61862"/>
  </r>
  <r>
    <n v="3"/>
    <s v="Route66"/>
    <s v="A3"/>
    <x v="153"/>
    <n v="253"/>
    <n v="278"/>
    <n v="15971"/>
    <n v="13153"/>
    <n v="36187"/>
    <n v="83285"/>
  </r>
  <r>
    <n v="7"/>
    <s v="Hanamura"/>
    <s v="H1"/>
    <x v="611"/>
    <n v="239"/>
    <n v="297"/>
    <n v="20548"/>
    <n v="19910"/>
    <n v="55818"/>
    <n v="31467"/>
  </r>
  <r>
    <n v="14"/>
    <s v="Kern River"/>
    <s v="Delta"/>
    <x v="612"/>
    <n v="194"/>
    <n v="256"/>
    <n v="20679"/>
    <n v="18923"/>
    <n v="54732"/>
    <n v="57215"/>
  </r>
  <r>
    <n v="2"/>
    <s v="Route66"/>
    <s v="Delta"/>
    <x v="537"/>
    <n v="241"/>
    <n v="271"/>
    <n v="19285"/>
    <n v="18302"/>
    <n v="45156"/>
    <n v="67907"/>
  </r>
  <r>
    <n v="7"/>
    <s v="Hanamura"/>
    <s v="H1"/>
    <x v="210"/>
    <n v="253"/>
    <n v="149"/>
    <n v="20801"/>
    <n v="20059"/>
    <n v="55565"/>
    <n v="31318"/>
  </r>
  <r>
    <n v="7"/>
    <s v="Hanamura"/>
    <s v="H1"/>
    <x v="212"/>
    <n v="128"/>
    <n v="87"/>
    <n v="20929"/>
    <n v="20146"/>
    <n v="55437"/>
    <n v="31231"/>
  </r>
  <r>
    <n v="2"/>
    <s v="Route66"/>
    <s v="Delta"/>
    <x v="427"/>
    <n v="272"/>
    <n v="246"/>
    <n v="19557"/>
    <n v="18548"/>
    <n v="44884"/>
    <n v="67661"/>
  </r>
  <r>
    <n v="3"/>
    <s v="Route66"/>
    <s v="A3"/>
    <x v="156"/>
    <n v="292"/>
    <n v="169"/>
    <n v="16263"/>
    <n v="13322"/>
    <n v="35895"/>
    <n v="83116"/>
  </r>
  <r>
    <n v="7"/>
    <s v="Hanamura"/>
    <s v="H1"/>
    <x v="213"/>
    <n v="87"/>
    <n v="204"/>
    <n v="21016"/>
    <n v="20350"/>
    <n v="55350"/>
    <n v="31027"/>
  </r>
  <r>
    <n v="14"/>
    <s v="Kern River"/>
    <s v="Delta"/>
    <x v="613"/>
    <n v="115"/>
    <n v="73"/>
    <n v="20794"/>
    <n v="18996"/>
    <n v="54617"/>
    <n v="57142"/>
  </r>
  <r>
    <n v="7"/>
    <s v="Hanamura"/>
    <s v="H1"/>
    <x v="222"/>
    <n v="121"/>
    <n v="267"/>
    <n v="21137"/>
    <n v="20617"/>
    <n v="55229"/>
    <n v="30760"/>
  </r>
  <r>
    <n v="11"/>
    <s v="EastTexas"/>
    <s v="Lake2"/>
    <x v="614"/>
    <n v="112"/>
    <n v="226"/>
    <n v="17297"/>
    <n v="16420"/>
    <n v="58683"/>
    <n v="80377"/>
  </r>
  <r>
    <n v="1"/>
    <s v="Route66"/>
    <s v="Alpha"/>
    <x v="615"/>
    <n v="182"/>
    <n v="173"/>
    <n v="20745"/>
    <n v="20436"/>
    <n v="66845"/>
    <n v="52165"/>
  </r>
  <r>
    <n v="13"/>
    <s v="Kern River"/>
    <s v="W13"/>
    <x v="180"/>
    <n v="294"/>
    <n v="256"/>
    <n v="19443"/>
    <n v="17849"/>
    <n v="73260"/>
    <n v="61606"/>
  </r>
  <r>
    <n v="14"/>
    <s v="Kern River"/>
    <s v="Delta"/>
    <x v="234"/>
    <n v="112"/>
    <n v="90"/>
    <n v="20906"/>
    <n v="19086"/>
    <n v="54505"/>
    <n v="57052"/>
  </r>
  <r>
    <n v="12"/>
    <s v="EastTexas"/>
    <s v="Lake3"/>
    <x v="563"/>
    <n v="203"/>
    <n v="215"/>
    <n v="18113"/>
    <n v="16033"/>
    <n v="45274"/>
    <n v="81172"/>
  </r>
  <r>
    <n v="7"/>
    <s v="Hanamura"/>
    <s v="H1"/>
    <x v="226"/>
    <n v="156"/>
    <n v="187"/>
    <n v="21293"/>
    <n v="20804"/>
    <n v="55073"/>
    <n v="30573"/>
  </r>
  <r>
    <n v="7"/>
    <s v="Hanamura"/>
    <s v="H1"/>
    <x v="455"/>
    <n v="211"/>
    <n v="248"/>
    <n v="21504"/>
    <n v="21052"/>
    <n v="54862"/>
    <n v="30325"/>
  </r>
  <r>
    <n v="7"/>
    <s v="Hanamura"/>
    <s v="H1"/>
    <x v="228"/>
    <n v="221"/>
    <n v="177"/>
    <n v="21725"/>
    <n v="21229"/>
    <n v="54641"/>
    <n v="30148"/>
  </r>
  <r>
    <n v="7"/>
    <s v="Hanamura"/>
    <s v="H1"/>
    <x v="616"/>
    <n v="81"/>
    <n v="180"/>
    <n v="21806"/>
    <n v="21409"/>
    <n v="54560"/>
    <n v="29968"/>
  </r>
  <r>
    <n v="13"/>
    <s v="Kern River"/>
    <s v="W13"/>
    <x v="422"/>
    <n v="118"/>
    <n v="119"/>
    <n v="19561"/>
    <n v="17968"/>
    <n v="73142"/>
    <n v="61487"/>
  </r>
  <r>
    <n v="12"/>
    <s v="EastTexas"/>
    <s v="Lake3"/>
    <x v="535"/>
    <n v="225"/>
    <n v="108"/>
    <n v="18338"/>
    <n v="16141"/>
    <n v="45049"/>
    <n v="81064"/>
  </r>
  <r>
    <n v="7"/>
    <s v="Hanamura"/>
    <s v="H1"/>
    <x v="612"/>
    <n v="223"/>
    <n v="73"/>
    <n v="22029"/>
    <n v="21482"/>
    <n v="54337"/>
    <n v="29895"/>
  </r>
  <r>
    <n v="7"/>
    <s v="Hanamura"/>
    <s v="H1"/>
    <x v="234"/>
    <n v="188"/>
    <n v="241"/>
    <n v="22217"/>
    <n v="21723"/>
    <n v="54149"/>
    <n v="29654"/>
  </r>
  <r>
    <n v="1"/>
    <s v="Route66"/>
    <s v="Alpha"/>
    <x v="203"/>
    <n v="228"/>
    <n v="171"/>
    <n v="20973"/>
    <n v="20607"/>
    <n v="66617"/>
    <n v="51994"/>
  </r>
  <r>
    <n v="7"/>
    <s v="Hanamura"/>
    <s v="H1"/>
    <x v="463"/>
    <n v="300"/>
    <n v="232"/>
    <n v="22517"/>
    <n v="21955"/>
    <n v="53849"/>
    <n v="29422"/>
  </r>
  <r>
    <n v="1"/>
    <s v="Route66"/>
    <s v="Alpha"/>
    <x v="617"/>
    <n v="248"/>
    <n v="258"/>
    <n v="21221"/>
    <n v="20865"/>
    <n v="66369"/>
    <n v="51736"/>
  </r>
  <r>
    <n v="7"/>
    <s v="Hanamura"/>
    <s v="H1"/>
    <x v="618"/>
    <n v="289"/>
    <n v="101"/>
    <n v="22806"/>
    <n v="22056"/>
    <n v="53560"/>
    <n v="29321"/>
  </r>
  <r>
    <n v="7"/>
    <s v="Hanamura"/>
    <s v="H1"/>
    <x v="465"/>
    <n v="125"/>
    <n v="243"/>
    <n v="22931"/>
    <n v="22299"/>
    <n v="53435"/>
    <n v="29078"/>
  </r>
  <r>
    <n v="7"/>
    <s v="Hanamura"/>
    <s v="H1"/>
    <x v="619"/>
    <n v="150"/>
    <n v="146"/>
    <n v="23081"/>
    <n v="22445"/>
    <n v="53285"/>
    <n v="28932"/>
  </r>
  <r>
    <n v="2"/>
    <s v="Route66"/>
    <s v="Delta"/>
    <x v="620"/>
    <n v="189"/>
    <n v="82"/>
    <n v="19746"/>
    <n v="18630"/>
    <n v="44695"/>
    <n v="67579"/>
  </r>
  <r>
    <n v="7"/>
    <s v="Hanamura"/>
    <s v="H1"/>
    <x v="240"/>
    <n v="117"/>
    <n v="52"/>
    <n v="23198"/>
    <n v="22497"/>
    <n v="53168"/>
    <n v="28880"/>
  </r>
  <r>
    <n v="3"/>
    <s v="Route66"/>
    <s v="A3"/>
    <x v="566"/>
    <n v="152"/>
    <n v="88"/>
    <n v="16415"/>
    <n v="13410"/>
    <n v="35743"/>
    <n v="83028"/>
  </r>
  <r>
    <n v="2"/>
    <s v="Route66"/>
    <s v="Delta"/>
    <x v="621"/>
    <n v="285"/>
    <n v="148"/>
    <n v="20031"/>
    <n v="18778"/>
    <n v="44410"/>
    <n v="67431"/>
  </r>
  <r>
    <n v="12"/>
    <s v="EastTexas"/>
    <s v="Lake3"/>
    <x v="539"/>
    <n v="100"/>
    <n v="298"/>
    <n v="18438"/>
    <n v="16439"/>
    <n v="44949"/>
    <n v="80766"/>
  </r>
  <r>
    <n v="12"/>
    <s v="EastTexas"/>
    <s v="Lake3"/>
    <x v="587"/>
    <n v="268"/>
    <n v="71"/>
    <n v="18706"/>
    <n v="16510"/>
    <n v="44681"/>
    <n v="80695"/>
  </r>
  <r>
    <n v="14"/>
    <s v="Kern River"/>
    <s v="Delta"/>
    <x v="622"/>
    <n v="287"/>
    <n v="133"/>
    <n v="21193"/>
    <n v="19219"/>
    <n v="54218"/>
    <n v="56919"/>
  </r>
  <r>
    <n v="7"/>
    <s v="Hanamura"/>
    <s v="H1"/>
    <x v="623"/>
    <n v="221"/>
    <n v="144"/>
    <n v="23419"/>
    <n v="22641"/>
    <n v="52947"/>
    <n v="28736"/>
  </r>
  <r>
    <n v="14"/>
    <s v="Kern River"/>
    <s v="Delta"/>
    <x v="463"/>
    <n v="161"/>
    <n v="138"/>
    <n v="21354"/>
    <n v="19357"/>
    <n v="54057"/>
    <n v="56781"/>
  </r>
  <r>
    <n v="5"/>
    <s v="BigPool"/>
    <s v="B2"/>
    <x v="430"/>
    <n v="257"/>
    <n v="71"/>
    <n v="19859"/>
    <n v="17593"/>
    <n v="27564"/>
    <n v="60115"/>
  </r>
  <r>
    <n v="5"/>
    <s v="BigPool"/>
    <s v="B2"/>
    <x v="431"/>
    <n v="98"/>
    <n v="108"/>
    <n v="19957"/>
    <n v="17701"/>
    <n v="27466"/>
    <n v="60007"/>
  </r>
  <r>
    <n v="3"/>
    <s v="Route66"/>
    <s v="A3"/>
    <x v="624"/>
    <n v="85"/>
    <n v="156"/>
    <n v="16500"/>
    <n v="13566"/>
    <n v="35658"/>
    <n v="82872"/>
  </r>
  <r>
    <n v="7"/>
    <s v="Hanamura"/>
    <s v="H1"/>
    <x v="625"/>
    <n v="178"/>
    <n v="265"/>
    <n v="23597"/>
    <n v="22906"/>
    <n v="52769"/>
    <n v="28471"/>
  </r>
  <r>
    <n v="7"/>
    <s v="Hanamura"/>
    <s v="H1"/>
    <x v="626"/>
    <n v="94"/>
    <n v="268"/>
    <n v="23691"/>
    <n v="23174"/>
    <n v="52675"/>
    <n v="28203"/>
  </r>
  <r>
    <n v="11"/>
    <s v="EastTexas"/>
    <s v="Lake2"/>
    <x v="403"/>
    <n v="296"/>
    <n v="178"/>
    <n v="17593"/>
    <n v="16598"/>
    <n v="58387"/>
    <n v="80199"/>
  </r>
  <r>
    <n v="7"/>
    <s v="Hanamura"/>
    <s v="H1"/>
    <x v="627"/>
    <n v="93"/>
    <n v="64"/>
    <n v="23784"/>
    <n v="23238"/>
    <n v="52582"/>
    <n v="28139"/>
  </r>
  <r>
    <n v="13"/>
    <s v="Kern River"/>
    <s v="W13"/>
    <x v="628"/>
    <n v="116"/>
    <n v="61"/>
    <n v="19677"/>
    <n v="18029"/>
    <n v="73026"/>
    <n v="61426"/>
  </r>
  <r>
    <n v="10"/>
    <s v="EastTexas"/>
    <s v="Lake1"/>
    <x v="185"/>
    <n v="97"/>
    <n v="96"/>
    <n v="18527"/>
    <n v="17093"/>
    <n v="58701"/>
    <n v="48160"/>
  </r>
  <r>
    <n v="7"/>
    <s v="Hanamura"/>
    <s v="H1"/>
    <x v="629"/>
    <n v="108"/>
    <n v="225"/>
    <n v="23892"/>
    <n v="23463"/>
    <n v="52474"/>
    <n v="27914"/>
  </r>
  <r>
    <n v="2"/>
    <s v="Route66"/>
    <s v="Delta"/>
    <x v="630"/>
    <n v="84"/>
    <n v="69"/>
    <n v="20115"/>
    <n v="18847"/>
    <n v="44326"/>
    <n v="67362"/>
  </r>
  <r>
    <n v="5"/>
    <s v="BigPool"/>
    <s v="B2"/>
    <x v="593"/>
    <n v="291"/>
    <n v="215"/>
    <n v="20248"/>
    <n v="17916"/>
    <n v="27175"/>
    <n v="59792"/>
  </r>
  <r>
    <n v="14"/>
    <s v="Kern River"/>
    <s v="Delta"/>
    <x v="464"/>
    <n v="268"/>
    <n v="180"/>
    <n v="21622"/>
    <n v="19537"/>
    <n v="53789"/>
    <n v="56601"/>
  </r>
  <r>
    <n v="13"/>
    <s v="Kern River"/>
    <s v="W13"/>
    <x v="586"/>
    <n v="283"/>
    <n v="134"/>
    <n v="19960"/>
    <n v="18163"/>
    <n v="72743"/>
    <n v="61292"/>
  </r>
  <r>
    <n v="10"/>
    <s v="EastTexas"/>
    <s v="Lake1"/>
    <x v="621"/>
    <n v="148"/>
    <n v="138"/>
    <n v="18675"/>
    <n v="17231"/>
    <n v="58553"/>
    <n v="48022"/>
  </r>
  <r>
    <n v="14"/>
    <s v="Kern River"/>
    <s v="Delta"/>
    <x v="237"/>
    <n v="159"/>
    <n v="182"/>
    <n v="21781"/>
    <n v="19719"/>
    <n v="53630"/>
    <n v="56419"/>
  </r>
  <r>
    <n v="12"/>
    <s v="EastTexas"/>
    <s v="Lake3"/>
    <x v="631"/>
    <n v="119"/>
    <n v="127"/>
    <n v="18825"/>
    <n v="16637"/>
    <n v="44562"/>
    <n v="80568"/>
  </r>
  <r>
    <n v="10"/>
    <s v="EastTexas"/>
    <s v="Lake1"/>
    <x v="548"/>
    <n v="109"/>
    <n v="239"/>
    <n v="18784"/>
    <n v="17470"/>
    <n v="58444"/>
    <n v="47783"/>
  </r>
  <r>
    <n v="4"/>
    <s v="BigPool"/>
    <s v="B1"/>
    <x v="405"/>
    <n v="150"/>
    <n v="169"/>
    <n v="17042"/>
    <n v="15755"/>
    <n v="48148"/>
    <n v="72698"/>
  </r>
  <r>
    <n v="11"/>
    <s v="EastTexas"/>
    <s v="Lake2"/>
    <x v="497"/>
    <n v="291"/>
    <n v="275"/>
    <n v="17884"/>
    <n v="16873"/>
    <n v="58096"/>
    <n v="79924"/>
  </r>
  <r>
    <n v="10"/>
    <s v="EastTexas"/>
    <s v="Lake1"/>
    <x v="632"/>
    <n v="277"/>
    <n v="184"/>
    <n v="19061"/>
    <n v="17654"/>
    <n v="58167"/>
    <n v="47599"/>
  </r>
  <r>
    <n v="5"/>
    <s v="BigPool"/>
    <s v="B2"/>
    <x v="604"/>
    <n v="276"/>
    <n v="231"/>
    <n v="20524"/>
    <n v="18147"/>
    <n v="26899"/>
    <n v="59561"/>
  </r>
  <r>
    <n v="1"/>
    <s v="Route66"/>
    <s v="Alpha"/>
    <x v="583"/>
    <n v="248"/>
    <n v="95"/>
    <n v="21469"/>
    <n v="20960"/>
    <n v="66121"/>
    <n v="51641"/>
  </r>
  <r>
    <n v="2"/>
    <s v="Route66"/>
    <s v="Delta"/>
    <x v="189"/>
    <n v="116"/>
    <n v="74"/>
    <n v="20231"/>
    <n v="18921"/>
    <n v="44210"/>
    <n v="67288"/>
  </r>
  <r>
    <n v="7"/>
    <s v="Hanamura"/>
    <s v="H1"/>
    <x v="633"/>
    <n v="296"/>
    <n v="50"/>
    <n v="24188"/>
    <n v="23513"/>
    <n v="52178"/>
    <n v="27864"/>
  </r>
  <r>
    <n v="1"/>
    <s v="Route66"/>
    <s v="Alpha"/>
    <x v="212"/>
    <n v="98"/>
    <n v="256"/>
    <n v="21567"/>
    <n v="21216"/>
    <n v="66023"/>
    <n v="51385"/>
  </r>
  <r>
    <n v="2"/>
    <s v="Route66"/>
    <s v="Delta"/>
    <x v="634"/>
    <n v="265"/>
    <n v="146"/>
    <n v="20496"/>
    <n v="19067"/>
    <n v="43945"/>
    <n v="67142"/>
  </r>
  <r>
    <n v="14"/>
    <s v="Kern River"/>
    <s v="Delta"/>
    <x v="635"/>
    <n v="220"/>
    <n v="237"/>
    <n v="22001"/>
    <n v="19956"/>
    <n v="53410"/>
    <n v="56182"/>
  </r>
  <r>
    <n v="3"/>
    <s v="Route66"/>
    <s v="A3"/>
    <x v="578"/>
    <n v="230"/>
    <n v="227"/>
    <n v="16730"/>
    <n v="13793"/>
    <n v="35428"/>
    <n v="82645"/>
  </r>
  <r>
    <n v="2"/>
    <s v="Route66"/>
    <s v="Delta"/>
    <x v="596"/>
    <n v="227"/>
    <n v="241"/>
    <n v="20723"/>
    <n v="19308"/>
    <n v="43718"/>
    <n v="66901"/>
  </r>
  <r>
    <n v="14"/>
    <s v="Kern River"/>
    <s v="Delta"/>
    <x v="636"/>
    <n v="203"/>
    <n v="191"/>
    <n v="22204"/>
    <n v="20147"/>
    <n v="53207"/>
    <n v="55991"/>
  </r>
  <r>
    <n v="13"/>
    <s v="Kern River"/>
    <s v="W13"/>
    <x v="429"/>
    <n v="219"/>
    <n v="110"/>
    <n v="20179"/>
    <n v="18273"/>
    <n v="72524"/>
    <n v="61182"/>
  </r>
  <r>
    <n v="3"/>
    <s v="Route66"/>
    <s v="A3"/>
    <x v="565"/>
    <n v="134"/>
    <n v="250"/>
    <n v="16864"/>
    <n v="14043"/>
    <n v="35294"/>
    <n v="82395"/>
  </r>
  <r>
    <n v="1"/>
    <s v="Route66"/>
    <s v="Alpha"/>
    <x v="637"/>
    <n v="230"/>
    <n v="210"/>
    <n v="21797"/>
    <n v="21426"/>
    <n v="65793"/>
    <n v="51175"/>
  </r>
  <r>
    <n v="11"/>
    <s v="EastTexas"/>
    <s v="Lake2"/>
    <x v="638"/>
    <n v="209"/>
    <n v="147"/>
    <n v="18093"/>
    <n v="17020"/>
    <n v="57887"/>
    <n v="79777"/>
  </r>
  <r>
    <n v="12"/>
    <s v="EastTexas"/>
    <s v="Lake3"/>
    <x v="639"/>
    <n v="266"/>
    <n v="154"/>
    <n v="19091"/>
    <n v="16791"/>
    <n v="44296"/>
    <n v="80414"/>
  </r>
  <r>
    <n v="2"/>
    <s v="Route66"/>
    <s v="Delta"/>
    <x v="640"/>
    <n v="155"/>
    <n v="297"/>
    <n v="20878"/>
    <n v="19605"/>
    <n v="43563"/>
    <n v="66604"/>
  </r>
  <r>
    <n v="7"/>
    <s v="Hanamura"/>
    <s v="H1"/>
    <x v="641"/>
    <n v="113"/>
    <n v="192"/>
    <n v="24301"/>
    <n v="23705"/>
    <n v="52065"/>
    <n v="27672"/>
  </r>
  <r>
    <n v="13"/>
    <s v="Kern River"/>
    <s v="W13"/>
    <x v="188"/>
    <n v="149"/>
    <n v="142"/>
    <n v="20328"/>
    <n v="18415"/>
    <n v="72375"/>
    <n v="61040"/>
  </r>
  <r>
    <n v="1"/>
    <s v="Route66"/>
    <s v="Alpha"/>
    <x v="222"/>
    <n v="218"/>
    <n v="116"/>
    <n v="22015"/>
    <n v="21542"/>
    <n v="65575"/>
    <n v="51059"/>
  </r>
  <r>
    <n v="4"/>
    <s v="BigPool"/>
    <s v="B1"/>
    <x v="535"/>
    <n v="127"/>
    <n v="131"/>
    <n v="17169"/>
    <n v="15886"/>
    <n v="48021"/>
    <n v="72567"/>
  </r>
  <r>
    <n v="7"/>
    <s v="Hanamura"/>
    <s v="H1"/>
    <x v="642"/>
    <n v="235"/>
    <n v="74"/>
    <n v="24536"/>
    <n v="23779"/>
    <n v="51830"/>
    <n v="27598"/>
  </r>
  <r>
    <n v="2"/>
    <s v="Route66"/>
    <s v="Delta"/>
    <x v="643"/>
    <n v="190"/>
    <n v="192"/>
    <n v="21068"/>
    <n v="19797"/>
    <n v="43373"/>
    <n v="66412"/>
  </r>
  <r>
    <n v="11"/>
    <s v="EastTexas"/>
    <s v="Lake2"/>
    <x v="644"/>
    <n v="123"/>
    <n v="105"/>
    <n v="18216"/>
    <n v="17125"/>
    <n v="57764"/>
    <n v="79672"/>
  </r>
  <r>
    <n v="7"/>
    <s v="Hanamura"/>
    <s v="H1"/>
    <x v="645"/>
    <n v="229"/>
    <n v="60"/>
    <n v="24765"/>
    <n v="23839"/>
    <n v="51601"/>
    <n v="27538"/>
  </r>
  <r>
    <n v="1"/>
    <s v="Route66"/>
    <s v="Alpha"/>
    <x v="646"/>
    <n v="256"/>
    <n v="199"/>
    <n v="22271"/>
    <n v="21741"/>
    <n v="65319"/>
    <n v="50860"/>
  </r>
  <r>
    <n v="7"/>
    <s v="Hanamura"/>
    <s v="H1"/>
    <x v="647"/>
    <n v="155"/>
    <n v="233"/>
    <n v="24920"/>
    <n v="24072"/>
    <n v="51446"/>
    <n v="27305"/>
  </r>
  <r>
    <n v="7"/>
    <s v="Hanamura"/>
    <s v="H1"/>
    <x v="483"/>
    <n v="147"/>
    <n v="257"/>
    <n v="25067"/>
    <n v="24329"/>
    <n v="51299"/>
    <n v="27048"/>
  </r>
  <r>
    <n v="11"/>
    <s v="EastTexas"/>
    <s v="Lake2"/>
    <x v="648"/>
    <n v="223"/>
    <n v="275"/>
    <n v="18439"/>
    <n v="17400"/>
    <n v="57541"/>
    <n v="79397"/>
  </r>
  <r>
    <n v="3"/>
    <s v="Route66"/>
    <s v="A3"/>
    <x v="167"/>
    <n v="172"/>
    <n v="92"/>
    <n v="17036"/>
    <n v="14135"/>
    <n v="35122"/>
    <n v="82303"/>
  </r>
  <r>
    <n v="2"/>
    <s v="Route66"/>
    <s v="Delta"/>
    <x v="615"/>
    <n v="110"/>
    <n v="274"/>
    <n v="21178"/>
    <n v="20071"/>
    <n v="43263"/>
    <n v="66138"/>
  </r>
  <r>
    <n v="14"/>
    <s v="Kern River"/>
    <s v="Delta"/>
    <x v="649"/>
    <n v="189"/>
    <n v="68"/>
    <n v="22393"/>
    <n v="20215"/>
    <n v="53018"/>
    <n v="55923"/>
  </r>
  <r>
    <n v="13"/>
    <s v="Kern River"/>
    <s v="W13"/>
    <x v="548"/>
    <n v="249"/>
    <n v="205"/>
    <n v="20577"/>
    <n v="18620"/>
    <n v="72126"/>
    <n v="60835"/>
  </r>
  <r>
    <n v="4"/>
    <s v="BigPool"/>
    <s v="B1"/>
    <x v="167"/>
    <n v="292"/>
    <n v="124"/>
    <n v="17461"/>
    <n v="16010"/>
    <n v="47729"/>
    <n v="72443"/>
  </r>
  <r>
    <n v="7"/>
    <s v="Hanamura"/>
    <s v="H1"/>
    <x v="650"/>
    <n v="171"/>
    <n v="100"/>
    <n v="25238"/>
    <n v="24429"/>
    <n v="51128"/>
    <n v="26948"/>
  </r>
  <r>
    <n v="7"/>
    <s v="Hanamura"/>
    <s v="H1"/>
    <x v="651"/>
    <n v="202"/>
    <n v="65"/>
    <n v="25440"/>
    <n v="24494"/>
    <n v="50926"/>
    <n v="26883"/>
  </r>
  <r>
    <n v="14"/>
    <s v="Kern River"/>
    <s v="Delta"/>
    <x v="469"/>
    <n v="188"/>
    <n v="136"/>
    <n v="22581"/>
    <n v="20351"/>
    <n v="52830"/>
    <n v="55787"/>
  </r>
  <r>
    <n v="14"/>
    <s v="Kern River"/>
    <s v="Delta"/>
    <x v="625"/>
    <n v="183"/>
    <n v="253"/>
    <n v="22764"/>
    <n v="20604"/>
    <n v="52647"/>
    <n v="55534"/>
  </r>
  <r>
    <n v="12"/>
    <s v="EastTexas"/>
    <s v="Lake3"/>
    <x v="584"/>
    <n v="114"/>
    <n v="265"/>
    <n v="19205"/>
    <n v="17056"/>
    <n v="44182"/>
    <n v="80149"/>
  </r>
  <r>
    <n v="5"/>
    <s v="BigPool"/>
    <s v="B2"/>
    <x v="652"/>
    <n v="152"/>
    <n v="61"/>
    <n v="20676"/>
    <n v="18208"/>
    <n v="26747"/>
    <n v="59500"/>
  </r>
  <r>
    <n v="10"/>
    <s v="EastTexas"/>
    <s v="Lake1"/>
    <x v="192"/>
    <n v="92"/>
    <n v="86"/>
    <n v="19153"/>
    <n v="17740"/>
    <n v="58075"/>
    <n v="47513"/>
  </r>
  <r>
    <n v="11"/>
    <s v="EastTexas"/>
    <s v="Lake2"/>
    <x v="653"/>
    <n v="125"/>
    <n v="186"/>
    <n v="18564"/>
    <n v="17586"/>
    <n v="57416"/>
    <n v="79211"/>
  </r>
  <r>
    <n v="7"/>
    <s v="Hanamura"/>
    <s v="H1"/>
    <x v="654"/>
    <n v="232"/>
    <n v="296"/>
    <n v="25672"/>
    <n v="24790"/>
    <n v="50694"/>
    <n v="26587"/>
  </r>
  <r>
    <n v="14"/>
    <s v="Kern River"/>
    <s v="Delta"/>
    <x v="473"/>
    <n v="127"/>
    <n v="197"/>
    <n v="22891"/>
    <n v="20801"/>
    <n v="52520"/>
    <n v="55337"/>
  </r>
  <r>
    <n v="3"/>
    <s v="Route66"/>
    <s v="A3"/>
    <x v="408"/>
    <n v="234"/>
    <n v="280"/>
    <n v="17270"/>
    <n v="14415"/>
    <n v="34888"/>
    <n v="82023"/>
  </r>
  <r>
    <n v="10"/>
    <s v="EastTexas"/>
    <s v="Lake1"/>
    <x v="655"/>
    <n v="297"/>
    <n v="56"/>
    <n v="19450"/>
    <n v="17796"/>
    <n v="57778"/>
    <n v="47457"/>
  </r>
  <r>
    <n v="10"/>
    <s v="EastTexas"/>
    <s v="Lake1"/>
    <x v="439"/>
    <n v="197"/>
    <n v="82"/>
    <n v="19647"/>
    <n v="17878"/>
    <n v="57581"/>
    <n v="47375"/>
  </r>
  <r>
    <n v="14"/>
    <s v="Kern River"/>
    <s v="Delta"/>
    <x v="627"/>
    <n v="186"/>
    <n v="115"/>
    <n v="23077"/>
    <n v="20916"/>
    <n v="52334"/>
    <n v="55222"/>
  </r>
  <r>
    <n v="7"/>
    <s v="Hanamura"/>
    <s v="H1"/>
    <x v="656"/>
    <n v="231"/>
    <n v="114"/>
    <n v="25903"/>
    <n v="24904"/>
    <n v="50463"/>
    <n v="26473"/>
  </r>
  <r>
    <n v="7"/>
    <s v="Hanamura"/>
    <s v="H1"/>
    <x v="657"/>
    <n v="204"/>
    <n v="76"/>
    <n v="26107"/>
    <n v="24980"/>
    <n v="50259"/>
    <n v="26397"/>
  </r>
  <r>
    <n v="11"/>
    <s v="EastTexas"/>
    <s v="Lake2"/>
    <x v="658"/>
    <n v="81"/>
    <n v="61"/>
    <n v="18645"/>
    <n v="17647"/>
    <n v="57335"/>
    <n v="79150"/>
  </r>
  <r>
    <n v="7"/>
    <s v="Hanamura"/>
    <s v="H1"/>
    <x v="659"/>
    <n v="288"/>
    <n v="250"/>
    <n v="26395"/>
    <n v="25230"/>
    <n v="49971"/>
    <n v="26147"/>
  </r>
  <r>
    <n v="7"/>
    <s v="Hanamura"/>
    <s v="H1"/>
    <x v="660"/>
    <n v="186"/>
    <n v="296"/>
    <n v="26581"/>
    <n v="25526"/>
    <n v="49785"/>
    <n v="25851"/>
  </r>
  <r>
    <n v="13"/>
    <s v="Kern River"/>
    <s v="W13"/>
    <x v="561"/>
    <n v="266"/>
    <n v="265"/>
    <n v="20843"/>
    <n v="18885"/>
    <n v="71860"/>
    <n v="60570"/>
  </r>
  <r>
    <n v="7"/>
    <s v="Hanamura"/>
    <s v="H1"/>
    <x v="661"/>
    <n v="86"/>
    <n v="246"/>
    <n v="26667"/>
    <n v="25772"/>
    <n v="49699"/>
    <n v="25605"/>
  </r>
  <r>
    <n v="7"/>
    <s v="Hanamura"/>
    <s v="H1"/>
    <x v="662"/>
    <n v="288"/>
    <n v="283"/>
    <n v="26955"/>
    <n v="26055"/>
    <n v="49411"/>
    <n v="25322"/>
  </r>
  <r>
    <n v="7"/>
    <s v="Hanamura"/>
    <s v="H1"/>
    <x v="663"/>
    <n v="275"/>
    <n v="116"/>
    <n v="27230"/>
    <n v="26171"/>
    <n v="49136"/>
    <n v="25206"/>
  </r>
  <r>
    <n v="7"/>
    <s v="Hanamura"/>
    <s v="H1"/>
    <x v="664"/>
    <n v="201"/>
    <n v="126"/>
    <n v="27431"/>
    <n v="26297"/>
    <n v="48935"/>
    <n v="25080"/>
  </r>
  <r>
    <n v="1"/>
    <s v="Route66"/>
    <s v="Alpha"/>
    <x v="665"/>
    <n v="249"/>
    <n v="123"/>
    <n v="22520"/>
    <n v="21864"/>
    <n v="65070"/>
    <n v="50737"/>
  </r>
  <r>
    <n v="7"/>
    <s v="Hanamura"/>
    <s v="H1"/>
    <x v="666"/>
    <n v="214"/>
    <n v="242"/>
    <n v="27645"/>
    <n v="26539"/>
    <n v="48721"/>
    <n v="24838"/>
  </r>
  <r>
    <n v="11"/>
    <s v="EastTexas"/>
    <s v="Lake2"/>
    <x v="172"/>
    <n v="151"/>
    <n v="92"/>
    <n v="18796"/>
    <n v="17739"/>
    <n v="57184"/>
    <n v="79058"/>
  </r>
  <r>
    <n v="5"/>
    <s v="BigPool"/>
    <s v="B2"/>
    <x v="606"/>
    <n v="232"/>
    <n v="134"/>
    <n v="20908"/>
    <n v="18342"/>
    <n v="26515"/>
    <n v="59366"/>
  </r>
  <r>
    <n v="7"/>
    <s v="Hanamura"/>
    <s v="H1"/>
    <x v="667"/>
    <n v="210"/>
    <n v="63"/>
    <n v="27855"/>
    <n v="26602"/>
    <n v="48511"/>
    <n v="24775"/>
  </r>
  <r>
    <n v="7"/>
    <s v="Hanamura"/>
    <s v="H1"/>
    <x v="668"/>
    <n v="221"/>
    <n v="120"/>
    <n v="28076"/>
    <n v="26722"/>
    <n v="48290"/>
    <n v="24655"/>
  </r>
  <r>
    <n v="14"/>
    <s v="Kern River"/>
    <s v="Delta"/>
    <x v="669"/>
    <n v="182"/>
    <n v="298"/>
    <n v="23259"/>
    <n v="21214"/>
    <n v="52152"/>
    <n v="54924"/>
  </r>
  <r>
    <n v="11"/>
    <s v="EastTexas"/>
    <s v="Lake2"/>
    <x v="670"/>
    <n v="282"/>
    <n v="190"/>
    <n v="19078"/>
    <n v="17929"/>
    <n v="56902"/>
    <n v="78868"/>
  </r>
  <r>
    <n v="2"/>
    <s v="Route66"/>
    <s v="Delta"/>
    <x v="602"/>
    <n v="162"/>
    <n v="247"/>
    <n v="21340"/>
    <n v="20318"/>
    <n v="43101"/>
    <n v="65891"/>
  </r>
  <r>
    <n v="13"/>
    <s v="Kern River"/>
    <s v="W13"/>
    <x v="604"/>
    <n v="80"/>
    <n v="170"/>
    <n v="20923"/>
    <n v="19055"/>
    <n v="71780"/>
    <n v="60400"/>
  </r>
  <r>
    <n v="10"/>
    <s v="EastTexas"/>
    <s v="Lake1"/>
    <x v="643"/>
    <n v="193"/>
    <n v="130"/>
    <n v="19840"/>
    <n v="18008"/>
    <n v="57388"/>
    <n v="47245"/>
  </r>
  <r>
    <n v="12"/>
    <s v="EastTexas"/>
    <s v="Lake3"/>
    <x v="411"/>
    <n v="141"/>
    <n v="205"/>
    <n v="19346"/>
    <n v="17261"/>
    <n v="44041"/>
    <n v="79944"/>
  </r>
  <r>
    <n v="1"/>
    <s v="Route66"/>
    <s v="Alpha"/>
    <x v="671"/>
    <n v="130"/>
    <n v="261"/>
    <n v="22650"/>
    <n v="22125"/>
    <n v="64940"/>
    <n v="50476"/>
  </r>
  <r>
    <n v="13"/>
    <s v="Kern River"/>
    <s v="W13"/>
    <x v="606"/>
    <n v="220"/>
    <n v="232"/>
    <n v="21143"/>
    <n v="19287"/>
    <n v="71560"/>
    <n v="60168"/>
  </r>
  <r>
    <n v="7"/>
    <s v="Hanamura"/>
    <s v="H1"/>
    <x v="672"/>
    <n v="147"/>
    <n v="118"/>
    <n v="28223"/>
    <n v="26840"/>
    <n v="48143"/>
    <n v="24537"/>
  </r>
  <r>
    <n v="1"/>
    <s v="Route66"/>
    <s v="Alpha"/>
    <x v="673"/>
    <n v="262"/>
    <n v="112"/>
    <n v="22912"/>
    <n v="22237"/>
    <n v="64678"/>
    <n v="50364"/>
  </r>
  <r>
    <n v="7"/>
    <s v="Hanamura"/>
    <s v="H1"/>
    <x v="674"/>
    <n v="171"/>
    <n v="252"/>
    <n v="28394"/>
    <n v="27092"/>
    <n v="47972"/>
    <n v="24285"/>
  </r>
  <r>
    <n v="7"/>
    <s v="Hanamura"/>
    <s v="H1"/>
    <x v="675"/>
    <n v="174"/>
    <n v="227"/>
    <n v="28568"/>
    <n v="27319"/>
    <n v="47798"/>
    <n v="24058"/>
  </r>
  <r>
    <n v="4"/>
    <s v="BigPool"/>
    <s v="B1"/>
    <x v="407"/>
    <n v="114"/>
    <n v="254"/>
    <n v="17575"/>
    <n v="16264"/>
    <n v="47615"/>
    <n v="72189"/>
  </r>
  <r>
    <n v="12"/>
    <s v="EastTexas"/>
    <s v="Lake3"/>
    <x v="577"/>
    <n v="250"/>
    <n v="58"/>
    <n v="19596"/>
    <n v="17319"/>
    <n v="43791"/>
    <n v="79886"/>
  </r>
  <r>
    <n v="14"/>
    <s v="Kern River"/>
    <s v="Delta"/>
    <x v="676"/>
    <n v="288"/>
    <n v="116"/>
    <n v="23547"/>
    <n v="21330"/>
    <n v="51864"/>
    <n v="54808"/>
  </r>
  <r>
    <n v="14"/>
    <s v="Kern River"/>
    <s v="Delta"/>
    <x v="257"/>
    <n v="267"/>
    <n v="214"/>
    <n v="23814"/>
    <n v="21544"/>
    <n v="51597"/>
    <n v="54594"/>
  </r>
  <r>
    <n v="4"/>
    <s v="BigPool"/>
    <s v="B1"/>
    <x v="658"/>
    <n v="250"/>
    <n v="270"/>
    <n v="17825"/>
    <n v="16534"/>
    <n v="47365"/>
    <n v="71919"/>
  </r>
  <r>
    <n v="4"/>
    <s v="BigPool"/>
    <s v="B1"/>
    <x v="564"/>
    <n v="299"/>
    <n v="56"/>
    <n v="18124"/>
    <n v="16590"/>
    <n v="47066"/>
    <n v="71863"/>
  </r>
  <r>
    <n v="12"/>
    <s v="EastTexas"/>
    <s v="Lake3"/>
    <x v="416"/>
    <n v="90"/>
    <n v="240"/>
    <n v="19686"/>
    <n v="17559"/>
    <n v="43701"/>
    <n v="79646"/>
  </r>
  <r>
    <n v="13"/>
    <s v="Kern River"/>
    <s v="W13"/>
    <x v="573"/>
    <n v="88"/>
    <n v="295"/>
    <n v="21231"/>
    <n v="19582"/>
    <n v="71472"/>
    <n v="59873"/>
  </r>
  <r>
    <n v="4"/>
    <s v="BigPool"/>
    <s v="B1"/>
    <x v="410"/>
    <n v="289"/>
    <n v="82"/>
    <n v="18413"/>
    <n v="16672"/>
    <n v="46777"/>
    <n v="71781"/>
  </r>
  <r>
    <n v="7"/>
    <s v="Hanamura"/>
    <s v="H1"/>
    <x v="677"/>
    <n v="232"/>
    <n v="242"/>
    <n v="28800"/>
    <n v="27561"/>
    <n v="47566"/>
    <n v="23816"/>
  </r>
  <r>
    <n v="3"/>
    <s v="Route66"/>
    <s v="A3"/>
    <x v="172"/>
    <n v="212"/>
    <n v="58"/>
    <n v="17482"/>
    <n v="14473"/>
    <n v="34676"/>
    <n v="81965"/>
  </r>
  <r>
    <n v="5"/>
    <s v="BigPool"/>
    <s v="B2"/>
    <x v="438"/>
    <n v="262"/>
    <n v="177"/>
    <n v="21170"/>
    <n v="18519"/>
    <n v="26253"/>
    <n v="59189"/>
  </r>
  <r>
    <n v="4"/>
    <s v="BigPool"/>
    <s v="B1"/>
    <x v="176"/>
    <n v="166"/>
    <n v="228"/>
    <n v="18579"/>
    <n v="16900"/>
    <n v="46611"/>
    <n v="71553"/>
  </r>
  <r>
    <n v="7"/>
    <s v="Hanamura"/>
    <s v="H1"/>
    <x v="678"/>
    <n v="169"/>
    <n v="51"/>
    <n v="28969"/>
    <n v="27612"/>
    <n v="47397"/>
    <n v="23765"/>
  </r>
  <r>
    <n v="3"/>
    <s v="Route66"/>
    <s v="A3"/>
    <x v="411"/>
    <n v="109"/>
    <n v="58"/>
    <n v="17591"/>
    <n v="14531"/>
    <n v="34567"/>
    <n v="81907"/>
  </r>
  <r>
    <n v="14"/>
    <s v="Kern River"/>
    <s v="Delta"/>
    <x v="679"/>
    <n v="92"/>
    <n v="79"/>
    <n v="23906"/>
    <n v="21623"/>
    <n v="51505"/>
    <n v="54515"/>
  </r>
  <r>
    <n v="13"/>
    <s v="Kern River"/>
    <s v="W13"/>
    <x v="643"/>
    <n v="212"/>
    <n v="155"/>
    <n v="21443"/>
    <n v="19737"/>
    <n v="71260"/>
    <n v="59718"/>
  </r>
  <r>
    <n v="7"/>
    <s v="Hanamura"/>
    <s v="H1"/>
    <x v="680"/>
    <n v="98"/>
    <n v="243"/>
    <n v="29067"/>
    <n v="27855"/>
    <n v="47299"/>
    <n v="23522"/>
  </r>
  <r>
    <n v="13"/>
    <s v="Kern River"/>
    <s v="W13"/>
    <x v="602"/>
    <n v="268"/>
    <n v="281"/>
    <n v="21711"/>
    <n v="20018"/>
    <n v="70992"/>
    <n v="59437"/>
  </r>
  <r>
    <n v="5"/>
    <s v="BigPool"/>
    <s v="B2"/>
    <x v="439"/>
    <n v="109"/>
    <n v="286"/>
    <n v="21279"/>
    <n v="18805"/>
    <n v="26144"/>
    <n v="58903"/>
  </r>
  <r>
    <n v="1"/>
    <s v="Route66"/>
    <s v="Alpha"/>
    <x v="612"/>
    <n v="261"/>
    <n v="204"/>
    <n v="23173"/>
    <n v="22441"/>
    <n v="64417"/>
    <n v="50160"/>
  </r>
  <r>
    <n v="7"/>
    <s v="Hanamura"/>
    <s v="H1"/>
    <x v="681"/>
    <n v="291"/>
    <n v="94"/>
    <n v="29358"/>
    <n v="27949"/>
    <n v="47008"/>
    <n v="23428"/>
  </r>
  <r>
    <n v="1"/>
    <s v="Route66"/>
    <s v="Alpha"/>
    <x v="460"/>
    <n v="255"/>
    <n v="148"/>
    <n v="23428"/>
    <n v="22589"/>
    <n v="64162"/>
    <n v="50012"/>
  </r>
  <r>
    <n v="4"/>
    <s v="BigPool"/>
    <s v="B1"/>
    <x v="177"/>
    <n v="279"/>
    <n v="183"/>
    <n v="18858"/>
    <n v="17083"/>
    <n v="46332"/>
    <n v="71370"/>
  </r>
  <r>
    <n v="7"/>
    <s v="Hanamura"/>
    <s v="H1"/>
    <x v="682"/>
    <n v="211"/>
    <n v="205"/>
    <n v="29569"/>
    <n v="28154"/>
    <n v="46797"/>
    <n v="23223"/>
  </r>
  <r>
    <n v="7"/>
    <s v="Hanamura"/>
    <s v="H1"/>
    <x v="683"/>
    <n v="232"/>
    <n v="208"/>
    <n v="29801"/>
    <n v="28362"/>
    <n v="46565"/>
    <n v="23015"/>
  </r>
  <r>
    <n v="1"/>
    <s v="Route66"/>
    <s v="Alpha"/>
    <x v="684"/>
    <n v="226"/>
    <n v="257"/>
    <n v="23654"/>
    <n v="22846"/>
    <n v="63936"/>
    <n v="49755"/>
  </r>
  <r>
    <n v="14"/>
    <s v="Kern River"/>
    <s v="Delta"/>
    <x v="261"/>
    <n v="224"/>
    <n v="238"/>
    <n v="24130"/>
    <n v="21861"/>
    <n v="51281"/>
    <n v="54277"/>
  </r>
  <r>
    <n v="10"/>
    <s v="EastTexas"/>
    <s v="Lake1"/>
    <x v="441"/>
    <n v="186"/>
    <n v="255"/>
    <n v="20026"/>
    <n v="18263"/>
    <n v="57202"/>
    <n v="46990"/>
  </r>
  <r>
    <n v="7"/>
    <s v="Hanamura"/>
    <s v="H1"/>
    <x v="685"/>
    <n v="125"/>
    <n v="116"/>
    <n v="29926"/>
    <n v="28478"/>
    <n v="46440"/>
    <n v="22899"/>
  </r>
  <r>
    <n v="10"/>
    <s v="EastTexas"/>
    <s v="Lake1"/>
    <x v="686"/>
    <n v="293"/>
    <n v="215"/>
    <n v="20319"/>
    <n v="18478"/>
    <n v="56909"/>
    <n v="46775"/>
  </r>
  <r>
    <n v="10"/>
    <s v="EastTexas"/>
    <s v="Lake1"/>
    <x v="205"/>
    <n v="256"/>
    <n v="255"/>
    <n v="20575"/>
    <n v="18733"/>
    <n v="56653"/>
    <n v="46520"/>
  </r>
  <r>
    <n v="12"/>
    <s v="EastTexas"/>
    <s v="Lake3"/>
    <x v="588"/>
    <n v="100"/>
    <n v="221"/>
    <n v="19786"/>
    <n v="17780"/>
    <n v="43601"/>
    <n v="79425"/>
  </r>
  <r>
    <n v="3"/>
    <s v="Route66"/>
    <s v="A3"/>
    <x v="176"/>
    <n v="145"/>
    <n v="185"/>
    <n v="17736"/>
    <n v="14716"/>
    <n v="34422"/>
    <n v="81722"/>
  </r>
  <r>
    <n v="10"/>
    <s v="EastTexas"/>
    <s v="Lake1"/>
    <x v="611"/>
    <n v="238"/>
    <n v="132"/>
    <n v="20813"/>
    <n v="18865"/>
    <n v="56415"/>
    <n v="46388"/>
  </r>
  <r>
    <n v="7"/>
    <s v="Hanamura"/>
    <s v="H1"/>
    <x v="687"/>
    <n v="80"/>
    <n v="138"/>
    <n v="30006"/>
    <n v="28616"/>
    <n v="46360"/>
    <n v="22761"/>
  </r>
  <r>
    <n v="11"/>
    <s v="EastTexas"/>
    <s v="Lake2"/>
    <x v="550"/>
    <n v="293"/>
    <n v="283"/>
    <n v="19371"/>
    <n v="18212"/>
    <n v="56609"/>
    <n v="78585"/>
  </r>
  <r>
    <n v="7"/>
    <s v="Hanamura"/>
    <s v="H1"/>
    <x v="688"/>
    <n v="221"/>
    <n v="265"/>
    <n v="30227"/>
    <n v="28881"/>
    <n v="46139"/>
    <n v="22496"/>
  </r>
  <r>
    <n v="12"/>
    <s v="EastTexas"/>
    <s v="Lake3"/>
    <x v="422"/>
    <n v="268"/>
    <n v="229"/>
    <n v="20054"/>
    <n v="18009"/>
    <n v="43333"/>
    <n v="79196"/>
  </r>
  <r>
    <n v="7"/>
    <s v="Hanamura"/>
    <s v="H1"/>
    <x v="689"/>
    <n v="254"/>
    <n v="218"/>
    <n v="30481"/>
    <n v="29099"/>
    <n v="45885"/>
    <n v="22278"/>
  </r>
  <r>
    <n v="10"/>
    <s v="EastTexas"/>
    <s v="Lake1"/>
    <x v="212"/>
    <n v="123"/>
    <n v="245"/>
    <n v="20936"/>
    <n v="19110"/>
    <n v="56292"/>
    <n v="46143"/>
  </r>
  <r>
    <n v="12"/>
    <s v="EastTexas"/>
    <s v="Lake3"/>
    <x v="537"/>
    <n v="93"/>
    <n v="225"/>
    <n v="20147"/>
    <n v="18234"/>
    <n v="43240"/>
    <n v="78971"/>
  </r>
  <r>
    <n v="14"/>
    <s v="Kern River"/>
    <s v="Delta"/>
    <x v="647"/>
    <n v="174"/>
    <n v="198"/>
    <n v="24304"/>
    <n v="22059"/>
    <n v="51107"/>
    <n v="54079"/>
  </r>
  <r>
    <n v="7"/>
    <s v="Hanamura"/>
    <s v="H1"/>
    <x v="690"/>
    <n v="192"/>
    <n v="67"/>
    <n v="30673"/>
    <n v="29166"/>
    <n v="45693"/>
    <n v="22211"/>
  </r>
  <r>
    <n v="3"/>
    <s v="Route66"/>
    <s v="A3"/>
    <x v="597"/>
    <n v="249"/>
    <n v="186"/>
    <n v="17985"/>
    <n v="14902"/>
    <n v="34173"/>
    <n v="81536"/>
  </r>
  <r>
    <n v="7"/>
    <s v="Hanamura"/>
    <s v="H1"/>
    <x v="691"/>
    <n v="111"/>
    <n v="65"/>
    <n v="30784"/>
    <n v="29231"/>
    <n v="45582"/>
    <n v="22146"/>
  </r>
  <r>
    <n v="4"/>
    <s v="BigPool"/>
    <s v="B1"/>
    <x v="180"/>
    <n v="298"/>
    <n v="203"/>
    <n v="19156"/>
    <n v="17286"/>
    <n v="46034"/>
    <n v="71167"/>
  </r>
  <r>
    <n v="7"/>
    <s v="Hanamura"/>
    <s v="H1"/>
    <x v="692"/>
    <n v="118"/>
    <n v="278"/>
    <n v="30902"/>
    <n v="29509"/>
    <n v="45464"/>
    <n v="21868"/>
  </r>
  <r>
    <n v="11"/>
    <s v="EastTexas"/>
    <s v="Lake2"/>
    <x v="526"/>
    <n v="206"/>
    <n v="101"/>
    <n v="19577"/>
    <n v="18313"/>
    <n v="56403"/>
    <n v="78484"/>
  </r>
  <r>
    <n v="1"/>
    <s v="Route66"/>
    <s v="Alpha"/>
    <x v="236"/>
    <n v="184"/>
    <n v="187"/>
    <n v="23838"/>
    <n v="23033"/>
    <n v="63752"/>
    <n v="49568"/>
  </r>
  <r>
    <n v="1"/>
    <s v="Route66"/>
    <s v="Alpha"/>
    <x v="693"/>
    <n v="150"/>
    <n v="192"/>
    <n v="23988"/>
    <n v="23225"/>
    <n v="63602"/>
    <n v="49376"/>
  </r>
  <r>
    <n v="7"/>
    <s v="Hanamura"/>
    <s v="H1"/>
    <x v="694"/>
    <n v="183"/>
    <n v="69"/>
    <n v="31085"/>
    <n v="29578"/>
    <n v="45281"/>
    <n v="21799"/>
  </r>
  <r>
    <n v="12"/>
    <s v="EastTexas"/>
    <s v="Lake3"/>
    <x v="620"/>
    <n v="201"/>
    <n v="67"/>
    <n v="20348"/>
    <n v="18301"/>
    <n v="43039"/>
    <n v="78904"/>
  </r>
  <r>
    <n v="14"/>
    <s v="Kern River"/>
    <s v="Delta"/>
    <x v="695"/>
    <n v="265"/>
    <n v="267"/>
    <n v="24569"/>
    <n v="22326"/>
    <n v="50842"/>
    <n v="53812"/>
  </r>
  <r>
    <n v="2"/>
    <s v="Route66"/>
    <s v="Delta"/>
    <x v="204"/>
    <n v="207"/>
    <n v="270"/>
    <n v="21547"/>
    <n v="20588"/>
    <n v="42894"/>
    <n v="65621"/>
  </r>
  <r>
    <n v="11"/>
    <s v="EastTexas"/>
    <s v="Lake2"/>
    <x v="529"/>
    <n v="283"/>
    <n v="98"/>
    <n v="19860"/>
    <n v="18411"/>
    <n v="56120"/>
    <n v="78386"/>
  </r>
  <r>
    <n v="12"/>
    <s v="EastTexas"/>
    <s v="Lake3"/>
    <x v="696"/>
    <n v="106"/>
    <n v="203"/>
    <n v="20454"/>
    <n v="18504"/>
    <n v="42933"/>
    <n v="78701"/>
  </r>
  <r>
    <n v="1"/>
    <s v="Route66"/>
    <s v="Alpha"/>
    <x v="697"/>
    <n v="96"/>
    <n v="233"/>
    <n v="24084"/>
    <n v="23458"/>
    <n v="63506"/>
    <n v="49143"/>
  </r>
  <r>
    <n v="3"/>
    <s v="Route66"/>
    <s v="A3"/>
    <x v="581"/>
    <n v="270"/>
    <n v="226"/>
    <n v="18255"/>
    <n v="15128"/>
    <n v="33903"/>
    <n v="81310"/>
  </r>
  <r>
    <n v="12"/>
    <s v="EastTexas"/>
    <s v="Lake3"/>
    <x v="621"/>
    <n v="114"/>
    <n v="300"/>
    <n v="20568"/>
    <n v="18804"/>
    <n v="42819"/>
    <n v="78401"/>
  </r>
  <r>
    <n v="3"/>
    <s v="Route66"/>
    <s v="A3"/>
    <x v="582"/>
    <n v="271"/>
    <n v="52"/>
    <n v="18526"/>
    <n v="15180"/>
    <n v="33632"/>
    <n v="81258"/>
  </r>
  <r>
    <n v="1"/>
    <s v="Route66"/>
    <s v="Alpha"/>
    <x v="698"/>
    <n v="254"/>
    <n v="270"/>
    <n v="24338"/>
    <n v="23728"/>
    <n v="63252"/>
    <n v="48873"/>
  </r>
  <r>
    <n v="7"/>
    <s v="Hanamura"/>
    <s v="H1"/>
    <x v="699"/>
    <n v="150"/>
    <n v="92"/>
    <n v="31235"/>
    <n v="29670"/>
    <n v="45131"/>
    <n v="21707"/>
  </r>
  <r>
    <n v="3"/>
    <s v="Route66"/>
    <s v="A3"/>
    <x v="700"/>
    <n v="214"/>
    <n v="241"/>
    <n v="18740"/>
    <n v="15421"/>
    <n v="33418"/>
    <n v="81017"/>
  </r>
  <r>
    <n v="11"/>
    <s v="EastTexas"/>
    <s v="Lake2"/>
    <x v="700"/>
    <n v="251"/>
    <n v="74"/>
    <n v="20111"/>
    <n v="18485"/>
    <n v="55869"/>
    <n v="78312"/>
  </r>
  <r>
    <n v="11"/>
    <s v="EastTexas"/>
    <s v="Lake2"/>
    <x v="425"/>
    <n v="280"/>
    <n v="107"/>
    <n v="20391"/>
    <n v="18592"/>
    <n v="55589"/>
    <n v="78205"/>
  </r>
  <r>
    <n v="7"/>
    <s v="Hanamura"/>
    <s v="H1"/>
    <x v="701"/>
    <n v="208"/>
    <n v="123"/>
    <n v="31443"/>
    <n v="29793"/>
    <n v="44923"/>
    <n v="21584"/>
  </r>
  <r>
    <n v="9"/>
    <s v="Hanamura"/>
    <s v="H2"/>
    <x v="2"/>
    <n v="84"/>
    <n v="146"/>
    <n v="84"/>
    <n v="146"/>
    <n v="91079"/>
    <n v="95792"/>
  </r>
  <r>
    <n v="9"/>
    <s v="Hanamura"/>
    <s v="H2"/>
    <x v="35"/>
    <n v="218"/>
    <n v="286"/>
    <n v="302"/>
    <n v="432"/>
    <n v="90861"/>
    <n v="95506"/>
  </r>
  <r>
    <n v="3"/>
    <s v="Route66"/>
    <s v="A3"/>
    <x v="603"/>
    <n v="143"/>
    <n v="207"/>
    <n v="18883"/>
    <n v="15628"/>
    <n v="33275"/>
    <n v="80810"/>
  </r>
  <r>
    <n v="10"/>
    <s v="EastTexas"/>
    <s v="Lake1"/>
    <x v="213"/>
    <n v="194"/>
    <n v="256"/>
    <n v="21130"/>
    <n v="19366"/>
    <n v="56098"/>
    <n v="45887"/>
  </r>
  <r>
    <n v="11"/>
    <s v="EastTexas"/>
    <s v="Lake2"/>
    <x v="184"/>
    <n v="239"/>
    <n v="215"/>
    <n v="20630"/>
    <n v="18807"/>
    <n v="55350"/>
    <n v="77990"/>
  </r>
  <r>
    <n v="13"/>
    <s v="Kern River"/>
    <s v="W13"/>
    <x v="204"/>
    <n v="238"/>
    <n v="71"/>
    <n v="21949"/>
    <n v="20089"/>
    <n v="70754"/>
    <n v="59366"/>
  </r>
  <r>
    <n v="14"/>
    <s v="Kern River"/>
    <s v="Delta"/>
    <x v="487"/>
    <n v="233"/>
    <n v="237"/>
    <n v="24802"/>
    <n v="22563"/>
    <n v="50609"/>
    <n v="53575"/>
  </r>
  <r>
    <n v="4"/>
    <s v="BigPool"/>
    <s v="B1"/>
    <x v="422"/>
    <n v="261"/>
    <n v="69"/>
    <n v="19417"/>
    <n v="17355"/>
    <n v="45773"/>
    <n v="71098"/>
  </r>
  <r>
    <n v="9"/>
    <s v="Hanamura"/>
    <s v="H2"/>
    <x v="12"/>
    <n v="113"/>
    <n v="80"/>
    <n v="415"/>
    <n v="512"/>
    <n v="90748"/>
    <n v="95426"/>
  </r>
  <r>
    <n v="9"/>
    <s v="Hanamura"/>
    <s v="H2"/>
    <x v="22"/>
    <n v="221"/>
    <n v="232"/>
    <n v="636"/>
    <n v="744"/>
    <n v="90527"/>
    <n v="95194"/>
  </r>
  <r>
    <n v="3"/>
    <s v="Route66"/>
    <s v="A3"/>
    <x v="702"/>
    <n v="289"/>
    <n v="228"/>
    <n v="19172"/>
    <n v="15856"/>
    <n v="32986"/>
    <n v="80582"/>
  </r>
  <r>
    <n v="4"/>
    <s v="BigPool"/>
    <s v="B1"/>
    <x v="425"/>
    <n v="281"/>
    <n v="129"/>
    <n v="19698"/>
    <n v="17484"/>
    <n v="45492"/>
    <n v="70969"/>
  </r>
  <r>
    <n v="2"/>
    <s v="Route66"/>
    <s v="Delta"/>
    <x v="703"/>
    <n v="204"/>
    <n v="275"/>
    <n v="21751"/>
    <n v="20863"/>
    <n v="42690"/>
    <n v="65346"/>
  </r>
  <r>
    <n v="4"/>
    <s v="BigPool"/>
    <s v="B1"/>
    <x v="185"/>
    <n v="87"/>
    <n v="271"/>
    <n v="19785"/>
    <n v="17755"/>
    <n v="45405"/>
    <n v="70698"/>
  </r>
  <r>
    <n v="3"/>
    <s v="Route66"/>
    <s v="A3"/>
    <x v="586"/>
    <n v="83"/>
    <n v="236"/>
    <n v="19255"/>
    <n v="16092"/>
    <n v="32903"/>
    <n v="80346"/>
  </r>
  <r>
    <n v="11"/>
    <s v="EastTexas"/>
    <s v="Lake2"/>
    <x v="185"/>
    <n v="112"/>
    <n v="162"/>
    <n v="20742"/>
    <n v="18969"/>
    <n v="55238"/>
    <n v="77828"/>
  </r>
  <r>
    <n v="9"/>
    <s v="Hanamura"/>
    <s v="H2"/>
    <x v="496"/>
    <n v="235"/>
    <n v="275"/>
    <n v="871"/>
    <n v="1019"/>
    <n v="90292"/>
    <n v="94919"/>
  </r>
  <r>
    <n v="14"/>
    <s v="Kern River"/>
    <s v="Delta"/>
    <x v="489"/>
    <n v="157"/>
    <n v="52"/>
    <n v="24959"/>
    <n v="22615"/>
    <n v="50452"/>
    <n v="53523"/>
  </r>
  <r>
    <n v="11"/>
    <s v="EastTexas"/>
    <s v="Lake2"/>
    <x v="696"/>
    <n v="250"/>
    <n v="113"/>
    <n v="20992"/>
    <n v="19082"/>
    <n v="54988"/>
    <n v="77715"/>
  </r>
  <r>
    <n v="5"/>
    <s v="BigPool"/>
    <s v="B2"/>
    <x v="643"/>
    <n v="218"/>
    <n v="195"/>
    <n v="21497"/>
    <n v="19000"/>
    <n v="25926"/>
    <n v="58708"/>
  </r>
  <r>
    <n v="1"/>
    <s v="Route66"/>
    <s v="Alpha"/>
    <x v="241"/>
    <n v="145"/>
    <n v="215"/>
    <n v="24483"/>
    <n v="23943"/>
    <n v="63107"/>
    <n v="48658"/>
  </r>
  <r>
    <n v="9"/>
    <s v="Hanamura"/>
    <s v="H2"/>
    <x v="44"/>
    <n v="138"/>
    <n v="286"/>
    <n v="1009"/>
    <n v="1305"/>
    <n v="90154"/>
    <n v="94633"/>
  </r>
  <r>
    <n v="9"/>
    <s v="Hanamura"/>
    <s v="H2"/>
    <x v="15"/>
    <n v="166"/>
    <n v="290"/>
    <n v="1175"/>
    <n v="1595"/>
    <n v="89988"/>
    <n v="94343"/>
  </r>
  <r>
    <n v="12"/>
    <s v="EastTexas"/>
    <s v="Lake3"/>
    <x v="189"/>
    <n v="119"/>
    <n v="109"/>
    <n v="20687"/>
    <n v="18913"/>
    <n v="42700"/>
    <n v="78292"/>
  </r>
  <r>
    <n v="12"/>
    <s v="EastTexas"/>
    <s v="Lake3"/>
    <x v="192"/>
    <n v="242"/>
    <n v="179"/>
    <n v="20929"/>
    <n v="19092"/>
    <n v="42458"/>
    <n v="78113"/>
  </r>
  <r>
    <n v="2"/>
    <s v="Route66"/>
    <s v="Delta"/>
    <x v="607"/>
    <n v="104"/>
    <n v="130"/>
    <n v="21855"/>
    <n v="20993"/>
    <n v="42586"/>
    <n v="65216"/>
  </r>
  <r>
    <n v="9"/>
    <s v="Hanamura"/>
    <s v="H2"/>
    <x v="54"/>
    <n v="216"/>
    <n v="126"/>
    <n v="1391"/>
    <n v="1721"/>
    <n v="89772"/>
    <n v="94217"/>
  </r>
  <r>
    <n v="9"/>
    <s v="Hanamura"/>
    <s v="H2"/>
    <x v="118"/>
    <n v="169"/>
    <n v="78"/>
    <n v="1560"/>
    <n v="1799"/>
    <n v="89603"/>
    <n v="94139"/>
  </r>
  <r>
    <n v="3"/>
    <s v="Route66"/>
    <s v="A3"/>
    <x v="186"/>
    <n v="151"/>
    <n v="298"/>
    <n v="19406"/>
    <n v="16390"/>
    <n v="32752"/>
    <n v="80048"/>
  </r>
  <r>
    <n v="9"/>
    <s v="Hanamura"/>
    <s v="H2"/>
    <x v="94"/>
    <n v="179"/>
    <n v="271"/>
    <n v="1739"/>
    <n v="2070"/>
    <n v="89424"/>
    <n v="93868"/>
  </r>
  <r>
    <n v="9"/>
    <s v="Hanamura"/>
    <s v="H2"/>
    <x v="81"/>
    <n v="240"/>
    <n v="165"/>
    <n v="1979"/>
    <n v="2235"/>
    <n v="89184"/>
    <n v="93703"/>
  </r>
  <r>
    <n v="2"/>
    <s v="Route66"/>
    <s v="Delta"/>
    <x v="611"/>
    <n v="193"/>
    <n v="258"/>
    <n v="22048"/>
    <n v="21251"/>
    <n v="42393"/>
    <n v="64958"/>
  </r>
  <r>
    <n v="9"/>
    <s v="Hanamura"/>
    <s v="H2"/>
    <x v="501"/>
    <n v="228"/>
    <n v="157"/>
    <n v="2207"/>
    <n v="2392"/>
    <n v="88956"/>
    <n v="93546"/>
  </r>
  <r>
    <n v="2"/>
    <s v="Route66"/>
    <s v="Delta"/>
    <x v="212"/>
    <n v="259"/>
    <n v="193"/>
    <n v="22307"/>
    <n v="21444"/>
    <n v="42134"/>
    <n v="64765"/>
  </r>
  <r>
    <n v="10"/>
    <s v="EastTexas"/>
    <s v="Lake1"/>
    <x v="453"/>
    <n v="186"/>
    <n v="241"/>
    <n v="21316"/>
    <n v="19607"/>
    <n v="55912"/>
    <n v="45646"/>
  </r>
  <r>
    <n v="13"/>
    <s v="Kern River"/>
    <s v="W13"/>
    <x v="617"/>
    <n v="185"/>
    <n v="197"/>
    <n v="22134"/>
    <n v="20286"/>
    <n v="70569"/>
    <n v="59169"/>
  </r>
  <r>
    <n v="5"/>
    <s v="BigPool"/>
    <s v="B2"/>
    <x v="440"/>
    <n v="291"/>
    <n v="61"/>
    <n v="21788"/>
    <n v="19061"/>
    <n v="25635"/>
    <n v="58647"/>
  </r>
  <r>
    <n v="9"/>
    <s v="Hanamura"/>
    <s v="H2"/>
    <x v="704"/>
    <n v="263"/>
    <n v="228"/>
    <n v="2470"/>
    <n v="2620"/>
    <n v="88693"/>
    <n v="93318"/>
  </r>
  <r>
    <n v="5"/>
    <s v="BigPool"/>
    <s v="B2"/>
    <x v="204"/>
    <n v="94"/>
    <n v="124"/>
    <n v="21882"/>
    <n v="19185"/>
    <n v="25541"/>
    <n v="58523"/>
  </r>
  <r>
    <n v="1"/>
    <s v="Route66"/>
    <s v="Alpha"/>
    <x v="705"/>
    <n v="200"/>
    <n v="266"/>
    <n v="24683"/>
    <n v="24209"/>
    <n v="62907"/>
    <n v="48392"/>
  </r>
  <r>
    <n v="9"/>
    <s v="Hanamura"/>
    <s v="H2"/>
    <x v="128"/>
    <n v="166"/>
    <n v="56"/>
    <n v="2636"/>
    <n v="2676"/>
    <n v="88527"/>
    <n v="93262"/>
  </r>
  <r>
    <n v="9"/>
    <s v="Hanamura"/>
    <s v="H2"/>
    <x v="161"/>
    <n v="276"/>
    <n v="213"/>
    <n v="2912"/>
    <n v="2889"/>
    <n v="88251"/>
    <n v="93049"/>
  </r>
  <r>
    <n v="10"/>
    <s v="EastTexas"/>
    <s v="Lake1"/>
    <x v="454"/>
    <n v="112"/>
    <n v="240"/>
    <n v="21428"/>
    <n v="19847"/>
    <n v="55800"/>
    <n v="45406"/>
  </r>
  <r>
    <n v="9"/>
    <s v="Hanamura"/>
    <s v="H2"/>
    <x v="107"/>
    <n v="268"/>
    <n v="119"/>
    <n v="3180"/>
    <n v="3008"/>
    <n v="87983"/>
    <n v="92930"/>
  </r>
  <r>
    <n v="12"/>
    <s v="EastTexas"/>
    <s v="Lake3"/>
    <x v="655"/>
    <n v="130"/>
    <n v="238"/>
    <n v="21059"/>
    <n v="19330"/>
    <n v="42328"/>
    <n v="77875"/>
  </r>
  <r>
    <n v="1"/>
    <s v="Route66"/>
    <s v="Alpha"/>
    <x v="706"/>
    <n v="278"/>
    <n v="110"/>
    <n v="24961"/>
    <n v="24319"/>
    <n v="62629"/>
    <n v="48282"/>
  </r>
  <r>
    <n v="5"/>
    <s v="BigPool"/>
    <s v="B2"/>
    <x v="703"/>
    <n v="253"/>
    <n v="71"/>
    <n v="22135"/>
    <n v="19256"/>
    <n v="25288"/>
    <n v="58452"/>
  </r>
  <r>
    <n v="9"/>
    <s v="Hanamura"/>
    <s v="H2"/>
    <x v="121"/>
    <n v="99"/>
    <n v="87"/>
    <n v="3279"/>
    <n v="3095"/>
    <n v="87884"/>
    <n v="92843"/>
  </r>
  <r>
    <n v="9"/>
    <s v="Hanamura"/>
    <s v="H2"/>
    <x v="178"/>
    <n v="277"/>
    <n v="82"/>
    <n v="3556"/>
    <n v="3177"/>
    <n v="87607"/>
    <n v="92761"/>
  </r>
  <r>
    <n v="9"/>
    <s v="Hanamura"/>
    <s v="H2"/>
    <x v="298"/>
    <n v="221"/>
    <n v="276"/>
    <n v="3777"/>
    <n v="3453"/>
    <n v="87386"/>
    <n v="92485"/>
  </r>
  <r>
    <n v="10"/>
    <s v="EastTexas"/>
    <s v="Lake1"/>
    <x v="707"/>
    <n v="251"/>
    <n v="277"/>
    <n v="21679"/>
    <n v="20124"/>
    <n v="55549"/>
    <n v="45129"/>
  </r>
  <r>
    <n v="11"/>
    <s v="EastTexas"/>
    <s v="Lake2"/>
    <x v="708"/>
    <n v="193"/>
    <n v="100"/>
    <n v="21185"/>
    <n v="19182"/>
    <n v="54795"/>
    <n v="77615"/>
  </r>
  <r>
    <n v="5"/>
    <s v="BigPool"/>
    <s v="B2"/>
    <x v="583"/>
    <n v="256"/>
    <n v="175"/>
    <n v="22391"/>
    <n v="19431"/>
    <n v="25032"/>
    <n v="58277"/>
  </r>
  <r>
    <n v="9"/>
    <s v="Hanamura"/>
    <s v="H2"/>
    <x v="145"/>
    <n v="167"/>
    <n v="104"/>
    <n v="3944"/>
    <n v="3557"/>
    <n v="87219"/>
    <n v="92381"/>
  </r>
  <r>
    <n v="11"/>
    <s v="EastTexas"/>
    <s v="Lake2"/>
    <x v="189"/>
    <n v="142"/>
    <n v="195"/>
    <n v="21327"/>
    <n v="19377"/>
    <n v="54653"/>
    <n v="77420"/>
  </r>
  <r>
    <n v="3"/>
    <s v="Route66"/>
    <s v="A3"/>
    <x v="630"/>
    <n v="80"/>
    <n v="222"/>
    <n v="19486"/>
    <n v="16612"/>
    <n v="32672"/>
    <n v="79826"/>
  </r>
  <r>
    <n v="3"/>
    <s v="Route66"/>
    <s v="A3"/>
    <x v="632"/>
    <n v="220"/>
    <n v="136"/>
    <n v="19706"/>
    <n v="16748"/>
    <n v="32452"/>
    <n v="79690"/>
  </r>
  <r>
    <n v="12"/>
    <s v="EastTexas"/>
    <s v="Lake3"/>
    <x v="439"/>
    <n v="107"/>
    <n v="220"/>
    <n v="21166"/>
    <n v="19550"/>
    <n v="42221"/>
    <n v="77655"/>
  </r>
  <r>
    <n v="11"/>
    <s v="EastTexas"/>
    <s v="Lake2"/>
    <x v="632"/>
    <n v="128"/>
    <n v="140"/>
    <n v="21455"/>
    <n v="19517"/>
    <n v="54525"/>
    <n v="77280"/>
  </r>
  <r>
    <n v="4"/>
    <s v="BigPool"/>
    <s v="B1"/>
    <x v="621"/>
    <n v="198"/>
    <n v="196"/>
    <n v="19983"/>
    <n v="17951"/>
    <n v="45207"/>
    <n v="70502"/>
  </r>
  <r>
    <n v="9"/>
    <s v="Hanamura"/>
    <s v="H2"/>
    <x v="39"/>
    <n v="134"/>
    <n v="50"/>
    <n v="4078"/>
    <n v="3607"/>
    <n v="87085"/>
    <n v="92331"/>
  </r>
  <r>
    <n v="2"/>
    <s v="Route66"/>
    <s v="Delta"/>
    <x v="213"/>
    <n v="104"/>
    <n v="203"/>
    <n v="22411"/>
    <n v="21647"/>
    <n v="42030"/>
    <n v="64562"/>
  </r>
  <r>
    <n v="13"/>
    <s v="Kern River"/>
    <s v="W13"/>
    <x v="609"/>
    <n v="228"/>
    <n v="167"/>
    <n v="22362"/>
    <n v="20453"/>
    <n v="70341"/>
    <n v="59002"/>
  </r>
  <r>
    <n v="9"/>
    <s v="Hanamura"/>
    <s v="H2"/>
    <x v="40"/>
    <n v="280"/>
    <n v="253"/>
    <n v="4358"/>
    <n v="3860"/>
    <n v="86805"/>
    <n v="92078"/>
  </r>
  <r>
    <n v="9"/>
    <s v="Hanamura"/>
    <s v="H2"/>
    <x v="41"/>
    <n v="240"/>
    <n v="158"/>
    <n v="4598"/>
    <n v="4018"/>
    <n v="86565"/>
    <n v="91920"/>
  </r>
  <r>
    <n v="12"/>
    <s v="EastTexas"/>
    <s v="Lake3"/>
    <x v="576"/>
    <n v="159"/>
    <n v="286"/>
    <n v="21325"/>
    <n v="19836"/>
    <n v="42062"/>
    <n v="77369"/>
  </r>
  <r>
    <n v="5"/>
    <s v="BigPool"/>
    <s v="B2"/>
    <x v="709"/>
    <n v="262"/>
    <n v="136"/>
    <n v="22653"/>
    <n v="19567"/>
    <n v="24770"/>
    <n v="58141"/>
  </r>
  <r>
    <n v="11"/>
    <s v="EastTexas"/>
    <s v="Lake2"/>
    <x v="652"/>
    <n v="206"/>
    <n v="134"/>
    <n v="21661"/>
    <n v="19651"/>
    <n v="54319"/>
    <n v="77146"/>
  </r>
  <r>
    <n v="9"/>
    <s v="Hanamura"/>
    <s v="H2"/>
    <x v="43"/>
    <n v="82"/>
    <n v="227"/>
    <n v="4680"/>
    <n v="4245"/>
    <n v="86483"/>
    <n v="91693"/>
  </r>
  <r>
    <n v="9"/>
    <s v="Hanamura"/>
    <s v="H2"/>
    <x v="195"/>
    <n v="119"/>
    <n v="245"/>
    <n v="4799"/>
    <n v="4490"/>
    <n v="86364"/>
    <n v="91448"/>
  </r>
  <r>
    <n v="2"/>
    <s v="Route66"/>
    <s v="Delta"/>
    <x v="710"/>
    <n v="94"/>
    <n v="264"/>
    <n v="22505"/>
    <n v="21911"/>
    <n v="41936"/>
    <n v="64298"/>
  </r>
  <r>
    <n v="9"/>
    <s v="Hanamura"/>
    <s v="H2"/>
    <x v="214"/>
    <n v="252"/>
    <n v="100"/>
    <n v="5051"/>
    <n v="4590"/>
    <n v="86112"/>
    <n v="91348"/>
  </r>
  <r>
    <n v="11"/>
    <s v="EastTexas"/>
    <s v="Lake2"/>
    <x v="655"/>
    <n v="195"/>
    <n v="232"/>
    <n v="21856"/>
    <n v="19883"/>
    <n v="54124"/>
    <n v="76914"/>
  </r>
  <r>
    <n v="9"/>
    <s v="Hanamura"/>
    <s v="H2"/>
    <x v="208"/>
    <n v="119"/>
    <n v="127"/>
    <n v="5170"/>
    <n v="4717"/>
    <n v="85993"/>
    <n v="91221"/>
  </r>
  <r>
    <n v="3"/>
    <s v="Route66"/>
    <s v="A3"/>
    <x v="435"/>
    <n v="108"/>
    <n v="261"/>
    <n v="19814"/>
    <n v="17009"/>
    <n v="32344"/>
    <n v="79429"/>
  </r>
  <r>
    <n v="11"/>
    <s v="EastTexas"/>
    <s v="Lake2"/>
    <x v="711"/>
    <n v="196"/>
    <n v="157"/>
    <n v="22052"/>
    <n v="20040"/>
    <n v="53928"/>
    <n v="76757"/>
  </r>
  <r>
    <n v="11"/>
    <s v="EastTexas"/>
    <s v="Lake2"/>
    <x v="200"/>
    <n v="172"/>
    <n v="173"/>
    <n v="22224"/>
    <n v="20213"/>
    <n v="53756"/>
    <n v="76584"/>
  </r>
  <r>
    <n v="10"/>
    <s v="EastTexas"/>
    <s v="Lake1"/>
    <x v="671"/>
    <n v="280"/>
    <n v="275"/>
    <n v="21959"/>
    <n v="20399"/>
    <n v="55269"/>
    <n v="44854"/>
  </r>
  <r>
    <n v="12"/>
    <s v="EastTexas"/>
    <s v="Lake3"/>
    <x v="203"/>
    <n v="172"/>
    <n v="202"/>
    <n v="21497"/>
    <n v="20038"/>
    <n v="41890"/>
    <n v="77167"/>
  </r>
  <r>
    <n v="12"/>
    <s v="EastTexas"/>
    <s v="Lake3"/>
    <x v="703"/>
    <n v="186"/>
    <n v="187"/>
    <n v="21683"/>
    <n v="20225"/>
    <n v="41704"/>
    <n v="76980"/>
  </r>
  <r>
    <n v="11"/>
    <s v="EastTexas"/>
    <s v="Lake2"/>
    <x v="579"/>
    <n v="251"/>
    <n v="160"/>
    <n v="22475"/>
    <n v="20373"/>
    <n v="53505"/>
    <n v="76424"/>
  </r>
  <r>
    <n v="9"/>
    <s v="Hanamura"/>
    <s v="H2"/>
    <x v="215"/>
    <n v="171"/>
    <n v="86"/>
    <n v="5341"/>
    <n v="4803"/>
    <n v="85822"/>
    <n v="91135"/>
  </r>
  <r>
    <n v="14"/>
    <s v="Kern River"/>
    <s v="Delta"/>
    <x v="490"/>
    <n v="159"/>
    <n v="107"/>
    <n v="25118"/>
    <n v="22722"/>
    <n v="50293"/>
    <n v="53416"/>
  </r>
  <r>
    <n v="9"/>
    <s v="Hanamura"/>
    <s v="H2"/>
    <x v="712"/>
    <n v="274"/>
    <n v="70"/>
    <n v="5615"/>
    <n v="4873"/>
    <n v="85548"/>
    <n v="91065"/>
  </r>
  <r>
    <n v="13"/>
    <s v="Kern River"/>
    <s v="W13"/>
    <x v="210"/>
    <n v="203"/>
    <n v="219"/>
    <n v="22565"/>
    <n v="20672"/>
    <n v="70138"/>
    <n v="58783"/>
  </r>
  <r>
    <n v="5"/>
    <s v="BigPool"/>
    <s v="B2"/>
    <x v="451"/>
    <n v="183"/>
    <n v="97"/>
    <n v="22836"/>
    <n v="19664"/>
    <n v="24587"/>
    <n v="58044"/>
  </r>
  <r>
    <n v="9"/>
    <s v="Hanamura"/>
    <s v="H2"/>
    <x v="250"/>
    <n v="210"/>
    <n v="202"/>
    <n v="5825"/>
    <n v="5075"/>
    <n v="85338"/>
    <n v="90863"/>
  </r>
  <r>
    <n v="9"/>
    <s v="Hanamura"/>
    <s v="H2"/>
    <x v="284"/>
    <n v="261"/>
    <n v="70"/>
    <n v="6086"/>
    <n v="5145"/>
    <n v="85077"/>
    <n v="90793"/>
  </r>
  <r>
    <n v="12"/>
    <s v="EastTexas"/>
    <s v="Lake3"/>
    <x v="583"/>
    <n v="150"/>
    <n v="228"/>
    <n v="21833"/>
    <n v="20453"/>
    <n v="41554"/>
    <n v="76752"/>
  </r>
  <r>
    <n v="2"/>
    <s v="Route66"/>
    <s v="Delta"/>
    <x v="455"/>
    <n v="202"/>
    <n v="164"/>
    <n v="22707"/>
    <n v="22075"/>
    <n v="41734"/>
    <n v="64134"/>
  </r>
  <r>
    <n v="12"/>
    <s v="EastTexas"/>
    <s v="Lake3"/>
    <x v="709"/>
    <n v="204"/>
    <n v="157"/>
    <n v="22037"/>
    <n v="20610"/>
    <n v="41350"/>
    <n v="76595"/>
  </r>
  <r>
    <n v="3"/>
    <s v="Route66"/>
    <s v="A3"/>
    <x v="194"/>
    <n v="276"/>
    <n v="241"/>
    <n v="20090"/>
    <n v="17250"/>
    <n v="32068"/>
    <n v="79188"/>
  </r>
  <r>
    <n v="1"/>
    <s v="Route66"/>
    <s v="Alpha"/>
    <x v="248"/>
    <n v="117"/>
    <n v="80"/>
    <n v="25078"/>
    <n v="24399"/>
    <n v="62512"/>
    <n v="48202"/>
  </r>
  <r>
    <n v="1"/>
    <s v="Route66"/>
    <s v="Alpha"/>
    <x v="629"/>
    <n v="101"/>
    <n v="80"/>
    <n v="25179"/>
    <n v="24479"/>
    <n v="62411"/>
    <n v="48122"/>
  </r>
  <r>
    <n v="9"/>
    <s v="Hanamura"/>
    <s v="H2"/>
    <x v="245"/>
    <n v="89"/>
    <n v="260"/>
    <n v="6175"/>
    <n v="5405"/>
    <n v="84988"/>
    <n v="90533"/>
  </r>
  <r>
    <n v="5"/>
    <s v="BigPool"/>
    <s v="B2"/>
    <x v="453"/>
    <n v="183"/>
    <n v="172"/>
    <n v="23019"/>
    <n v="19836"/>
    <n v="24404"/>
    <n v="57872"/>
  </r>
  <r>
    <n v="11"/>
    <s v="EastTexas"/>
    <s v="Lake2"/>
    <x v="205"/>
    <n v="114"/>
    <n v="145"/>
    <n v="22589"/>
    <n v="20518"/>
    <n v="53391"/>
    <n v="76279"/>
  </r>
  <r>
    <n v="12"/>
    <s v="EastTexas"/>
    <s v="Lake3"/>
    <x v="637"/>
    <n v="86"/>
    <n v="147"/>
    <n v="22123"/>
    <n v="20757"/>
    <n v="41264"/>
    <n v="76448"/>
  </r>
  <r>
    <n v="2"/>
    <s v="Route66"/>
    <s v="Delta"/>
    <x v="665"/>
    <n v="180"/>
    <n v="145"/>
    <n v="22887"/>
    <n v="22220"/>
    <n v="41554"/>
    <n v="63989"/>
  </r>
  <r>
    <n v="2"/>
    <s v="Route66"/>
    <s v="Delta"/>
    <x v="228"/>
    <n v="189"/>
    <n v="159"/>
    <n v="23076"/>
    <n v="22379"/>
    <n v="41365"/>
    <n v="63830"/>
  </r>
  <r>
    <n v="12"/>
    <s v="EastTexas"/>
    <s v="Lake3"/>
    <x v="713"/>
    <n v="95"/>
    <n v="93"/>
    <n v="22218"/>
    <n v="20850"/>
    <n v="41169"/>
    <n v="76355"/>
  </r>
  <r>
    <n v="13"/>
    <s v="Kern River"/>
    <s v="W13"/>
    <x v="714"/>
    <n v="299"/>
    <n v="119"/>
    <n v="22864"/>
    <n v="20791"/>
    <n v="69839"/>
    <n v="58664"/>
  </r>
  <r>
    <n v="9"/>
    <s v="Hanamura"/>
    <s v="H2"/>
    <x v="263"/>
    <n v="164"/>
    <n v="271"/>
    <n v="6339"/>
    <n v="5676"/>
    <n v="84824"/>
    <n v="90262"/>
  </r>
  <r>
    <n v="9"/>
    <s v="Hanamura"/>
    <s v="H2"/>
    <x v="62"/>
    <n v="229"/>
    <n v="227"/>
    <n v="6568"/>
    <n v="5903"/>
    <n v="84595"/>
    <n v="90035"/>
  </r>
  <r>
    <n v="14"/>
    <s v="Kern River"/>
    <s v="Delta"/>
    <x v="657"/>
    <n v="218"/>
    <n v="295"/>
    <n v="25336"/>
    <n v="23017"/>
    <n v="50075"/>
    <n v="53121"/>
  </r>
  <r>
    <n v="11"/>
    <s v="EastTexas"/>
    <s v="Lake2"/>
    <x v="207"/>
    <n v="150"/>
    <n v="86"/>
    <n v="22739"/>
    <n v="20604"/>
    <n v="53241"/>
    <n v="76193"/>
  </r>
  <r>
    <n v="9"/>
    <s v="Hanamura"/>
    <s v="H2"/>
    <x v="283"/>
    <n v="224"/>
    <n v="281"/>
    <n v="6792"/>
    <n v="6184"/>
    <n v="84371"/>
    <n v="89754"/>
  </r>
  <r>
    <n v="10"/>
    <s v="EastTexas"/>
    <s v="Lake1"/>
    <x v="673"/>
    <n v="299"/>
    <n v="152"/>
    <n v="22258"/>
    <n v="20551"/>
    <n v="54970"/>
    <n v="44702"/>
  </r>
  <r>
    <n v="14"/>
    <s v="Kern River"/>
    <s v="Delta"/>
    <x v="715"/>
    <n v="241"/>
    <n v="90"/>
    <n v="25577"/>
    <n v="23107"/>
    <n v="49834"/>
    <n v="53031"/>
  </r>
  <r>
    <n v="3"/>
    <s v="Route66"/>
    <s v="A3"/>
    <x v="640"/>
    <n v="149"/>
    <n v="259"/>
    <n v="20239"/>
    <n v="17509"/>
    <n v="31919"/>
    <n v="78929"/>
  </r>
  <r>
    <n v="3"/>
    <s v="Route66"/>
    <s v="A3"/>
    <x v="439"/>
    <n v="279"/>
    <n v="256"/>
    <n v="20518"/>
    <n v="17765"/>
    <n v="31640"/>
    <n v="78673"/>
  </r>
  <r>
    <n v="2"/>
    <s v="Route66"/>
    <s v="Delta"/>
    <x v="229"/>
    <n v="244"/>
    <n v="152"/>
    <n v="23320"/>
    <n v="22531"/>
    <n v="41121"/>
    <n v="63678"/>
  </r>
  <r>
    <n v="9"/>
    <s v="Hanamura"/>
    <s v="H2"/>
    <x v="288"/>
    <n v="264"/>
    <n v="182"/>
    <n v="7056"/>
    <n v="6366"/>
    <n v="84107"/>
    <n v="89572"/>
  </r>
  <r>
    <n v="3"/>
    <s v="Route66"/>
    <s v="A3"/>
    <x v="615"/>
    <n v="210"/>
    <n v="135"/>
    <n v="20728"/>
    <n v="17900"/>
    <n v="31430"/>
    <n v="78538"/>
  </r>
  <r>
    <n v="9"/>
    <s v="Hanamura"/>
    <s v="H2"/>
    <x v="68"/>
    <n v="108"/>
    <n v="255"/>
    <n v="7164"/>
    <n v="6621"/>
    <n v="83999"/>
    <n v="89317"/>
  </r>
  <r>
    <n v="11"/>
    <s v="EastTexas"/>
    <s v="Lake2"/>
    <x v="583"/>
    <n v="84"/>
    <n v="163"/>
    <n v="22823"/>
    <n v="20767"/>
    <n v="53157"/>
    <n v="76030"/>
  </r>
  <r>
    <n v="9"/>
    <s v="Hanamura"/>
    <s v="H2"/>
    <x v="69"/>
    <n v="205"/>
    <n v="68"/>
    <n v="7369"/>
    <n v="6689"/>
    <n v="83794"/>
    <n v="89249"/>
  </r>
  <r>
    <n v="9"/>
    <s v="Hanamura"/>
    <s v="H2"/>
    <x v="290"/>
    <n v="283"/>
    <n v="271"/>
    <n v="7652"/>
    <n v="6960"/>
    <n v="83511"/>
    <n v="88978"/>
  </r>
  <r>
    <n v="2"/>
    <s v="Route66"/>
    <s v="Delta"/>
    <x v="716"/>
    <n v="101"/>
    <n v="126"/>
    <n v="23421"/>
    <n v="22657"/>
    <n v="41020"/>
    <n v="63552"/>
  </r>
  <r>
    <n v="9"/>
    <s v="Hanamura"/>
    <s v="H2"/>
    <x v="286"/>
    <n v="294"/>
    <n v="250"/>
    <n v="7946"/>
    <n v="7210"/>
    <n v="83217"/>
    <n v="88728"/>
  </r>
  <r>
    <n v="1"/>
    <s v="Route66"/>
    <s v="Alpha"/>
    <x v="717"/>
    <n v="256"/>
    <n v="168"/>
    <n v="25435"/>
    <n v="24647"/>
    <n v="62155"/>
    <n v="47954"/>
  </r>
  <r>
    <n v="12"/>
    <s v="EastTexas"/>
    <s v="Lake3"/>
    <x v="222"/>
    <n v="81"/>
    <n v="64"/>
    <n v="22299"/>
    <n v="20914"/>
    <n v="41088"/>
    <n v="76291"/>
  </r>
  <r>
    <n v="9"/>
    <s v="Hanamura"/>
    <s v="H2"/>
    <x v="349"/>
    <n v="150"/>
    <n v="252"/>
    <n v="8096"/>
    <n v="7462"/>
    <n v="83067"/>
    <n v="88476"/>
  </r>
  <r>
    <n v="1"/>
    <s v="Route66"/>
    <s v="Alpha"/>
    <x v="718"/>
    <n v="137"/>
    <n v="67"/>
    <n v="25572"/>
    <n v="24714"/>
    <n v="62018"/>
    <n v="47887"/>
  </r>
  <r>
    <n v="1"/>
    <s v="Route66"/>
    <s v="Alpha"/>
    <x v="719"/>
    <n v="101"/>
    <n v="118"/>
    <n v="25673"/>
    <n v="24832"/>
    <n v="61917"/>
    <n v="47769"/>
  </r>
  <r>
    <n v="9"/>
    <s v="Hanamura"/>
    <s v="H2"/>
    <x v="319"/>
    <n v="275"/>
    <n v="159"/>
    <n v="8371"/>
    <n v="7621"/>
    <n v="82792"/>
    <n v="88317"/>
  </r>
  <r>
    <n v="2"/>
    <s v="Route66"/>
    <s v="Delta"/>
    <x v="235"/>
    <n v="285"/>
    <n v="288"/>
    <n v="23706"/>
    <n v="22945"/>
    <n v="40735"/>
    <n v="63264"/>
  </r>
  <r>
    <n v="9"/>
    <s v="Hanamura"/>
    <s v="H2"/>
    <x v="720"/>
    <n v="223"/>
    <n v="80"/>
    <n v="8594"/>
    <n v="7701"/>
    <n v="82569"/>
    <n v="88237"/>
  </r>
  <r>
    <n v="10"/>
    <s v="EastTexas"/>
    <s v="Lake1"/>
    <x v="721"/>
    <n v="222"/>
    <n v="253"/>
    <n v="22480"/>
    <n v="20804"/>
    <n v="54748"/>
    <n v="44449"/>
  </r>
  <r>
    <n v="9"/>
    <s v="Hanamura"/>
    <s v="H2"/>
    <x v="329"/>
    <n v="189"/>
    <n v="235"/>
    <n v="8783"/>
    <n v="7936"/>
    <n v="82380"/>
    <n v="88002"/>
  </r>
  <r>
    <n v="9"/>
    <s v="Hanamura"/>
    <s v="H2"/>
    <x v="76"/>
    <n v="92"/>
    <n v="262"/>
    <n v="8875"/>
    <n v="8198"/>
    <n v="82288"/>
    <n v="87740"/>
  </r>
  <r>
    <n v="9"/>
    <s v="Hanamura"/>
    <s v="H2"/>
    <x v="300"/>
    <n v="146"/>
    <n v="153"/>
    <n v="9021"/>
    <n v="8351"/>
    <n v="82142"/>
    <n v="87587"/>
  </r>
  <r>
    <n v="9"/>
    <s v="Hanamura"/>
    <s v="H2"/>
    <x v="375"/>
    <n v="267"/>
    <n v="63"/>
    <n v="9288"/>
    <n v="8414"/>
    <n v="81875"/>
    <n v="87524"/>
  </r>
  <r>
    <n v="12"/>
    <s v="EastTexas"/>
    <s v="Lake3"/>
    <x v="646"/>
    <n v="89"/>
    <n v="110"/>
    <n v="22388"/>
    <n v="21024"/>
    <n v="40999"/>
    <n v="76181"/>
  </r>
  <r>
    <n v="12"/>
    <s v="EastTexas"/>
    <s v="Lake3"/>
    <x v="707"/>
    <n v="294"/>
    <n v="214"/>
    <n v="22682"/>
    <n v="21238"/>
    <n v="40705"/>
    <n v="75967"/>
  </r>
  <r>
    <n v="9"/>
    <s v="Hanamura"/>
    <s v="H2"/>
    <x v="305"/>
    <n v="201"/>
    <n v="208"/>
    <n v="9489"/>
    <n v="8622"/>
    <n v="81674"/>
    <n v="87316"/>
  </r>
  <r>
    <n v="3"/>
    <s v="Route66"/>
    <s v="A3"/>
    <x v="446"/>
    <n v="135"/>
    <n v="269"/>
    <n v="20863"/>
    <n v="18169"/>
    <n v="31295"/>
    <n v="78269"/>
  </r>
  <r>
    <n v="12"/>
    <s v="EastTexas"/>
    <s v="Lake3"/>
    <x v="665"/>
    <n v="144"/>
    <n v="236"/>
    <n v="22826"/>
    <n v="21474"/>
    <n v="40561"/>
    <n v="75731"/>
  </r>
  <r>
    <n v="9"/>
    <s v="Hanamura"/>
    <s v="H2"/>
    <x v="313"/>
    <n v="175"/>
    <n v="243"/>
    <n v="9664"/>
    <n v="8865"/>
    <n v="81499"/>
    <n v="87073"/>
  </r>
  <r>
    <n v="9"/>
    <s v="Hanamura"/>
    <s v="H2"/>
    <x v="380"/>
    <n v="207"/>
    <n v="227"/>
    <n v="9871"/>
    <n v="9092"/>
    <n v="81292"/>
    <n v="86846"/>
  </r>
  <r>
    <n v="11"/>
    <s v="EastTexas"/>
    <s v="Lake2"/>
    <x v="212"/>
    <n v="121"/>
    <n v="194"/>
    <n v="22944"/>
    <n v="20961"/>
    <n v="53036"/>
    <n v="75836"/>
  </r>
  <r>
    <n v="1"/>
    <s v="Route66"/>
    <s v="Alpha"/>
    <x v="695"/>
    <n v="155"/>
    <n v="257"/>
    <n v="25828"/>
    <n v="25089"/>
    <n v="61762"/>
    <n v="47512"/>
  </r>
  <r>
    <n v="1"/>
    <s v="Route66"/>
    <s v="Alpha"/>
    <x v="651"/>
    <n v="94"/>
    <n v="54"/>
    <n v="25922"/>
    <n v="25143"/>
    <n v="61668"/>
    <n v="47458"/>
  </r>
  <r>
    <n v="4"/>
    <s v="BigPool"/>
    <s v="B1"/>
    <x v="589"/>
    <n v="99"/>
    <n v="285"/>
    <n v="20082"/>
    <n v="18236"/>
    <n v="45108"/>
    <n v="70217"/>
  </r>
  <r>
    <n v="12"/>
    <s v="EastTexas"/>
    <s v="Lake3"/>
    <x v="722"/>
    <n v="99"/>
    <n v="154"/>
    <n v="22925"/>
    <n v="21628"/>
    <n v="40462"/>
    <n v="75577"/>
  </r>
  <r>
    <n v="14"/>
    <s v="Kern River"/>
    <s v="Delta"/>
    <x v="659"/>
    <n v="283"/>
    <n v="115"/>
    <n v="25860"/>
    <n v="23222"/>
    <n v="49551"/>
    <n v="52916"/>
  </r>
  <r>
    <n v="9"/>
    <s v="Hanamura"/>
    <s v="H2"/>
    <x v="92"/>
    <n v="151"/>
    <n v="191"/>
    <n v="10022"/>
    <n v="9283"/>
    <n v="81141"/>
    <n v="86655"/>
  </r>
  <r>
    <n v="1"/>
    <s v="Route66"/>
    <s v="Alpha"/>
    <x v="656"/>
    <n v="266"/>
    <n v="165"/>
    <n v="26188"/>
    <n v="25308"/>
    <n v="61402"/>
    <n v="47293"/>
  </r>
  <r>
    <n v="1"/>
    <s v="Route66"/>
    <s v="Alpha"/>
    <x v="657"/>
    <n v="122"/>
    <n v="280"/>
    <n v="26310"/>
    <n v="25588"/>
    <n v="61280"/>
    <n v="47013"/>
  </r>
  <r>
    <n v="5"/>
    <s v="BigPool"/>
    <s v="B2"/>
    <x v="710"/>
    <n v="94"/>
    <n v="221"/>
    <n v="23113"/>
    <n v="20057"/>
    <n v="24310"/>
    <n v="57651"/>
  </r>
  <r>
    <n v="2"/>
    <s v="Route66"/>
    <s v="Delta"/>
    <x v="236"/>
    <n v="150"/>
    <n v="186"/>
    <n v="23856"/>
    <n v="23131"/>
    <n v="40585"/>
    <n v="63078"/>
  </r>
  <r>
    <n v="9"/>
    <s v="Hanamura"/>
    <s v="H2"/>
    <x v="397"/>
    <n v="185"/>
    <n v="273"/>
    <n v="10207"/>
    <n v="9556"/>
    <n v="80956"/>
    <n v="86382"/>
  </r>
  <r>
    <n v="9"/>
    <s v="Hanamura"/>
    <s v="H2"/>
    <x v="324"/>
    <n v="266"/>
    <n v="196"/>
    <n v="10473"/>
    <n v="9752"/>
    <n v="80690"/>
    <n v="86186"/>
  </r>
  <r>
    <n v="5"/>
    <s v="BigPool"/>
    <s v="B2"/>
    <x v="592"/>
    <n v="167"/>
    <n v="158"/>
    <n v="23280"/>
    <n v="20215"/>
    <n v="24143"/>
    <n v="57493"/>
  </r>
  <r>
    <n v="11"/>
    <s v="EastTexas"/>
    <s v="Lake2"/>
    <x v="713"/>
    <n v="289"/>
    <n v="166"/>
    <n v="23233"/>
    <n v="21127"/>
    <n v="52747"/>
    <n v="75670"/>
  </r>
  <r>
    <n v="5"/>
    <s v="BigPool"/>
    <s v="B2"/>
    <x v="723"/>
    <n v="124"/>
    <n v="299"/>
    <n v="23404"/>
    <n v="20514"/>
    <n v="24019"/>
    <n v="57194"/>
  </r>
  <r>
    <n v="14"/>
    <s v="Kern River"/>
    <s v="Delta"/>
    <x v="274"/>
    <n v="216"/>
    <n v="174"/>
    <n v="26076"/>
    <n v="23396"/>
    <n v="49335"/>
    <n v="52742"/>
  </r>
  <r>
    <n v="2"/>
    <s v="Route66"/>
    <s v="Delta"/>
    <x v="465"/>
    <n v="281"/>
    <n v="133"/>
    <n v="24137"/>
    <n v="23264"/>
    <n v="40304"/>
    <n v="62945"/>
  </r>
  <r>
    <n v="9"/>
    <s v="Hanamura"/>
    <s v="H2"/>
    <x v="401"/>
    <n v="93"/>
    <n v="67"/>
    <n v="10566"/>
    <n v="9819"/>
    <n v="80597"/>
    <n v="86119"/>
  </r>
  <r>
    <n v="5"/>
    <s v="BigPool"/>
    <s v="B2"/>
    <x v="228"/>
    <n v="108"/>
    <n v="114"/>
    <n v="23512"/>
    <n v="20628"/>
    <n v="23911"/>
    <n v="57080"/>
  </r>
  <r>
    <n v="1"/>
    <s v="Route66"/>
    <s v="Alpha"/>
    <x v="724"/>
    <n v="156"/>
    <n v="206"/>
    <n v="26466"/>
    <n v="25794"/>
    <n v="61124"/>
    <n v="46807"/>
  </r>
  <r>
    <n v="4"/>
    <s v="BigPool"/>
    <s v="B1"/>
    <x v="632"/>
    <n v="144"/>
    <n v="195"/>
    <n v="20226"/>
    <n v="18431"/>
    <n v="44964"/>
    <n v="70022"/>
  </r>
  <r>
    <n v="14"/>
    <s v="Kern River"/>
    <s v="Delta"/>
    <x v="725"/>
    <n v="276"/>
    <n v="225"/>
    <n v="26352"/>
    <n v="23621"/>
    <n v="49059"/>
    <n v="52517"/>
  </r>
  <r>
    <n v="9"/>
    <s v="Hanamura"/>
    <s v="H2"/>
    <x v="350"/>
    <n v="220"/>
    <n v="68"/>
    <n v="10786"/>
    <n v="9887"/>
    <n v="80377"/>
    <n v="86051"/>
  </r>
  <r>
    <n v="9"/>
    <s v="Hanamura"/>
    <s v="H2"/>
    <x v="345"/>
    <n v="251"/>
    <n v="117"/>
    <n v="11037"/>
    <n v="10004"/>
    <n v="80126"/>
    <n v="85934"/>
  </r>
  <r>
    <n v="11"/>
    <s v="EastTexas"/>
    <s v="Lake2"/>
    <x v="226"/>
    <n v="116"/>
    <n v="121"/>
    <n v="23349"/>
    <n v="21248"/>
    <n v="52631"/>
    <n v="75549"/>
  </r>
  <r>
    <n v="4"/>
    <s v="BigPool"/>
    <s v="B1"/>
    <x v="596"/>
    <n v="179"/>
    <n v="175"/>
    <n v="20405"/>
    <n v="18606"/>
    <n v="44785"/>
    <n v="69847"/>
  </r>
  <r>
    <n v="9"/>
    <s v="Hanamura"/>
    <s v="H2"/>
    <x v="351"/>
    <n v="256"/>
    <n v="56"/>
    <n v="11293"/>
    <n v="10060"/>
    <n v="79870"/>
    <n v="85878"/>
  </r>
  <r>
    <n v="4"/>
    <s v="BigPool"/>
    <s v="B1"/>
    <x v="573"/>
    <n v="194"/>
    <n v="136"/>
    <n v="20599"/>
    <n v="18742"/>
    <n v="44591"/>
    <n v="69711"/>
  </r>
  <r>
    <n v="9"/>
    <s v="Hanamura"/>
    <s v="H2"/>
    <x v="415"/>
    <n v="138"/>
    <n v="259"/>
    <n v="11431"/>
    <n v="10319"/>
    <n v="79732"/>
    <n v="85619"/>
  </r>
  <r>
    <n v="14"/>
    <s v="Kern River"/>
    <s v="Delta"/>
    <x v="726"/>
    <n v="109"/>
    <n v="60"/>
    <n v="26461"/>
    <n v="23681"/>
    <n v="48950"/>
    <n v="52457"/>
  </r>
  <r>
    <n v="9"/>
    <s v="Hanamura"/>
    <s v="H2"/>
    <x v="428"/>
    <n v="246"/>
    <n v="210"/>
    <n v="11677"/>
    <n v="10529"/>
    <n v="79486"/>
    <n v="85409"/>
  </r>
  <r>
    <n v="10"/>
    <s v="EastTexas"/>
    <s v="Lake1"/>
    <x v="460"/>
    <n v="161"/>
    <n v="126"/>
    <n v="22641"/>
    <n v="20930"/>
    <n v="54587"/>
    <n v="44323"/>
  </r>
  <r>
    <n v="2"/>
    <s v="Route66"/>
    <s v="Delta"/>
    <x v="467"/>
    <n v="177"/>
    <n v="243"/>
    <n v="24314"/>
    <n v="23507"/>
    <n v="40127"/>
    <n v="62702"/>
  </r>
  <r>
    <n v="11"/>
    <s v="EastTexas"/>
    <s v="Lake2"/>
    <x v="727"/>
    <n v="138"/>
    <n v="228"/>
    <n v="23487"/>
    <n v="21476"/>
    <n v="52493"/>
    <n v="75321"/>
  </r>
  <r>
    <n v="11"/>
    <s v="EastTexas"/>
    <s v="Lake2"/>
    <x v="457"/>
    <n v="81"/>
    <n v="276"/>
    <n v="23568"/>
    <n v="21752"/>
    <n v="52412"/>
    <n v="75045"/>
  </r>
  <r>
    <n v="12"/>
    <s v="EastTexas"/>
    <s v="Lake3"/>
    <x v="728"/>
    <n v="267"/>
    <n v="195"/>
    <n v="23192"/>
    <n v="21823"/>
    <n v="40195"/>
    <n v="75382"/>
  </r>
  <r>
    <n v="3"/>
    <s v="Route66"/>
    <s v="A3"/>
    <x v="207"/>
    <n v="192"/>
    <n v="105"/>
    <n v="21055"/>
    <n v="18274"/>
    <n v="31103"/>
    <n v="78164"/>
  </r>
  <r>
    <n v="4"/>
    <s v="BigPool"/>
    <s v="B1"/>
    <x v="711"/>
    <n v="287"/>
    <n v="128"/>
    <n v="20886"/>
    <n v="18870"/>
    <n v="44304"/>
    <n v="69583"/>
  </r>
  <r>
    <n v="9"/>
    <s v="Hanamura"/>
    <s v="H2"/>
    <x v="108"/>
    <n v="229"/>
    <n v="241"/>
    <n v="11906"/>
    <n v="10770"/>
    <n v="79257"/>
    <n v="85168"/>
  </r>
  <r>
    <n v="2"/>
    <s v="Route66"/>
    <s v="Delta"/>
    <x v="729"/>
    <n v="268"/>
    <n v="132"/>
    <n v="24582"/>
    <n v="23639"/>
    <n v="39859"/>
    <n v="62570"/>
  </r>
  <r>
    <n v="11"/>
    <s v="EastTexas"/>
    <s v="Lake2"/>
    <x v="722"/>
    <n v="119"/>
    <n v="287"/>
    <n v="23687"/>
    <n v="22039"/>
    <n v="52293"/>
    <n v="74758"/>
  </r>
  <r>
    <n v="3"/>
    <s v="Route66"/>
    <s v="A3"/>
    <x v="730"/>
    <n v="140"/>
    <n v="55"/>
    <n v="21195"/>
    <n v="18329"/>
    <n v="30963"/>
    <n v="78109"/>
  </r>
  <r>
    <n v="3"/>
    <s v="Route66"/>
    <s v="A3"/>
    <x v="731"/>
    <n v="84"/>
    <n v="141"/>
    <n v="21279"/>
    <n v="18470"/>
    <n v="30879"/>
    <n v="77968"/>
  </r>
  <r>
    <n v="5"/>
    <s v="BigPool"/>
    <s v="B2"/>
    <x v="458"/>
    <n v="192"/>
    <n v="248"/>
    <n v="23704"/>
    <n v="20876"/>
    <n v="23719"/>
    <n v="56832"/>
  </r>
  <r>
    <n v="10"/>
    <s v="EastTexas"/>
    <s v="Lake1"/>
    <x v="684"/>
    <n v="163"/>
    <n v="70"/>
    <n v="22804"/>
    <n v="21000"/>
    <n v="54424"/>
    <n v="44253"/>
  </r>
  <r>
    <n v="9"/>
    <s v="Hanamura"/>
    <s v="H2"/>
    <x v="732"/>
    <n v="198"/>
    <n v="73"/>
    <n v="12104"/>
    <n v="10843"/>
    <n v="79059"/>
    <n v="85095"/>
  </r>
  <r>
    <n v="9"/>
    <s v="Hanamura"/>
    <s v="H2"/>
    <x v="471"/>
    <n v="165"/>
    <n v="121"/>
    <n v="12269"/>
    <n v="10964"/>
    <n v="78894"/>
    <n v="84974"/>
  </r>
  <r>
    <n v="9"/>
    <s v="Hanamura"/>
    <s v="H2"/>
    <x v="359"/>
    <n v="84"/>
    <n v="196"/>
    <n v="12353"/>
    <n v="11160"/>
    <n v="78810"/>
    <n v="84778"/>
  </r>
  <r>
    <n v="13"/>
    <s v="Kern River"/>
    <s v="W13"/>
    <x v="213"/>
    <n v="99"/>
    <n v="206"/>
    <n v="22963"/>
    <n v="20997"/>
    <n v="69740"/>
    <n v="58458"/>
  </r>
  <r>
    <n v="9"/>
    <s v="Hanamura"/>
    <s v="H2"/>
    <x v="733"/>
    <n v="151"/>
    <n v="133"/>
    <n v="12504"/>
    <n v="11293"/>
    <n v="78659"/>
    <n v="84645"/>
  </r>
  <r>
    <n v="2"/>
    <s v="Route66"/>
    <s v="Delta"/>
    <x v="623"/>
    <n v="267"/>
    <n v="65"/>
    <n v="24849"/>
    <n v="23704"/>
    <n v="39592"/>
    <n v="62505"/>
  </r>
  <r>
    <n v="12"/>
    <s v="EastTexas"/>
    <s v="Lake3"/>
    <x v="716"/>
    <n v="113"/>
    <n v="163"/>
    <n v="23305"/>
    <n v="21986"/>
    <n v="40082"/>
    <n v="75219"/>
  </r>
  <r>
    <n v="1"/>
    <s v="Route66"/>
    <s v="Alpha"/>
    <x v="493"/>
    <n v="164"/>
    <n v="128"/>
    <n v="26630"/>
    <n v="25922"/>
    <n v="60960"/>
    <n v="46679"/>
  </r>
  <r>
    <n v="1"/>
    <s v="Route66"/>
    <s v="Alpha"/>
    <x v="725"/>
    <n v="157"/>
    <n v="156"/>
    <n v="26787"/>
    <n v="26078"/>
    <n v="60803"/>
    <n v="46523"/>
  </r>
  <r>
    <n v="1"/>
    <s v="Route66"/>
    <s v="Alpha"/>
    <x v="734"/>
    <n v="100"/>
    <n v="160"/>
    <n v="26887"/>
    <n v="26238"/>
    <n v="60703"/>
    <n v="46363"/>
  </r>
  <r>
    <n v="2"/>
    <s v="Route66"/>
    <s v="Delta"/>
    <x v="469"/>
    <n v="265"/>
    <n v="124"/>
    <n v="25114"/>
    <n v="23828"/>
    <n v="39327"/>
    <n v="62381"/>
  </r>
  <r>
    <n v="11"/>
    <s v="EastTexas"/>
    <s v="Lake2"/>
    <x v="458"/>
    <n v="247"/>
    <n v="291"/>
    <n v="23934"/>
    <n v="22330"/>
    <n v="52046"/>
    <n v="74467"/>
  </r>
  <r>
    <n v="9"/>
    <s v="Hanamura"/>
    <s v="H2"/>
    <x v="502"/>
    <n v="153"/>
    <n v="169"/>
    <n v="12657"/>
    <n v="11462"/>
    <n v="78506"/>
    <n v="84476"/>
  </r>
  <r>
    <n v="1"/>
    <s v="Route66"/>
    <s v="Alpha"/>
    <x v="735"/>
    <n v="236"/>
    <n v="96"/>
    <n v="27123"/>
    <n v="26334"/>
    <n v="60467"/>
    <n v="46267"/>
  </r>
  <r>
    <n v="9"/>
    <s v="Hanamura"/>
    <s v="H2"/>
    <x v="499"/>
    <n v="291"/>
    <n v="226"/>
    <n v="12948"/>
    <n v="11688"/>
    <n v="78215"/>
    <n v="84250"/>
  </r>
  <r>
    <n v="9"/>
    <s v="Hanamura"/>
    <s v="H2"/>
    <x v="519"/>
    <n v="150"/>
    <n v="223"/>
    <n v="13098"/>
    <n v="11911"/>
    <n v="78065"/>
    <n v="84027"/>
  </r>
  <r>
    <n v="9"/>
    <s v="Hanamura"/>
    <s v="H2"/>
    <x v="123"/>
    <n v="263"/>
    <n v="245"/>
    <n v="13361"/>
    <n v="12156"/>
    <n v="77802"/>
    <n v="83782"/>
  </r>
  <r>
    <n v="5"/>
    <s v="BigPool"/>
    <s v="B2"/>
    <x v="612"/>
    <n v="97"/>
    <n v="159"/>
    <n v="23801"/>
    <n v="21035"/>
    <n v="23622"/>
    <n v="56673"/>
  </r>
  <r>
    <n v="1"/>
    <s v="Route66"/>
    <s v="Alpha"/>
    <x v="736"/>
    <n v="235"/>
    <n v="169"/>
    <n v="27358"/>
    <n v="26503"/>
    <n v="60232"/>
    <n v="46098"/>
  </r>
  <r>
    <n v="4"/>
    <s v="BigPool"/>
    <s v="B1"/>
    <x v="643"/>
    <n v="113"/>
    <n v="118"/>
    <n v="20999"/>
    <n v="18988"/>
    <n v="44191"/>
    <n v="69465"/>
  </r>
  <r>
    <n v="3"/>
    <s v="Route66"/>
    <s v="A3"/>
    <x v="637"/>
    <n v="216"/>
    <n v="69"/>
    <n v="21495"/>
    <n v="18539"/>
    <n v="30663"/>
    <n v="77899"/>
  </r>
  <r>
    <n v="3"/>
    <s v="Route66"/>
    <s v="A3"/>
    <x v="713"/>
    <n v="123"/>
    <n v="273"/>
    <n v="21618"/>
    <n v="18812"/>
    <n v="30540"/>
    <n v="77626"/>
  </r>
  <r>
    <n v="13"/>
    <s v="Kern River"/>
    <s v="W13"/>
    <x v="453"/>
    <n v="282"/>
    <n v="148"/>
    <n v="23245"/>
    <n v="21145"/>
    <n v="69458"/>
    <n v="58310"/>
  </r>
  <r>
    <n v="1"/>
    <s v="Route66"/>
    <s v="Alpha"/>
    <x v="737"/>
    <n v="182"/>
    <n v="151"/>
    <n v="27540"/>
    <n v="26654"/>
    <n v="60050"/>
    <n v="45947"/>
  </r>
  <r>
    <n v="3"/>
    <s v="Route66"/>
    <s v="A3"/>
    <x v="454"/>
    <n v="204"/>
    <n v="167"/>
    <n v="21822"/>
    <n v="18979"/>
    <n v="30336"/>
    <n v="77459"/>
  </r>
  <r>
    <n v="9"/>
    <s v="Hanamura"/>
    <s v="H2"/>
    <x v="132"/>
    <n v="294"/>
    <n v="129"/>
    <n v="13655"/>
    <n v="12285"/>
    <n v="77508"/>
    <n v="83653"/>
  </r>
  <r>
    <n v="9"/>
    <s v="Hanamura"/>
    <s v="H2"/>
    <x v="738"/>
    <n v="124"/>
    <n v="95"/>
    <n v="13779"/>
    <n v="12380"/>
    <n v="77384"/>
    <n v="83558"/>
  </r>
  <r>
    <n v="4"/>
    <s v="BigPool"/>
    <s v="B1"/>
    <x v="441"/>
    <n v="194"/>
    <n v="132"/>
    <n v="21193"/>
    <n v="19120"/>
    <n v="43997"/>
    <n v="69333"/>
  </r>
  <r>
    <n v="12"/>
    <s v="EastTexas"/>
    <s v="Lake3"/>
    <x v="739"/>
    <n v="214"/>
    <n v="179"/>
    <n v="23519"/>
    <n v="22165"/>
    <n v="39868"/>
    <n v="75040"/>
  </r>
  <r>
    <n v="9"/>
    <s v="Hanamura"/>
    <s v="H2"/>
    <x v="136"/>
    <n v="241"/>
    <n v="276"/>
    <n v="14020"/>
    <n v="12656"/>
    <n v="77143"/>
    <n v="83282"/>
  </r>
  <r>
    <n v="4"/>
    <s v="BigPool"/>
    <s v="B1"/>
    <x v="686"/>
    <n v="117"/>
    <n v="90"/>
    <n v="21310"/>
    <n v="19210"/>
    <n v="43880"/>
    <n v="69243"/>
  </r>
  <r>
    <n v="11"/>
    <s v="EastTexas"/>
    <s v="Lake2"/>
    <x v="740"/>
    <n v="231"/>
    <n v="142"/>
    <n v="24165"/>
    <n v="22472"/>
    <n v="51815"/>
    <n v="74325"/>
  </r>
  <r>
    <n v="10"/>
    <s v="EastTexas"/>
    <s v="Lake1"/>
    <x v="236"/>
    <n v="193"/>
    <n v="188"/>
    <n v="22997"/>
    <n v="21188"/>
    <n v="54231"/>
    <n v="44065"/>
  </r>
  <r>
    <n v="4"/>
    <s v="BigPool"/>
    <s v="B1"/>
    <x v="741"/>
    <n v="293"/>
    <n v="196"/>
    <n v="21603"/>
    <n v="19406"/>
    <n v="43587"/>
    <n v="69047"/>
  </r>
  <r>
    <n v="11"/>
    <s v="EastTexas"/>
    <s v="Lake2"/>
    <x v="716"/>
    <n v="148"/>
    <n v="71"/>
    <n v="24313"/>
    <n v="22543"/>
    <n v="51667"/>
    <n v="74254"/>
  </r>
  <r>
    <n v="9"/>
    <s v="Hanamura"/>
    <s v="H2"/>
    <x v="138"/>
    <n v="155"/>
    <n v="230"/>
    <n v="14175"/>
    <n v="12886"/>
    <n v="76988"/>
    <n v="83052"/>
  </r>
  <r>
    <n v="1"/>
    <s v="Route66"/>
    <s v="Alpha"/>
    <x v="666"/>
    <n v="176"/>
    <n v="234"/>
    <n v="27716"/>
    <n v="26888"/>
    <n v="59874"/>
    <n v="45713"/>
  </r>
  <r>
    <n v="9"/>
    <s v="Hanamura"/>
    <s v="H2"/>
    <x v="139"/>
    <n v="136"/>
    <n v="143"/>
    <n v="14311"/>
    <n v="13029"/>
    <n v="76852"/>
    <n v="82909"/>
  </r>
  <r>
    <n v="2"/>
    <s v="Route66"/>
    <s v="Delta"/>
    <x v="705"/>
    <n v="255"/>
    <n v="61"/>
    <n v="25369"/>
    <n v="23889"/>
    <n v="39072"/>
    <n v="62320"/>
  </r>
  <r>
    <n v="5"/>
    <s v="BigPool"/>
    <s v="B2"/>
    <x v="234"/>
    <n v="103"/>
    <n v="174"/>
    <n v="23904"/>
    <n v="21209"/>
    <n v="23519"/>
    <n v="56499"/>
  </r>
  <r>
    <n v="9"/>
    <s v="Hanamura"/>
    <s v="H2"/>
    <x v="387"/>
    <n v="105"/>
    <n v="201"/>
    <n v="14416"/>
    <n v="13230"/>
    <n v="76747"/>
    <n v="82708"/>
  </r>
  <r>
    <n v="9"/>
    <s v="Hanamura"/>
    <s v="H2"/>
    <x v="504"/>
    <n v="134"/>
    <n v="150"/>
    <n v="14550"/>
    <n v="13380"/>
    <n v="76613"/>
    <n v="82558"/>
  </r>
  <r>
    <n v="3"/>
    <s v="Route66"/>
    <s v="A3"/>
    <x v="707"/>
    <n v="214"/>
    <n v="267"/>
    <n v="22036"/>
    <n v="19246"/>
    <n v="30122"/>
    <n v="77192"/>
  </r>
  <r>
    <n v="4"/>
    <s v="BigPool"/>
    <s v="B1"/>
    <x v="449"/>
    <n v="179"/>
    <n v="191"/>
    <n v="21782"/>
    <n v="19597"/>
    <n v="43408"/>
    <n v="68856"/>
  </r>
  <r>
    <n v="9"/>
    <s v="Hanamura"/>
    <s v="H2"/>
    <x v="540"/>
    <n v="292"/>
    <n v="152"/>
    <n v="14842"/>
    <n v="13532"/>
    <n v="76321"/>
    <n v="82406"/>
  </r>
  <r>
    <n v="9"/>
    <s v="Hanamura"/>
    <s v="H2"/>
    <x v="518"/>
    <n v="147"/>
    <n v="203"/>
    <n v="14989"/>
    <n v="13735"/>
    <n v="76174"/>
    <n v="82203"/>
  </r>
  <r>
    <n v="3"/>
    <s v="Route66"/>
    <s v="A3"/>
    <x v="457"/>
    <n v="82"/>
    <n v="235"/>
    <n v="22118"/>
    <n v="19481"/>
    <n v="30040"/>
    <n v="76957"/>
  </r>
  <r>
    <n v="5"/>
    <s v="BigPool"/>
    <s v="B2"/>
    <x v="463"/>
    <n v="274"/>
    <n v="285"/>
    <n v="24178"/>
    <n v="21494"/>
    <n v="23245"/>
    <n v="56214"/>
  </r>
  <r>
    <n v="4"/>
    <s v="BigPool"/>
    <s v="B1"/>
    <x v="451"/>
    <n v="277"/>
    <n v="212"/>
    <n v="22059"/>
    <n v="19809"/>
    <n v="43131"/>
    <n v="68644"/>
  </r>
  <r>
    <n v="9"/>
    <s v="Hanamura"/>
    <s v="H2"/>
    <x v="517"/>
    <n v="108"/>
    <n v="52"/>
    <n v="15097"/>
    <n v="13787"/>
    <n v="76066"/>
    <n v="82151"/>
  </r>
  <r>
    <n v="9"/>
    <s v="Hanamura"/>
    <s v="H2"/>
    <x v="393"/>
    <n v="234"/>
    <n v="154"/>
    <n v="15331"/>
    <n v="13941"/>
    <n v="75832"/>
    <n v="81997"/>
  </r>
  <r>
    <n v="11"/>
    <s v="EastTexas"/>
    <s v="Lake2"/>
    <x v="234"/>
    <n v="204"/>
    <n v="116"/>
    <n v="24517"/>
    <n v="22659"/>
    <n v="51463"/>
    <n v="74138"/>
  </r>
  <r>
    <n v="9"/>
    <s v="Hanamura"/>
    <s v="H2"/>
    <x v="394"/>
    <n v="265"/>
    <n v="66"/>
    <n v="15596"/>
    <n v="14007"/>
    <n v="75567"/>
    <n v="81931"/>
  </r>
  <r>
    <n v="10"/>
    <s v="EastTexas"/>
    <s v="Lake1"/>
    <x v="465"/>
    <n v="188"/>
    <n v="156"/>
    <n v="23185"/>
    <n v="21344"/>
    <n v="54043"/>
    <n v="43909"/>
  </r>
  <r>
    <n v="5"/>
    <s v="BigPool"/>
    <s v="B2"/>
    <x v="693"/>
    <n v="121"/>
    <n v="96"/>
    <n v="24299"/>
    <n v="21590"/>
    <n v="23124"/>
    <n v="56118"/>
  </r>
  <r>
    <n v="13"/>
    <s v="Kern River"/>
    <s v="W13"/>
    <x v="710"/>
    <n v="150"/>
    <n v="51"/>
    <n v="23395"/>
    <n v="21196"/>
    <n v="69308"/>
    <n v="58259"/>
  </r>
  <r>
    <n v="9"/>
    <s v="Hanamura"/>
    <s v="H2"/>
    <x v="562"/>
    <n v="99"/>
    <n v="147"/>
    <n v="15695"/>
    <n v="14154"/>
    <n v="75468"/>
    <n v="81784"/>
  </r>
  <r>
    <n v="2"/>
    <s v="Route66"/>
    <s v="Delta"/>
    <x v="247"/>
    <n v="287"/>
    <n v="78"/>
    <n v="25656"/>
    <n v="23967"/>
    <n v="38785"/>
    <n v="62242"/>
  </r>
  <r>
    <n v="5"/>
    <s v="BigPool"/>
    <s v="B2"/>
    <x v="635"/>
    <n v="293"/>
    <n v="85"/>
    <n v="24592"/>
    <n v="21675"/>
    <n v="22831"/>
    <n v="56033"/>
  </r>
  <r>
    <n v="1"/>
    <s v="Route66"/>
    <s v="Alpha"/>
    <x v="742"/>
    <n v="88"/>
    <n v="234"/>
    <n v="27804"/>
    <n v="27122"/>
    <n v="59786"/>
    <n v="45479"/>
  </r>
  <r>
    <n v="4"/>
    <s v="BigPool"/>
    <s v="B1"/>
    <x v="222"/>
    <n v="297"/>
    <n v="92"/>
    <n v="22356"/>
    <n v="19901"/>
    <n v="42834"/>
    <n v="68552"/>
  </r>
  <r>
    <n v="9"/>
    <s v="Hanamura"/>
    <s v="H2"/>
    <x v="156"/>
    <n v="252"/>
    <n v="264"/>
    <n v="15947"/>
    <n v="14418"/>
    <n v="75216"/>
    <n v="81520"/>
  </r>
  <r>
    <n v="12"/>
    <s v="EastTexas"/>
    <s v="Lake3"/>
    <x v="743"/>
    <n v="296"/>
    <n v="197"/>
    <n v="23815"/>
    <n v="22362"/>
    <n v="39572"/>
    <n v="74843"/>
  </r>
  <r>
    <n v="4"/>
    <s v="BigPool"/>
    <s v="B1"/>
    <x v="710"/>
    <n v="154"/>
    <n v="223"/>
    <n v="22510"/>
    <n v="20124"/>
    <n v="42680"/>
    <n v="68329"/>
  </r>
  <r>
    <n v="14"/>
    <s v="Kern River"/>
    <s v="Delta"/>
    <x v="736"/>
    <n v="107"/>
    <n v="134"/>
    <n v="26568"/>
    <n v="23815"/>
    <n v="48843"/>
    <n v="52323"/>
  </r>
  <r>
    <n v="12"/>
    <s v="EastTexas"/>
    <s v="Lake3"/>
    <x v="744"/>
    <n v="224"/>
    <n v="118"/>
    <n v="24039"/>
    <n v="22480"/>
    <n v="39348"/>
    <n v="74725"/>
  </r>
  <r>
    <n v="10"/>
    <s v="EastTexas"/>
    <s v="Lake1"/>
    <x v="238"/>
    <n v="230"/>
    <n v="63"/>
    <n v="23415"/>
    <n v="21407"/>
    <n v="53813"/>
    <n v="43846"/>
  </r>
  <r>
    <n v="14"/>
    <s v="Kern River"/>
    <s v="Delta"/>
    <x v="745"/>
    <n v="86"/>
    <n v="188"/>
    <n v="26654"/>
    <n v="24003"/>
    <n v="48757"/>
    <n v="52135"/>
  </r>
  <r>
    <n v="9"/>
    <s v="Hanamura"/>
    <s v="H2"/>
    <x v="531"/>
    <n v="233"/>
    <n v="148"/>
    <n v="16180"/>
    <n v="14566"/>
    <n v="74983"/>
    <n v="81372"/>
  </r>
  <r>
    <n v="9"/>
    <s v="Hanamura"/>
    <s v="H2"/>
    <x v="497"/>
    <n v="104"/>
    <n v="298"/>
    <n v="16284"/>
    <n v="14864"/>
    <n v="74879"/>
    <n v="81074"/>
  </r>
  <r>
    <n v="11"/>
    <s v="EastTexas"/>
    <s v="Lake2"/>
    <x v="461"/>
    <n v="161"/>
    <n v="232"/>
    <n v="24678"/>
    <n v="22891"/>
    <n v="51302"/>
    <n v="73906"/>
  </r>
  <r>
    <n v="1"/>
    <s v="Route66"/>
    <s v="Alpha"/>
    <x v="746"/>
    <n v="132"/>
    <n v="253"/>
    <n v="27936"/>
    <n v="27375"/>
    <n v="59654"/>
    <n v="45226"/>
  </r>
  <r>
    <n v="14"/>
    <s v="Kern River"/>
    <s v="Delta"/>
    <x v="747"/>
    <n v="288"/>
    <n v="130"/>
    <n v="26942"/>
    <n v="24133"/>
    <n v="48469"/>
    <n v="52005"/>
  </r>
  <r>
    <n v="2"/>
    <s v="Route66"/>
    <s v="Delta"/>
    <x v="473"/>
    <n v="277"/>
    <n v="119"/>
    <n v="25933"/>
    <n v="24086"/>
    <n v="38508"/>
    <n v="62123"/>
  </r>
  <r>
    <n v="3"/>
    <s v="Route66"/>
    <s v="A3"/>
    <x v="673"/>
    <n v="109"/>
    <n v="77"/>
    <n v="22227"/>
    <n v="19558"/>
    <n v="29931"/>
    <n v="76880"/>
  </r>
  <r>
    <n v="13"/>
    <s v="Kern River"/>
    <s v="W13"/>
    <x v="723"/>
    <n v="170"/>
    <n v="104"/>
    <n v="23565"/>
    <n v="21300"/>
    <n v="69138"/>
    <n v="58155"/>
  </r>
  <r>
    <n v="1"/>
    <s v="Route66"/>
    <s v="Alpha"/>
    <x v="748"/>
    <n v="200"/>
    <n v="227"/>
    <n v="28136"/>
    <n v="27602"/>
    <n v="59454"/>
    <n v="44999"/>
  </r>
  <r>
    <n v="9"/>
    <s v="Hanamura"/>
    <s v="H2"/>
    <x v="162"/>
    <n v="184"/>
    <n v="137"/>
    <n v="16468"/>
    <n v="15001"/>
    <n v="74695"/>
    <n v="80937"/>
  </r>
  <r>
    <n v="2"/>
    <s v="Route66"/>
    <s v="Delta"/>
    <x v="475"/>
    <n v="102"/>
    <n v="161"/>
    <n v="26035"/>
    <n v="24247"/>
    <n v="38406"/>
    <n v="61962"/>
  </r>
  <r>
    <n v="14"/>
    <s v="Kern River"/>
    <s v="Delta"/>
    <x v="749"/>
    <n v="107"/>
    <n v="88"/>
    <n v="27049"/>
    <n v="24221"/>
    <n v="48362"/>
    <n v="51917"/>
  </r>
  <r>
    <n v="9"/>
    <s v="Hanamura"/>
    <s v="H2"/>
    <x v="535"/>
    <n v="88"/>
    <n v="275"/>
    <n v="16556"/>
    <n v="15276"/>
    <n v="74607"/>
    <n v="80662"/>
  </r>
  <r>
    <n v="2"/>
    <s v="Route66"/>
    <s v="Delta"/>
    <x v="476"/>
    <n v="289"/>
    <n v="172"/>
    <n v="26324"/>
    <n v="24419"/>
    <n v="38117"/>
    <n v="61790"/>
  </r>
  <r>
    <n v="9"/>
    <s v="Hanamura"/>
    <s v="H2"/>
    <x v="510"/>
    <n v="237"/>
    <n v="127"/>
    <n v="16793"/>
    <n v="15403"/>
    <n v="74370"/>
    <n v="80535"/>
  </r>
  <r>
    <n v="9"/>
    <s v="Hanamura"/>
    <s v="H2"/>
    <x v="653"/>
    <n v="97"/>
    <n v="246"/>
    <n v="16890"/>
    <n v="15649"/>
    <n v="74273"/>
    <n v="80289"/>
  </r>
  <r>
    <n v="1"/>
    <s v="Route66"/>
    <s v="Alpha"/>
    <x v="750"/>
    <n v="218"/>
    <n v="89"/>
    <n v="28354"/>
    <n v="27691"/>
    <n v="59236"/>
    <n v="44910"/>
  </r>
  <r>
    <n v="4"/>
    <s v="BigPool"/>
    <s v="B1"/>
    <x v="227"/>
    <n v="217"/>
    <n v="280"/>
    <n v="22727"/>
    <n v="20404"/>
    <n v="42463"/>
    <n v="68049"/>
  </r>
  <r>
    <n v="10"/>
    <s v="EastTexas"/>
    <s v="Lake1"/>
    <x v="240"/>
    <n v="173"/>
    <n v="120"/>
    <n v="23588"/>
    <n v="21527"/>
    <n v="53640"/>
    <n v="43726"/>
  </r>
  <r>
    <n v="9"/>
    <s v="Hanamura"/>
    <s v="H2"/>
    <x v="170"/>
    <n v="134"/>
    <n v="103"/>
    <n v="17024"/>
    <n v="15752"/>
    <n v="74139"/>
    <n v="80186"/>
  </r>
  <r>
    <n v="1"/>
    <s v="Route66"/>
    <s v="Alpha"/>
    <x v="751"/>
    <n v="260"/>
    <n v="225"/>
    <n v="28614"/>
    <n v="27916"/>
    <n v="58976"/>
    <n v="44685"/>
  </r>
  <r>
    <n v="4"/>
    <s v="BigPool"/>
    <s v="B1"/>
    <x v="608"/>
    <n v="286"/>
    <n v="247"/>
    <n v="23013"/>
    <n v="20651"/>
    <n v="42177"/>
    <n v="67802"/>
  </r>
  <r>
    <n v="5"/>
    <s v="BigPool"/>
    <s v="B2"/>
    <x v="636"/>
    <n v="194"/>
    <n v="248"/>
    <n v="24786"/>
    <n v="21923"/>
    <n v="22637"/>
    <n v="55785"/>
  </r>
  <r>
    <n v="10"/>
    <s v="EastTexas"/>
    <s v="Lake1"/>
    <x v="468"/>
    <n v="151"/>
    <n v="180"/>
    <n v="23739"/>
    <n v="21707"/>
    <n v="53489"/>
    <n v="43546"/>
  </r>
  <r>
    <n v="9"/>
    <s v="Hanamura"/>
    <s v="H2"/>
    <x v="564"/>
    <n v="242"/>
    <n v="78"/>
    <n v="17266"/>
    <n v="15830"/>
    <n v="73897"/>
    <n v="80108"/>
  </r>
  <r>
    <n v="9"/>
    <s v="Hanamura"/>
    <s v="H2"/>
    <x v="410"/>
    <n v="241"/>
    <n v="89"/>
    <n v="17507"/>
    <n v="15919"/>
    <n v="73656"/>
    <n v="80019"/>
  </r>
  <r>
    <n v="9"/>
    <s v="Hanamura"/>
    <s v="H2"/>
    <x v="411"/>
    <n v="191"/>
    <n v="126"/>
    <n v="17698"/>
    <n v="16045"/>
    <n v="73465"/>
    <n v="79893"/>
  </r>
  <r>
    <n v="13"/>
    <s v="Kern River"/>
    <s v="W13"/>
    <x v="228"/>
    <n v="209"/>
    <n v="184"/>
    <n v="23774"/>
    <n v="21484"/>
    <n v="68929"/>
    <n v="57971"/>
  </r>
  <r>
    <n v="4"/>
    <s v="BigPool"/>
    <s v="B1"/>
    <x v="612"/>
    <n v="177"/>
    <n v="116"/>
    <n v="23190"/>
    <n v="20767"/>
    <n v="42000"/>
    <n v="67686"/>
  </r>
  <r>
    <n v="3"/>
    <s v="Route66"/>
    <s v="A3"/>
    <x v="612"/>
    <n v="268"/>
    <n v="175"/>
    <n v="22495"/>
    <n v="19733"/>
    <n v="29663"/>
    <n v="76705"/>
  </r>
  <r>
    <n v="9"/>
    <s v="Hanamura"/>
    <s v="H2"/>
    <x v="524"/>
    <n v="141"/>
    <n v="146"/>
    <n v="17839"/>
    <n v="16191"/>
    <n v="73324"/>
    <n v="79747"/>
  </r>
  <r>
    <n v="10"/>
    <s v="EastTexas"/>
    <s v="Lake1"/>
    <x v="625"/>
    <n v="209"/>
    <n v="236"/>
    <n v="23948"/>
    <n v="21943"/>
    <n v="53280"/>
    <n v="43310"/>
  </r>
  <r>
    <n v="2"/>
    <s v="Route66"/>
    <s v="Delta"/>
    <x v="752"/>
    <n v="228"/>
    <n v="160"/>
    <n v="26552"/>
    <n v="24579"/>
    <n v="37889"/>
    <n v="61630"/>
  </r>
  <r>
    <n v="4"/>
    <s v="BigPool"/>
    <s v="B1"/>
    <x v="613"/>
    <n v="230"/>
    <n v="99"/>
    <n v="23420"/>
    <n v="20866"/>
    <n v="41770"/>
    <n v="67587"/>
  </r>
  <r>
    <n v="3"/>
    <s v="Route66"/>
    <s v="A3"/>
    <x v="234"/>
    <n v="232"/>
    <n v="179"/>
    <n v="22727"/>
    <n v="19912"/>
    <n v="29431"/>
    <n v="76526"/>
  </r>
  <r>
    <n v="9"/>
    <s v="Hanamura"/>
    <s v="H2"/>
    <x v="580"/>
    <n v="238"/>
    <n v="93"/>
    <n v="18077"/>
    <n v="16284"/>
    <n v="73086"/>
    <n v="79654"/>
  </r>
  <r>
    <n v="9"/>
    <s v="Hanamura"/>
    <s v="H2"/>
    <x v="581"/>
    <n v="134"/>
    <n v="108"/>
    <n v="18211"/>
    <n v="16392"/>
    <n v="72952"/>
    <n v="79546"/>
  </r>
  <r>
    <n v="9"/>
    <s v="Hanamura"/>
    <s v="H2"/>
    <x v="420"/>
    <n v="264"/>
    <n v="258"/>
    <n v="18475"/>
    <n v="16650"/>
    <n v="72688"/>
    <n v="79288"/>
  </r>
  <r>
    <n v="9"/>
    <s v="Hanamura"/>
    <s v="H2"/>
    <x v="601"/>
    <n v="162"/>
    <n v="194"/>
    <n v="18637"/>
    <n v="16844"/>
    <n v="72526"/>
    <n v="79094"/>
  </r>
  <r>
    <n v="9"/>
    <s v="Hanamura"/>
    <s v="H2"/>
    <x v="181"/>
    <n v="295"/>
    <n v="52"/>
    <n v="18932"/>
    <n v="16896"/>
    <n v="72231"/>
    <n v="79042"/>
  </r>
  <r>
    <n v="9"/>
    <s v="Hanamura"/>
    <s v="H2"/>
    <x v="628"/>
    <n v="108"/>
    <n v="190"/>
    <n v="19040"/>
    <n v="17086"/>
    <n v="72123"/>
    <n v="78852"/>
  </r>
  <r>
    <n v="11"/>
    <s v="EastTexas"/>
    <s v="Lake2"/>
    <x v="618"/>
    <n v="127"/>
    <n v="246"/>
    <n v="24805"/>
    <n v="23137"/>
    <n v="51175"/>
    <n v="73660"/>
  </r>
  <r>
    <n v="4"/>
    <s v="BigPool"/>
    <s v="B1"/>
    <x v="739"/>
    <n v="253"/>
    <n v="181"/>
    <n v="23673"/>
    <n v="21047"/>
    <n v="41517"/>
    <n v="67406"/>
  </r>
  <r>
    <n v="10"/>
    <s v="EastTexas"/>
    <s v="Lake1"/>
    <x v="753"/>
    <n v="88"/>
    <n v="274"/>
    <n v="24036"/>
    <n v="22217"/>
    <n v="53192"/>
    <n v="43036"/>
  </r>
  <r>
    <n v="9"/>
    <s v="Hanamura"/>
    <s v="H2"/>
    <x v="754"/>
    <n v="137"/>
    <n v="123"/>
    <n v="19177"/>
    <n v="17209"/>
    <n v="71986"/>
    <n v="78729"/>
  </r>
  <r>
    <n v="3"/>
    <s v="Route66"/>
    <s v="A3"/>
    <x v="622"/>
    <n v="150"/>
    <n v="176"/>
    <n v="22877"/>
    <n v="20088"/>
    <n v="29281"/>
    <n v="76350"/>
  </r>
  <r>
    <n v="12"/>
    <s v="EastTexas"/>
    <s v="Lake3"/>
    <x v="619"/>
    <n v="223"/>
    <n v="125"/>
    <n v="24262"/>
    <n v="22605"/>
    <n v="39125"/>
    <n v="74600"/>
  </r>
  <r>
    <n v="13"/>
    <s v="Kern River"/>
    <s v="W13"/>
    <x v="755"/>
    <n v="201"/>
    <n v="165"/>
    <n v="23975"/>
    <n v="21649"/>
    <n v="68728"/>
    <n v="57806"/>
  </r>
  <r>
    <n v="11"/>
    <s v="EastTexas"/>
    <s v="Lake2"/>
    <x v="744"/>
    <n v="121"/>
    <n v="102"/>
    <n v="24926"/>
    <n v="23239"/>
    <n v="51054"/>
    <n v="73558"/>
  </r>
  <r>
    <n v="9"/>
    <s v="Hanamura"/>
    <s v="H2"/>
    <x v="429"/>
    <n v="252"/>
    <n v="225"/>
    <n v="19429"/>
    <n v="17434"/>
    <n v="71734"/>
    <n v="78504"/>
  </r>
  <r>
    <n v="5"/>
    <s v="BigPool"/>
    <s v="B2"/>
    <x v="623"/>
    <n v="129"/>
    <n v="243"/>
    <n v="24915"/>
    <n v="22166"/>
    <n v="22508"/>
    <n v="55542"/>
  </r>
  <r>
    <n v="13"/>
    <s v="Kern River"/>
    <s v="W13"/>
    <x v="612"/>
    <n v="214"/>
    <n v="294"/>
    <n v="24189"/>
    <n v="21943"/>
    <n v="68514"/>
    <n v="57512"/>
  </r>
  <r>
    <n v="14"/>
    <s v="Kern River"/>
    <s v="Delta"/>
    <x v="668"/>
    <n v="120"/>
    <n v="52"/>
    <n v="27169"/>
    <n v="24273"/>
    <n v="48242"/>
    <n v="51865"/>
  </r>
  <r>
    <n v="14"/>
    <s v="Kern River"/>
    <s v="Delta"/>
    <x v="756"/>
    <n v="131"/>
    <n v="224"/>
    <n v="27300"/>
    <n v="24497"/>
    <n v="48111"/>
    <n v="51641"/>
  </r>
  <r>
    <n v="12"/>
    <s v="EastTexas"/>
    <s v="Lake3"/>
    <x v="757"/>
    <n v="257"/>
    <n v="260"/>
    <n v="24519"/>
    <n v="22865"/>
    <n v="38868"/>
    <n v="74340"/>
  </r>
  <r>
    <n v="2"/>
    <s v="Route66"/>
    <s v="Delta"/>
    <x v="758"/>
    <n v="191"/>
    <n v="68"/>
    <n v="26743"/>
    <n v="24647"/>
    <n v="37698"/>
    <n v="61562"/>
  </r>
  <r>
    <n v="10"/>
    <s v="EastTexas"/>
    <s v="Lake1"/>
    <x v="759"/>
    <n v="153"/>
    <n v="282"/>
    <n v="24189"/>
    <n v="22499"/>
    <n v="53039"/>
    <n v="42754"/>
  </r>
  <r>
    <n v="10"/>
    <s v="EastTexas"/>
    <s v="Lake1"/>
    <x v="760"/>
    <n v="267"/>
    <n v="81"/>
    <n v="24456"/>
    <n v="22580"/>
    <n v="52772"/>
    <n v="42673"/>
  </r>
  <r>
    <n v="5"/>
    <s v="BigPool"/>
    <s v="B2"/>
    <x v="761"/>
    <n v="101"/>
    <n v="285"/>
    <n v="25016"/>
    <n v="22451"/>
    <n v="22407"/>
    <n v="55257"/>
  </r>
  <r>
    <n v="10"/>
    <s v="EastTexas"/>
    <s v="Lake1"/>
    <x v="717"/>
    <n v="147"/>
    <n v="226"/>
    <n v="24603"/>
    <n v="22806"/>
    <n v="52625"/>
    <n v="42447"/>
  </r>
  <r>
    <n v="10"/>
    <s v="EastTexas"/>
    <s v="Lake1"/>
    <x v="762"/>
    <n v="214"/>
    <n v="208"/>
    <n v="24817"/>
    <n v="23014"/>
    <n v="52411"/>
    <n v="42239"/>
  </r>
  <r>
    <n v="4"/>
    <s v="BigPool"/>
    <s v="B1"/>
    <x v="463"/>
    <n v="246"/>
    <n v="251"/>
    <n v="23919"/>
    <n v="21298"/>
    <n v="41271"/>
    <n v="67155"/>
  </r>
  <r>
    <n v="3"/>
    <s v="Route66"/>
    <s v="A3"/>
    <x v="464"/>
    <n v="250"/>
    <n v="269"/>
    <n v="23127"/>
    <n v="20357"/>
    <n v="29031"/>
    <n v="76081"/>
  </r>
  <r>
    <n v="10"/>
    <s v="EastTexas"/>
    <s v="Lake1"/>
    <x v="482"/>
    <n v="147"/>
    <n v="150"/>
    <n v="24964"/>
    <n v="23164"/>
    <n v="52264"/>
    <n v="42089"/>
  </r>
  <r>
    <n v="10"/>
    <s v="EastTexas"/>
    <s v="Lake1"/>
    <x v="763"/>
    <n v="180"/>
    <n v="107"/>
    <n v="25144"/>
    <n v="23271"/>
    <n v="52084"/>
    <n v="41982"/>
  </r>
  <r>
    <n v="1"/>
    <s v="Route66"/>
    <s v="Alpha"/>
    <x v="764"/>
    <n v="281"/>
    <n v="175"/>
    <n v="28895"/>
    <n v="28091"/>
    <n v="58695"/>
    <n v="44510"/>
  </r>
  <r>
    <n v="11"/>
    <s v="EastTexas"/>
    <s v="Lake2"/>
    <x v="697"/>
    <n v="83"/>
    <n v="98"/>
    <n v="25009"/>
    <n v="23337"/>
    <n v="50971"/>
    <n v="73460"/>
  </r>
  <r>
    <n v="9"/>
    <s v="Hanamura"/>
    <s v="H2"/>
    <x v="765"/>
    <n v="168"/>
    <n v="198"/>
    <n v="19597"/>
    <n v="17632"/>
    <n v="71566"/>
    <n v="78306"/>
  </r>
  <r>
    <n v="9"/>
    <s v="Hanamura"/>
    <s v="H2"/>
    <x v="548"/>
    <n v="173"/>
    <n v="84"/>
    <n v="19770"/>
    <n v="17716"/>
    <n v="71393"/>
    <n v="78222"/>
  </r>
  <r>
    <n v="11"/>
    <s v="EastTexas"/>
    <s v="Lake2"/>
    <x v="636"/>
    <n v="125"/>
    <n v="140"/>
    <n v="25134"/>
    <n v="23477"/>
    <n v="50846"/>
    <n v="73320"/>
  </r>
  <r>
    <n v="2"/>
    <s v="Route66"/>
    <s v="Delta"/>
    <x v="762"/>
    <n v="248"/>
    <n v="68"/>
    <n v="26991"/>
    <n v="24715"/>
    <n v="37450"/>
    <n v="61494"/>
  </r>
  <r>
    <n v="13"/>
    <s v="Kern River"/>
    <s v="W13"/>
    <x v="234"/>
    <n v="254"/>
    <n v="265"/>
    <n v="24443"/>
    <n v="22208"/>
    <n v="68260"/>
    <n v="57247"/>
  </r>
  <r>
    <n v="3"/>
    <s v="Route66"/>
    <s v="A3"/>
    <x v="766"/>
    <n v="200"/>
    <n v="195"/>
    <n v="23327"/>
    <n v="20552"/>
    <n v="28831"/>
    <n v="75886"/>
  </r>
  <r>
    <n v="5"/>
    <s v="BigPool"/>
    <s v="B2"/>
    <x v="247"/>
    <n v="123"/>
    <n v="116"/>
    <n v="25139"/>
    <n v="22567"/>
    <n v="22284"/>
    <n v="55141"/>
  </r>
  <r>
    <n v="11"/>
    <s v="EastTexas"/>
    <s v="Lake2"/>
    <x v="698"/>
    <n v="149"/>
    <n v="198"/>
    <n v="25283"/>
    <n v="23675"/>
    <n v="50697"/>
    <n v="73122"/>
  </r>
  <r>
    <n v="12"/>
    <s v="EastTexas"/>
    <s v="Lake3"/>
    <x v="468"/>
    <n v="287"/>
    <n v="254"/>
    <n v="24806"/>
    <n v="23119"/>
    <n v="38581"/>
    <n v="74086"/>
  </r>
  <r>
    <n v="9"/>
    <s v="Hanamura"/>
    <s v="H2"/>
    <x v="632"/>
    <n v="197"/>
    <n v="238"/>
    <n v="19967"/>
    <n v="17954"/>
    <n v="71196"/>
    <n v="77984"/>
  </r>
  <r>
    <n v="9"/>
    <s v="Hanamura"/>
    <s v="H2"/>
    <x v="436"/>
    <n v="227"/>
    <n v="170"/>
    <n v="20194"/>
    <n v="18124"/>
    <n v="70969"/>
    <n v="77814"/>
  </r>
  <r>
    <n v="13"/>
    <s v="Kern River"/>
    <s v="W13"/>
    <x v="463"/>
    <n v="141"/>
    <n v="292"/>
    <n v="24584"/>
    <n v="22500"/>
    <n v="68119"/>
    <n v="56955"/>
  </r>
  <r>
    <n v="9"/>
    <s v="Hanamura"/>
    <s v="H2"/>
    <x v="194"/>
    <n v="114"/>
    <n v="94"/>
    <n v="20308"/>
    <n v="18218"/>
    <n v="70855"/>
    <n v="77720"/>
  </r>
  <r>
    <n v="4"/>
    <s v="BigPool"/>
    <s v="B1"/>
    <x v="618"/>
    <n v="297"/>
    <n v="108"/>
    <n v="24216"/>
    <n v="21406"/>
    <n v="40974"/>
    <n v="67047"/>
  </r>
  <r>
    <n v="11"/>
    <s v="EastTexas"/>
    <s v="Lake2"/>
    <x v="623"/>
    <n v="151"/>
    <n v="132"/>
    <n v="25434"/>
    <n v="23807"/>
    <n v="50546"/>
    <n v="72990"/>
  </r>
  <r>
    <n v="1"/>
    <s v="Route66"/>
    <s v="Alpha"/>
    <x v="767"/>
    <n v="175"/>
    <n v="171"/>
    <n v="29070"/>
    <n v="28262"/>
    <n v="58520"/>
    <n v="44339"/>
  </r>
  <r>
    <n v="9"/>
    <s v="Hanamura"/>
    <s v="H2"/>
    <x v="768"/>
    <n v="224"/>
    <n v="89"/>
    <n v="20532"/>
    <n v="18307"/>
    <n v="70631"/>
    <n v="77631"/>
  </r>
  <r>
    <n v="4"/>
    <s v="BigPool"/>
    <s v="B1"/>
    <x v="766"/>
    <n v="223"/>
    <n v="172"/>
    <n v="24439"/>
    <n v="21578"/>
    <n v="40751"/>
    <n v="66875"/>
  </r>
  <r>
    <n v="11"/>
    <s v="EastTexas"/>
    <s v="Lake2"/>
    <x v="625"/>
    <n v="91"/>
    <n v="67"/>
    <n v="25525"/>
    <n v="23874"/>
    <n v="50455"/>
    <n v="72923"/>
  </r>
  <r>
    <n v="9"/>
    <s v="Hanamura"/>
    <s v="H2"/>
    <x v="576"/>
    <n v="105"/>
    <n v="93"/>
    <n v="20637"/>
    <n v="18400"/>
    <n v="70526"/>
    <n v="77538"/>
  </r>
  <r>
    <n v="4"/>
    <s v="BigPool"/>
    <s v="B1"/>
    <x v="465"/>
    <n v="163"/>
    <n v="271"/>
    <n v="24602"/>
    <n v="21849"/>
    <n v="40588"/>
    <n v="66604"/>
  </r>
  <r>
    <n v="12"/>
    <s v="EastTexas"/>
    <s v="Lake3"/>
    <x v="761"/>
    <n v="117"/>
    <n v="58"/>
    <n v="24923"/>
    <n v="23177"/>
    <n v="38464"/>
    <n v="74028"/>
  </r>
  <r>
    <n v="9"/>
    <s v="Hanamura"/>
    <s v="H2"/>
    <x v="203"/>
    <n v="283"/>
    <n v="180"/>
    <n v="20920"/>
    <n v="18580"/>
    <n v="70243"/>
    <n v="77358"/>
  </r>
  <r>
    <n v="1"/>
    <s v="Route66"/>
    <s v="Alpha"/>
    <x v="769"/>
    <n v="83"/>
    <n v="139"/>
    <n v="29153"/>
    <n v="28401"/>
    <n v="58437"/>
    <n v="44200"/>
  </r>
  <r>
    <n v="4"/>
    <s v="BigPool"/>
    <s v="B1"/>
    <x v="636"/>
    <n v="204"/>
    <n v="142"/>
    <n v="24806"/>
    <n v="21991"/>
    <n v="40384"/>
    <n v="66462"/>
  </r>
  <r>
    <n v="9"/>
    <s v="Hanamura"/>
    <s v="H2"/>
    <x v="703"/>
    <n v="219"/>
    <n v="272"/>
    <n v="21139"/>
    <n v="18852"/>
    <n v="70024"/>
    <n v="77086"/>
  </r>
  <r>
    <n v="12"/>
    <s v="EastTexas"/>
    <s v="Lake3"/>
    <x v="247"/>
    <n v="173"/>
    <n v="193"/>
    <n v="25096"/>
    <n v="23370"/>
    <n v="38291"/>
    <n v="73835"/>
  </r>
  <r>
    <n v="3"/>
    <s v="Route66"/>
    <s v="A3"/>
    <x v="238"/>
    <n v="261"/>
    <n v="108"/>
    <n v="23588"/>
    <n v="20660"/>
    <n v="28570"/>
    <n v="75778"/>
  </r>
  <r>
    <n v="12"/>
    <s v="EastTexas"/>
    <s v="Lake3"/>
    <x v="706"/>
    <n v="181"/>
    <n v="298"/>
    <n v="25277"/>
    <n v="23668"/>
    <n v="38110"/>
    <n v="73537"/>
  </r>
  <r>
    <n v="10"/>
    <s v="EastTexas"/>
    <s v="Lake1"/>
    <x v="695"/>
    <n v="238"/>
    <n v="51"/>
    <n v="25382"/>
    <n v="23322"/>
    <n v="51846"/>
    <n v="41931"/>
  </r>
  <r>
    <n v="12"/>
    <s v="EastTexas"/>
    <s v="Lake3"/>
    <x v="627"/>
    <n v="293"/>
    <n v="217"/>
    <n v="25570"/>
    <n v="23885"/>
    <n v="37817"/>
    <n v="73320"/>
  </r>
  <r>
    <n v="14"/>
    <s v="Kern River"/>
    <s v="Delta"/>
    <x v="770"/>
    <n v="210"/>
    <n v="100"/>
    <n v="27510"/>
    <n v="24597"/>
    <n v="47901"/>
    <n v="51541"/>
  </r>
  <r>
    <n v="1"/>
    <s v="Route66"/>
    <s v="Alpha"/>
    <x v="681"/>
    <n v="241"/>
    <n v="212"/>
    <n v="29394"/>
    <n v="28613"/>
    <n v="58196"/>
    <n v="43988"/>
  </r>
  <r>
    <n v="5"/>
    <s v="BigPool"/>
    <s v="B2"/>
    <x v="473"/>
    <n v="96"/>
    <n v="274"/>
    <n v="25235"/>
    <n v="22841"/>
    <n v="22188"/>
    <n v="54867"/>
  </r>
  <r>
    <n v="1"/>
    <s v="Route66"/>
    <s v="Alpha"/>
    <x v="771"/>
    <n v="142"/>
    <n v="285"/>
    <n v="29536"/>
    <n v="28898"/>
    <n v="58054"/>
    <n v="43703"/>
  </r>
  <r>
    <n v="14"/>
    <s v="Kern River"/>
    <s v="Delta"/>
    <x v="772"/>
    <n v="245"/>
    <n v="72"/>
    <n v="27755"/>
    <n v="24669"/>
    <n v="47656"/>
    <n v="51469"/>
  </r>
  <r>
    <n v="9"/>
    <s v="Hanamura"/>
    <s v="H2"/>
    <x v="447"/>
    <n v="232"/>
    <n v="234"/>
    <n v="21371"/>
    <n v="19086"/>
    <n v="69792"/>
    <n v="76852"/>
  </r>
  <r>
    <n v="13"/>
    <s v="Kern River"/>
    <s v="W13"/>
    <x v="618"/>
    <n v="141"/>
    <n v="173"/>
    <n v="24725"/>
    <n v="22673"/>
    <n v="67978"/>
    <n v="56782"/>
  </r>
  <r>
    <n v="9"/>
    <s v="Hanamura"/>
    <s v="H2"/>
    <x v="741"/>
    <n v="115"/>
    <n v="84"/>
    <n v="21486"/>
    <n v="19170"/>
    <n v="69677"/>
    <n v="76768"/>
  </r>
  <r>
    <n v="9"/>
    <s v="Hanamura"/>
    <s v="H2"/>
    <x v="210"/>
    <n v="102"/>
    <n v="296"/>
    <n v="21588"/>
    <n v="19466"/>
    <n v="69575"/>
    <n v="76472"/>
  </r>
  <r>
    <n v="14"/>
    <s v="Kern River"/>
    <s v="Delta"/>
    <x v="773"/>
    <n v="296"/>
    <n v="274"/>
    <n v="28051"/>
    <n v="24943"/>
    <n v="47360"/>
    <n v="51195"/>
  </r>
  <r>
    <n v="11"/>
    <s v="EastTexas"/>
    <s v="Lake2"/>
    <x v="774"/>
    <n v="142"/>
    <n v="152"/>
    <n v="25667"/>
    <n v="24026"/>
    <n v="50313"/>
    <n v="72771"/>
  </r>
  <r>
    <n v="12"/>
    <s v="EastTexas"/>
    <s v="Lake3"/>
    <x v="669"/>
    <n v="228"/>
    <n v="149"/>
    <n v="25798"/>
    <n v="24034"/>
    <n v="37589"/>
    <n v="73171"/>
  </r>
  <r>
    <n v="12"/>
    <s v="EastTexas"/>
    <s v="Lake3"/>
    <x v="633"/>
    <n v="160"/>
    <n v="70"/>
    <n v="25958"/>
    <n v="24104"/>
    <n v="37429"/>
    <n v="73101"/>
  </r>
  <r>
    <n v="13"/>
    <s v="Kern River"/>
    <s v="W13"/>
    <x v="775"/>
    <n v="257"/>
    <n v="82"/>
    <n v="24982"/>
    <n v="22755"/>
    <n v="67721"/>
    <n v="56700"/>
  </r>
  <r>
    <n v="1"/>
    <s v="Route66"/>
    <s v="Alpha"/>
    <x v="776"/>
    <n v="142"/>
    <n v="286"/>
    <n v="29678"/>
    <n v="29184"/>
    <n v="57912"/>
    <n v="43417"/>
  </r>
  <r>
    <n v="10"/>
    <s v="EastTexas"/>
    <s v="Lake1"/>
    <x v="777"/>
    <n v="121"/>
    <n v="197"/>
    <n v="25503"/>
    <n v="23519"/>
    <n v="51725"/>
    <n v="41734"/>
  </r>
  <r>
    <n v="10"/>
    <s v="EastTexas"/>
    <s v="Lake1"/>
    <x v="654"/>
    <n v="297"/>
    <n v="269"/>
    <n v="25800"/>
    <n v="23788"/>
    <n v="51428"/>
    <n v="41465"/>
  </r>
  <r>
    <n v="9"/>
    <s v="Hanamura"/>
    <s v="H2"/>
    <x v="778"/>
    <n v="300"/>
    <n v="174"/>
    <n v="21888"/>
    <n v="19640"/>
    <n v="69275"/>
    <n v="76298"/>
  </r>
  <r>
    <n v="5"/>
    <s v="BigPool"/>
    <s v="B2"/>
    <x v="779"/>
    <n v="172"/>
    <n v="131"/>
    <n v="25407"/>
    <n v="22972"/>
    <n v="22016"/>
    <n v="54736"/>
  </r>
  <r>
    <n v="12"/>
    <s v="EastTexas"/>
    <s v="Lake3"/>
    <x v="762"/>
    <n v="182"/>
    <n v="73"/>
    <n v="26140"/>
    <n v="24177"/>
    <n v="37247"/>
    <n v="73028"/>
  </r>
  <r>
    <n v="9"/>
    <s v="Hanamura"/>
    <s v="H2"/>
    <x v="780"/>
    <n v="276"/>
    <n v="276"/>
    <n v="22164"/>
    <n v="19916"/>
    <n v="68999"/>
    <n v="76022"/>
  </r>
  <r>
    <n v="14"/>
    <s v="Kern River"/>
    <s v="Delta"/>
    <x v="781"/>
    <n v="85"/>
    <n v="217"/>
    <n v="28136"/>
    <n v="25160"/>
    <n v="47275"/>
    <n v="50978"/>
  </r>
  <r>
    <n v="4"/>
    <s v="BigPool"/>
    <s v="B1"/>
    <x v="468"/>
    <n v="160"/>
    <n v="137"/>
    <n v="24966"/>
    <n v="22128"/>
    <n v="40224"/>
    <n v="66325"/>
  </r>
  <r>
    <n v="11"/>
    <s v="EastTexas"/>
    <s v="Lake2"/>
    <x v="626"/>
    <n v="243"/>
    <n v="61"/>
    <n v="25910"/>
    <n v="24087"/>
    <n v="50070"/>
    <n v="72710"/>
  </r>
  <r>
    <n v="14"/>
    <s v="Kern River"/>
    <s v="Delta"/>
    <x v="680"/>
    <n v="242"/>
    <n v="180"/>
    <n v="28378"/>
    <n v="25340"/>
    <n v="47033"/>
    <n v="50798"/>
  </r>
  <r>
    <n v="3"/>
    <s v="Route66"/>
    <s v="A3"/>
    <x v="729"/>
    <n v="158"/>
    <n v="181"/>
    <n v="23746"/>
    <n v="20841"/>
    <n v="28412"/>
    <n v="75597"/>
  </r>
  <r>
    <n v="3"/>
    <s v="Route66"/>
    <s v="A3"/>
    <x v="761"/>
    <n v="108"/>
    <n v="160"/>
    <n v="23854"/>
    <n v="21001"/>
    <n v="28304"/>
    <n v="75437"/>
  </r>
  <r>
    <n v="9"/>
    <s v="Hanamura"/>
    <s v="H2"/>
    <x v="646"/>
    <n v="201"/>
    <n v="143"/>
    <n v="22365"/>
    <n v="20059"/>
    <n v="68798"/>
    <n v="75879"/>
  </r>
  <r>
    <n v="4"/>
    <s v="BigPool"/>
    <s v="B1"/>
    <x v="761"/>
    <n v="252"/>
    <n v="84"/>
    <n v="25218"/>
    <n v="22212"/>
    <n v="39972"/>
    <n v="66241"/>
  </r>
  <r>
    <n v="2"/>
    <s v="Route66"/>
    <s v="Delta"/>
    <x v="261"/>
    <n v="128"/>
    <n v="246"/>
    <n v="27119"/>
    <n v="24961"/>
    <n v="37322"/>
    <n v="61248"/>
  </r>
  <r>
    <n v="12"/>
    <s v="EastTexas"/>
    <s v="Lake3"/>
    <x v="782"/>
    <n v="290"/>
    <n v="237"/>
    <n v="26430"/>
    <n v="24414"/>
    <n v="36957"/>
    <n v="72791"/>
  </r>
  <r>
    <n v="11"/>
    <s v="EastTexas"/>
    <s v="Lake2"/>
    <x v="475"/>
    <n v="191"/>
    <n v="186"/>
    <n v="26101"/>
    <n v="24273"/>
    <n v="49879"/>
    <n v="72524"/>
  </r>
  <r>
    <n v="3"/>
    <s v="Route66"/>
    <s v="A3"/>
    <x v="470"/>
    <n v="110"/>
    <n v="67"/>
    <n v="23964"/>
    <n v="21068"/>
    <n v="28194"/>
    <n v="75370"/>
  </r>
  <r>
    <n v="9"/>
    <s v="Hanamura"/>
    <s v="H2"/>
    <x v="455"/>
    <n v="177"/>
    <n v="273"/>
    <n v="22542"/>
    <n v="20332"/>
    <n v="68621"/>
    <n v="75606"/>
  </r>
  <r>
    <n v="4"/>
    <s v="BigPool"/>
    <s v="B1"/>
    <x v="247"/>
    <n v="198"/>
    <n v="79"/>
    <n v="25416"/>
    <n v="22291"/>
    <n v="39774"/>
    <n v="66162"/>
  </r>
  <r>
    <n v="5"/>
    <s v="BigPool"/>
    <s v="B2"/>
    <x v="676"/>
    <n v="158"/>
    <n v="184"/>
    <n v="25565"/>
    <n v="23156"/>
    <n v="21858"/>
    <n v="54552"/>
  </r>
  <r>
    <n v="12"/>
    <s v="EastTexas"/>
    <s v="Lake3"/>
    <x v="783"/>
    <n v="209"/>
    <n v="100"/>
    <n v="26639"/>
    <n v="24514"/>
    <n v="36748"/>
    <n v="72691"/>
  </r>
  <r>
    <n v="9"/>
    <s v="Hanamura"/>
    <s v="H2"/>
    <x v="665"/>
    <n v="197"/>
    <n v="59"/>
    <n v="22739"/>
    <n v="20391"/>
    <n v="68424"/>
    <n v="75547"/>
  </r>
  <r>
    <n v="11"/>
    <s v="EastTexas"/>
    <s v="Lake2"/>
    <x v="251"/>
    <n v="148"/>
    <n v="187"/>
    <n v="26249"/>
    <n v="24460"/>
    <n v="49731"/>
    <n v="72337"/>
  </r>
  <r>
    <n v="12"/>
    <s v="EastTexas"/>
    <s v="Lake3"/>
    <x v="487"/>
    <n v="216"/>
    <n v="136"/>
    <n v="26855"/>
    <n v="24650"/>
    <n v="36532"/>
    <n v="72555"/>
  </r>
  <r>
    <n v="13"/>
    <s v="Kern River"/>
    <s v="W13"/>
    <x v="240"/>
    <n v="81"/>
    <n v="124"/>
    <n v="25063"/>
    <n v="22879"/>
    <n v="67640"/>
    <n v="56576"/>
  </r>
  <r>
    <n v="9"/>
    <s v="Hanamura"/>
    <s v="H2"/>
    <x v="722"/>
    <n v="231"/>
    <n v="57"/>
    <n v="22970"/>
    <n v="20448"/>
    <n v="68193"/>
    <n v="75490"/>
  </r>
  <r>
    <n v="5"/>
    <s v="BigPool"/>
    <s v="B2"/>
    <x v="679"/>
    <n v="289"/>
    <n v="250"/>
    <n v="25854"/>
    <n v="23406"/>
    <n v="21569"/>
    <n v="54302"/>
  </r>
  <r>
    <n v="1"/>
    <s v="Route66"/>
    <s v="Alpha"/>
    <x v="784"/>
    <n v="116"/>
    <n v="230"/>
    <n v="29794"/>
    <n v="29414"/>
    <n v="57796"/>
    <n v="43187"/>
  </r>
  <r>
    <n v="10"/>
    <s v="EastTexas"/>
    <s v="Lake1"/>
    <x v="656"/>
    <n v="150"/>
    <n v="99"/>
    <n v="25950"/>
    <n v="23887"/>
    <n v="51278"/>
    <n v="41366"/>
  </r>
  <r>
    <n v="11"/>
    <s v="EastTexas"/>
    <s v="Lake2"/>
    <x v="633"/>
    <n v="195"/>
    <n v="224"/>
    <n v="26444"/>
    <n v="24684"/>
    <n v="49536"/>
    <n v="72113"/>
  </r>
  <r>
    <n v="13"/>
    <s v="Kern River"/>
    <s v="W13"/>
    <x v="729"/>
    <n v="221"/>
    <n v="151"/>
    <n v="25284"/>
    <n v="23030"/>
    <n v="67419"/>
    <n v="56425"/>
  </r>
  <r>
    <n v="2"/>
    <s v="Route66"/>
    <s v="Delta"/>
    <x v="785"/>
    <n v="254"/>
    <n v="295"/>
    <n v="27373"/>
    <n v="25256"/>
    <n v="37068"/>
    <n v="60953"/>
  </r>
  <r>
    <n v="1"/>
    <s v="Route66"/>
    <s v="Alpha"/>
    <x v="786"/>
    <n v="130"/>
    <n v="118"/>
    <n v="29924"/>
    <n v="29532"/>
    <n v="57666"/>
    <n v="43069"/>
  </r>
  <r>
    <n v="2"/>
    <s v="Route66"/>
    <s v="Delta"/>
    <x v="264"/>
    <n v="132"/>
    <n v="212"/>
    <n v="27505"/>
    <n v="25468"/>
    <n v="36936"/>
    <n v="60741"/>
  </r>
  <r>
    <n v="5"/>
    <s v="BigPool"/>
    <s v="B2"/>
    <x v="642"/>
    <n v="220"/>
    <n v="114"/>
    <n v="26074"/>
    <n v="23520"/>
    <n v="21349"/>
    <n v="54188"/>
  </r>
  <r>
    <n v="9"/>
    <s v="Hanamura"/>
    <s v="H2"/>
    <x v="740"/>
    <n v="109"/>
    <n v="99"/>
    <n v="23079"/>
    <n v="20547"/>
    <n v="68084"/>
    <n v="75391"/>
  </r>
  <r>
    <n v="9"/>
    <s v="Hanamura"/>
    <s v="H2"/>
    <x v="230"/>
    <n v="187"/>
    <n v="190"/>
    <n v="23266"/>
    <n v="20737"/>
    <n v="67897"/>
    <n v="75201"/>
  </r>
  <r>
    <n v="9"/>
    <s v="Hanamura"/>
    <s v="H2"/>
    <x v="787"/>
    <n v="149"/>
    <n v="159"/>
    <n v="23415"/>
    <n v="20896"/>
    <n v="67748"/>
    <n v="75042"/>
  </r>
  <r>
    <n v="4"/>
    <s v="BigPool"/>
    <s v="B1"/>
    <x v="473"/>
    <n v="185"/>
    <n v="218"/>
    <n v="25601"/>
    <n v="22509"/>
    <n v="39589"/>
    <n v="65944"/>
  </r>
  <r>
    <n v="4"/>
    <s v="BigPool"/>
    <s v="B1"/>
    <x v="248"/>
    <n v="192"/>
    <n v="240"/>
    <n v="25793"/>
    <n v="22749"/>
    <n v="39397"/>
    <n v="65704"/>
  </r>
  <r>
    <n v="10"/>
    <s v="EastTexas"/>
    <s v="Lake1"/>
    <x v="657"/>
    <n v="100"/>
    <n v="139"/>
    <n v="26050"/>
    <n v="24026"/>
    <n v="51178"/>
    <n v="41227"/>
  </r>
  <r>
    <n v="9"/>
    <s v="Hanamura"/>
    <s v="H2"/>
    <x v="235"/>
    <n v="116"/>
    <n v="215"/>
    <n v="23531"/>
    <n v="21111"/>
    <n v="67632"/>
    <n v="74827"/>
  </r>
  <r>
    <n v="12"/>
    <s v="EastTexas"/>
    <s v="Lake3"/>
    <x v="270"/>
    <n v="167"/>
    <n v="283"/>
    <n v="27022"/>
    <n v="24933"/>
    <n v="36365"/>
    <n v="72272"/>
  </r>
  <r>
    <n v="9"/>
    <s v="Hanamura"/>
    <s v="H2"/>
    <x v="684"/>
    <n v="109"/>
    <n v="183"/>
    <n v="23640"/>
    <n v="21294"/>
    <n v="67523"/>
    <n v="74644"/>
  </r>
  <r>
    <n v="1"/>
    <s v="Route66"/>
    <s v="Alpha"/>
    <x v="788"/>
    <n v="188"/>
    <n v="147"/>
    <n v="30112"/>
    <n v="29679"/>
    <n v="57478"/>
    <n v="42922"/>
  </r>
  <r>
    <n v="1"/>
    <s v="Route66"/>
    <s v="Alpha"/>
    <x v="789"/>
    <n v="248"/>
    <n v="283"/>
    <n v="30360"/>
    <n v="29962"/>
    <n v="57230"/>
    <n v="42639"/>
  </r>
  <r>
    <n v="10"/>
    <s v="EastTexas"/>
    <s v="Lake1"/>
    <x v="715"/>
    <n v="217"/>
    <n v="249"/>
    <n v="26267"/>
    <n v="24275"/>
    <n v="50961"/>
    <n v="40978"/>
  </r>
  <r>
    <n v="14"/>
    <s v="Kern River"/>
    <s v="Delta"/>
    <x v="790"/>
    <n v="116"/>
    <n v="93"/>
    <n v="28494"/>
    <n v="25433"/>
    <n v="46917"/>
    <n v="50705"/>
  </r>
  <r>
    <n v="2"/>
    <s v="Route66"/>
    <s v="Delta"/>
    <x v="650"/>
    <n v="95"/>
    <n v="79"/>
    <n v="27600"/>
    <n v="25547"/>
    <n v="36841"/>
    <n v="60662"/>
  </r>
  <r>
    <n v="5"/>
    <s v="BigPool"/>
    <s v="B2"/>
    <x v="791"/>
    <n v="102"/>
    <n v="241"/>
    <n v="26176"/>
    <n v="23761"/>
    <n v="21247"/>
    <n v="53947"/>
  </r>
  <r>
    <n v="11"/>
    <s v="EastTexas"/>
    <s v="Lake2"/>
    <x v="641"/>
    <n v="222"/>
    <n v="58"/>
    <n v="26666"/>
    <n v="24742"/>
    <n v="49314"/>
    <n v="72055"/>
  </r>
  <r>
    <n v="11"/>
    <s v="EastTexas"/>
    <s v="Lake2"/>
    <x v="645"/>
    <n v="221"/>
    <n v="109"/>
    <n v="26887"/>
    <n v="24851"/>
    <n v="49093"/>
    <n v="71946"/>
  </r>
  <r>
    <n v="13"/>
    <s v="Kern River"/>
    <s v="W13"/>
    <x v="623"/>
    <n v="212"/>
    <n v="124"/>
    <n v="25496"/>
    <n v="23154"/>
    <n v="67207"/>
    <n v="56301"/>
  </r>
  <r>
    <n v="3"/>
    <s v="Route66"/>
    <s v="A3"/>
    <x v="248"/>
    <n v="191"/>
    <n v="116"/>
    <n v="24155"/>
    <n v="21184"/>
    <n v="28003"/>
    <n v="75254"/>
  </r>
  <r>
    <n v="4"/>
    <s v="BigPool"/>
    <s v="B1"/>
    <x v="792"/>
    <n v="189"/>
    <n v="296"/>
    <n v="25982"/>
    <n v="23045"/>
    <n v="39208"/>
    <n v="65408"/>
  </r>
  <r>
    <n v="12"/>
    <s v="EastTexas"/>
    <s v="Lake3"/>
    <x v="793"/>
    <n v="149"/>
    <n v="108"/>
    <n v="27171"/>
    <n v="25041"/>
    <n v="36216"/>
    <n v="72164"/>
  </r>
  <r>
    <n v="12"/>
    <s v="EastTexas"/>
    <s v="Lake3"/>
    <x v="659"/>
    <n v="173"/>
    <n v="231"/>
    <n v="27344"/>
    <n v="25272"/>
    <n v="36043"/>
    <n v="71933"/>
  </r>
  <r>
    <n v="1"/>
    <s v="Route66"/>
    <s v="Alpha"/>
    <x v="794"/>
    <n v="131"/>
    <n v="227"/>
    <n v="30491"/>
    <n v="30189"/>
    <n v="57099"/>
    <n v="42412"/>
  </r>
  <r>
    <n v="9"/>
    <s v="Hanamura"/>
    <s v="H2"/>
    <x v="766"/>
    <n v="158"/>
    <n v="249"/>
    <n v="23798"/>
    <n v="21543"/>
    <n v="67365"/>
    <n v="74395"/>
  </r>
  <r>
    <n v="2"/>
    <s v="Route66"/>
    <s v="Delta"/>
    <x v="795"/>
    <n v="94"/>
    <n v="265"/>
    <n v="27694"/>
    <n v="25812"/>
    <n v="36747"/>
    <n v="60397"/>
  </r>
  <r>
    <n v="12"/>
    <s v="EastTexas"/>
    <s v="Lake3"/>
    <x v="796"/>
    <n v="88"/>
    <n v="295"/>
    <n v="27432"/>
    <n v="25567"/>
    <n v="35955"/>
    <n v="71638"/>
  </r>
  <r>
    <n v="14"/>
    <s v="Kern River"/>
    <s v="Delta"/>
    <x v="797"/>
    <n v="153"/>
    <n v="235"/>
    <n v="28647"/>
    <n v="25668"/>
    <n v="46764"/>
    <n v="50470"/>
  </r>
  <r>
    <n v="2"/>
    <s v="Route66"/>
    <s v="Delta"/>
    <x v="656"/>
    <n v="296"/>
    <n v="112"/>
    <n v="27990"/>
    <n v="25924"/>
    <n v="36451"/>
    <n v="60285"/>
  </r>
  <r>
    <n v="13"/>
    <s v="Kern River"/>
    <s v="W13"/>
    <x v="761"/>
    <n v="99"/>
    <n v="204"/>
    <n v="25595"/>
    <n v="23358"/>
    <n v="67108"/>
    <n v="56097"/>
  </r>
  <r>
    <n v="9"/>
    <s v="Hanamura"/>
    <s v="H2"/>
    <x v="619"/>
    <n v="168"/>
    <n v="237"/>
    <n v="23966"/>
    <n v="21780"/>
    <n v="67197"/>
    <n v="74158"/>
  </r>
  <r>
    <n v="9"/>
    <s v="Hanamura"/>
    <s v="H2"/>
    <x v="798"/>
    <n v="91"/>
    <n v="254"/>
    <n v="24057"/>
    <n v="22034"/>
    <n v="67106"/>
    <n v="73904"/>
  </r>
  <r>
    <n v="9"/>
    <s v="Hanamura"/>
    <s v="H2"/>
    <x v="241"/>
    <n v="173"/>
    <n v="73"/>
    <n v="24230"/>
    <n v="22107"/>
    <n v="66933"/>
    <n v="73831"/>
  </r>
  <r>
    <n v="12"/>
    <s v="EastTexas"/>
    <s v="Lake3"/>
    <x v="660"/>
    <n v="228"/>
    <n v="241"/>
    <n v="27660"/>
    <n v="25808"/>
    <n v="35727"/>
    <n v="71397"/>
  </r>
  <r>
    <n v="2"/>
    <s v="Route66"/>
    <s v="Delta"/>
    <x v="799"/>
    <n v="251"/>
    <n v="111"/>
    <n v="28241"/>
    <n v="26035"/>
    <n v="36200"/>
    <n v="60174"/>
  </r>
  <r>
    <n v="11"/>
    <s v="EastTexas"/>
    <s v="Lake2"/>
    <x v="647"/>
    <n v="113"/>
    <n v="188"/>
    <n v="27000"/>
    <n v="25039"/>
    <n v="48980"/>
    <n v="71758"/>
  </r>
  <r>
    <n v="9"/>
    <s v="Hanamura"/>
    <s v="H2"/>
    <x v="470"/>
    <n v="237"/>
    <n v="82"/>
    <n v="24467"/>
    <n v="22189"/>
    <n v="66696"/>
    <n v="73749"/>
  </r>
  <r>
    <n v="12"/>
    <s v="EastTexas"/>
    <s v="Lake3"/>
    <x v="800"/>
    <n v="243"/>
    <n v="135"/>
    <n v="27903"/>
    <n v="25943"/>
    <n v="35484"/>
    <n v="71262"/>
  </r>
  <r>
    <n v="1"/>
    <s v="Route66"/>
    <s v="Alpha"/>
    <x v="691"/>
    <n v="106"/>
    <n v="234"/>
    <n v="30597"/>
    <n v="30423"/>
    <n v="56993"/>
    <n v="42178"/>
  </r>
  <r>
    <n v="9"/>
    <s v="Hanamura"/>
    <s v="H2"/>
    <x v="753"/>
    <n v="265"/>
    <n v="170"/>
    <n v="24732"/>
    <n v="22359"/>
    <n v="66431"/>
    <n v="73579"/>
  </r>
  <r>
    <n v="9"/>
    <s v="Hanamura"/>
    <s v="H2"/>
    <x v="251"/>
    <n v="231"/>
    <n v="277"/>
    <n v="24963"/>
    <n v="22636"/>
    <n v="66200"/>
    <n v="73302"/>
  </r>
  <r>
    <n v="12"/>
    <s v="EastTexas"/>
    <s v="Lake3"/>
    <x v="801"/>
    <n v="145"/>
    <n v="249"/>
    <n v="28048"/>
    <n v="26192"/>
    <n v="35339"/>
    <n v="71013"/>
  </r>
  <r>
    <n v="10"/>
    <s v="EastTexas"/>
    <s v="Lake1"/>
    <x v="796"/>
    <n v="219"/>
    <n v="140"/>
    <n v="26486"/>
    <n v="24415"/>
    <n v="50742"/>
    <n v="40838"/>
  </r>
  <r>
    <n v="10"/>
    <s v="EastTexas"/>
    <s v="Lake1"/>
    <x v="660"/>
    <n v="137"/>
    <n v="72"/>
    <n v="26623"/>
    <n v="24487"/>
    <n v="50605"/>
    <n v="40766"/>
  </r>
  <r>
    <n v="12"/>
    <s v="EastTexas"/>
    <s v="Lake3"/>
    <x v="802"/>
    <n v="279"/>
    <n v="176"/>
    <n v="28327"/>
    <n v="26368"/>
    <n v="35060"/>
    <n v="70837"/>
  </r>
  <r>
    <n v="3"/>
    <s v="Route66"/>
    <s v="A3"/>
    <x v="759"/>
    <n v="153"/>
    <n v="240"/>
    <n v="24308"/>
    <n v="21424"/>
    <n v="27850"/>
    <n v="75014"/>
  </r>
  <r>
    <n v="9"/>
    <s v="Hanamura"/>
    <s v="H2"/>
    <x v="676"/>
    <n v="268"/>
    <n v="268"/>
    <n v="25231"/>
    <n v="22904"/>
    <n v="65932"/>
    <n v="73034"/>
  </r>
  <r>
    <n v="5"/>
    <s v="BigPool"/>
    <s v="B2"/>
    <x v="783"/>
    <n v="290"/>
    <n v="255"/>
    <n v="26466"/>
    <n v="24016"/>
    <n v="20957"/>
    <n v="53692"/>
  </r>
  <r>
    <n v="11"/>
    <s v="EastTexas"/>
    <s v="Lake2"/>
    <x v="777"/>
    <n v="154"/>
    <n v="168"/>
    <n v="27154"/>
    <n v="25207"/>
    <n v="48826"/>
    <n v="71590"/>
  </r>
  <r>
    <n v="9"/>
    <s v="Hanamura"/>
    <s v="H2"/>
    <x v="257"/>
    <n v="291"/>
    <n v="201"/>
    <n v="25522"/>
    <n v="23105"/>
    <n v="65641"/>
    <n v="72833"/>
  </r>
  <r>
    <n v="4"/>
    <s v="BigPool"/>
    <s v="B1"/>
    <x v="760"/>
    <n v="230"/>
    <n v="177"/>
    <n v="26212"/>
    <n v="23222"/>
    <n v="38978"/>
    <n v="65231"/>
  </r>
  <r>
    <n v="3"/>
    <s v="Route66"/>
    <s v="A3"/>
    <x v="476"/>
    <n v="127"/>
    <n v="211"/>
    <n v="24435"/>
    <n v="21635"/>
    <n v="27723"/>
    <n v="74803"/>
  </r>
  <r>
    <n v="9"/>
    <s v="Hanamura"/>
    <s v="H2"/>
    <x v="258"/>
    <n v="265"/>
    <n v="293"/>
    <n v="25787"/>
    <n v="23398"/>
    <n v="65376"/>
    <n v="72540"/>
  </r>
  <r>
    <n v="9"/>
    <s v="Hanamura"/>
    <s v="H2"/>
    <x v="645"/>
    <n v="130"/>
    <n v="104"/>
    <n v="25917"/>
    <n v="23502"/>
    <n v="65246"/>
    <n v="72436"/>
  </r>
  <r>
    <n v="14"/>
    <s v="Kern River"/>
    <s v="Delta"/>
    <x v="683"/>
    <n v="95"/>
    <n v="81"/>
    <n v="28742"/>
    <n v="25749"/>
    <n v="46669"/>
    <n v="50389"/>
  </r>
  <r>
    <n v="10"/>
    <s v="EastTexas"/>
    <s v="Lake1"/>
    <x v="803"/>
    <n v="246"/>
    <n v="262"/>
    <n v="26869"/>
    <n v="24749"/>
    <n v="50359"/>
    <n v="40504"/>
  </r>
  <r>
    <n v="9"/>
    <s v="Hanamura"/>
    <s v="H2"/>
    <x v="647"/>
    <n v="262"/>
    <n v="68"/>
    <n v="26179"/>
    <n v="23570"/>
    <n v="64984"/>
    <n v="72368"/>
  </r>
  <r>
    <n v="9"/>
    <s v="Hanamura"/>
    <s v="H2"/>
    <x v="804"/>
    <n v="148"/>
    <n v="164"/>
    <n v="26327"/>
    <n v="23734"/>
    <n v="64836"/>
    <n v="72204"/>
  </r>
  <r>
    <n v="1"/>
    <s v="Route66"/>
    <s v="Alpha"/>
    <x v="694"/>
    <n v="284"/>
    <n v="225"/>
    <n v="30881"/>
    <n v="30648"/>
    <n v="56709"/>
    <n v="41953"/>
  </r>
  <r>
    <n v="9"/>
    <s v="Hanamura"/>
    <s v="H2"/>
    <x v="487"/>
    <n v="270"/>
    <n v="201"/>
    <n v="26597"/>
    <n v="23935"/>
    <n v="64566"/>
    <n v="72003"/>
  </r>
  <r>
    <n v="1"/>
    <s v="Route66"/>
    <s v="Alpha"/>
    <x v="805"/>
    <n v="158"/>
    <n v="232"/>
    <n v="31039"/>
    <n v="30880"/>
    <n v="56551"/>
    <n v="41721"/>
  </r>
  <r>
    <n v="9"/>
    <s v="Hanamura"/>
    <s v="H2"/>
    <x v="270"/>
    <n v="170"/>
    <n v="139"/>
    <n v="26767"/>
    <n v="24074"/>
    <n v="64396"/>
    <n v="71864"/>
  </r>
  <r>
    <n v="2"/>
    <s v="Route66"/>
    <s v="Delta"/>
    <x v="491"/>
    <n v="261"/>
    <n v="228"/>
    <n v="28502"/>
    <n v="26263"/>
    <n v="35939"/>
    <n v="59946"/>
  </r>
  <r>
    <n v="11"/>
    <s v="EastTexas"/>
    <s v="Lake2"/>
    <x v="806"/>
    <n v="208"/>
    <n v="129"/>
    <n v="27362"/>
    <n v="25336"/>
    <n v="48618"/>
    <n v="71461"/>
  </r>
  <r>
    <n v="9"/>
    <s v="Hanamura"/>
    <s v="H2"/>
    <x v="271"/>
    <n v="297"/>
    <n v="277"/>
    <n v="27064"/>
    <n v="24351"/>
    <n v="64099"/>
    <n v="71587"/>
  </r>
  <r>
    <n v="3"/>
    <s v="Route66"/>
    <s v="A3"/>
    <x v="257"/>
    <n v="168"/>
    <n v="215"/>
    <n v="24603"/>
    <n v="21850"/>
    <n v="27555"/>
    <n v="74588"/>
  </r>
  <r>
    <n v="10"/>
    <s v="EastTexas"/>
    <s v="Lake1"/>
    <x v="735"/>
    <n v="132"/>
    <n v="105"/>
    <n v="27001"/>
    <n v="24854"/>
    <n v="50227"/>
    <n v="40399"/>
  </r>
  <r>
    <n v="12"/>
    <s v="EastTexas"/>
    <s v="Lake3"/>
    <x v="807"/>
    <n v="282"/>
    <n v="102"/>
    <n v="28609"/>
    <n v="26470"/>
    <n v="34778"/>
    <n v="70735"/>
  </r>
  <r>
    <n v="9"/>
    <s v="Hanamura"/>
    <s v="H2"/>
    <x v="659"/>
    <n v="90"/>
    <n v="266"/>
    <n v="27154"/>
    <n v="24617"/>
    <n v="64009"/>
    <n v="71321"/>
  </r>
  <r>
    <n v="2"/>
    <s v="Route66"/>
    <s v="Delta"/>
    <x v="796"/>
    <n v="143"/>
    <n v="53"/>
    <n v="28645"/>
    <n v="26316"/>
    <n v="35796"/>
    <n v="59893"/>
  </r>
  <r>
    <n v="1"/>
    <s v="Route66"/>
    <s v="Alpha"/>
    <x v="808"/>
    <n v="256"/>
    <n v="102"/>
    <n v="31295"/>
    <n v="30982"/>
    <n v="56295"/>
    <n v="41619"/>
  </r>
  <r>
    <n v="9"/>
    <s v="Hanamura"/>
    <s v="H2"/>
    <x v="796"/>
    <n v="230"/>
    <n v="229"/>
    <n v="27384"/>
    <n v="24846"/>
    <n v="63779"/>
    <n v="71092"/>
  </r>
  <r>
    <n v="9"/>
    <s v="Hanamura"/>
    <s v="H2"/>
    <x v="803"/>
    <n v="143"/>
    <n v="85"/>
    <n v="27527"/>
    <n v="24931"/>
    <n v="63636"/>
    <n v="71007"/>
  </r>
  <r>
    <n v="9"/>
    <s v="Hanamura"/>
    <s v="H2"/>
    <x v="661"/>
    <n v="150"/>
    <n v="195"/>
    <n v="27677"/>
    <n v="25126"/>
    <n v="63486"/>
    <n v="70812"/>
  </r>
  <r>
    <n v="9"/>
    <s v="Hanamura"/>
    <s v="H2"/>
    <x v="809"/>
    <n v="217"/>
    <n v="140"/>
    <n v="27894"/>
    <n v="25266"/>
    <n v="63269"/>
    <n v="70672"/>
  </r>
  <r>
    <n v="2"/>
    <s v="Route66"/>
    <s v="Delta"/>
    <x v="810"/>
    <n v="215"/>
    <n v="77"/>
    <n v="28860"/>
    <n v="26393"/>
    <n v="35581"/>
    <n v="59816"/>
  </r>
  <r>
    <n v="9"/>
    <s v="Hanamura"/>
    <s v="H2"/>
    <x v="811"/>
    <n v="286"/>
    <n v="75"/>
    <n v="28180"/>
    <n v="25341"/>
    <n v="62983"/>
    <n v="70597"/>
  </r>
  <r>
    <n v="9"/>
    <s v="Hanamura"/>
    <s v="H2"/>
    <x v="664"/>
    <n v="260"/>
    <n v="255"/>
    <n v="28440"/>
    <n v="25596"/>
    <n v="62723"/>
    <n v="70342"/>
  </r>
  <r>
    <n v="11"/>
    <s v="EastTexas"/>
    <s v="Lake2"/>
    <x v="270"/>
    <n v="222"/>
    <n v="185"/>
    <n v="27584"/>
    <n v="25521"/>
    <n v="48396"/>
    <n v="71276"/>
  </r>
  <r>
    <n v="4"/>
    <s v="BigPool"/>
    <s v="B1"/>
    <x v="752"/>
    <n v="282"/>
    <n v="151"/>
    <n v="26494"/>
    <n v="23373"/>
    <n v="38696"/>
    <n v="65080"/>
  </r>
  <r>
    <n v="11"/>
    <s v="EastTexas"/>
    <s v="Lake2"/>
    <x v="799"/>
    <n v="300"/>
    <n v="211"/>
    <n v="27884"/>
    <n v="25732"/>
    <n v="48096"/>
    <n v="71065"/>
  </r>
  <r>
    <n v="12"/>
    <s v="EastTexas"/>
    <s v="Lake3"/>
    <x v="812"/>
    <n v="270"/>
    <n v="246"/>
    <n v="28879"/>
    <n v="26716"/>
    <n v="34508"/>
    <n v="70489"/>
  </r>
  <r>
    <n v="9"/>
    <s v="Hanamura"/>
    <s v="H2"/>
    <x v="666"/>
    <n v="183"/>
    <n v="58"/>
    <n v="28623"/>
    <n v="25654"/>
    <n v="62540"/>
    <n v="70284"/>
  </r>
  <r>
    <n v="12"/>
    <s v="EastTexas"/>
    <s v="Lake3"/>
    <x v="667"/>
    <n v="130"/>
    <n v="149"/>
    <n v="29009"/>
    <n v="26865"/>
    <n v="34378"/>
    <n v="70340"/>
  </r>
  <r>
    <n v="2"/>
    <s v="Route66"/>
    <s v="Delta"/>
    <x v="734"/>
    <n v="300"/>
    <n v="205"/>
    <n v="29160"/>
    <n v="26598"/>
    <n v="35281"/>
    <n v="59611"/>
  </r>
  <r>
    <n v="11"/>
    <s v="EastTexas"/>
    <s v="Lake2"/>
    <x v="813"/>
    <n v="278"/>
    <n v="135"/>
    <n v="28162"/>
    <n v="25867"/>
    <n v="47818"/>
    <n v="70930"/>
  </r>
  <r>
    <n v="9"/>
    <s v="Hanamura"/>
    <s v="H2"/>
    <x v="814"/>
    <n v="236"/>
    <n v="153"/>
    <n v="28859"/>
    <n v="25807"/>
    <n v="62304"/>
    <n v="70131"/>
  </r>
  <r>
    <n v="13"/>
    <s v="Kern River"/>
    <s v="W13"/>
    <x v="470"/>
    <n v="290"/>
    <n v="187"/>
    <n v="25885"/>
    <n v="23545"/>
    <n v="66818"/>
    <n v="55910"/>
  </r>
  <r>
    <n v="11"/>
    <s v="EastTexas"/>
    <s v="Lake2"/>
    <x v="803"/>
    <n v="226"/>
    <n v="238"/>
    <n v="28388"/>
    <n v="26105"/>
    <n v="47592"/>
    <n v="70692"/>
  </r>
  <r>
    <n v="9"/>
    <s v="Hanamura"/>
    <s v="H2"/>
    <x v="667"/>
    <n v="138"/>
    <n v="257"/>
    <n v="28997"/>
    <n v="26064"/>
    <n v="62166"/>
    <n v="69874"/>
  </r>
  <r>
    <n v="10"/>
    <s v="EastTexas"/>
    <s v="Lake1"/>
    <x v="662"/>
    <n v="168"/>
    <n v="132"/>
    <n v="27169"/>
    <n v="24986"/>
    <n v="50059"/>
    <n v="40267"/>
  </r>
  <r>
    <n v="11"/>
    <s v="EastTexas"/>
    <s v="Lake2"/>
    <x v="661"/>
    <n v="139"/>
    <n v="150"/>
    <n v="28527"/>
    <n v="26255"/>
    <n v="47453"/>
    <n v="70542"/>
  </r>
  <r>
    <n v="4"/>
    <s v="BigPool"/>
    <s v="B1"/>
    <x v="642"/>
    <n v="185"/>
    <n v="219"/>
    <n v="26679"/>
    <n v="23592"/>
    <n v="38511"/>
    <n v="64861"/>
  </r>
  <r>
    <n v="1"/>
    <s v="Route66"/>
    <s v="Alpha"/>
    <x v="815"/>
    <n v="194"/>
    <n v="286"/>
    <n v="31489"/>
    <n v="31268"/>
    <n v="56101"/>
    <n v="41333"/>
  </r>
  <r>
    <n v="2"/>
    <s v="Route66"/>
    <s v="Delta"/>
    <x v="801"/>
    <n v="180"/>
    <n v="121"/>
    <n v="29340"/>
    <n v="26719"/>
    <n v="35101"/>
    <n v="59490"/>
  </r>
  <r>
    <n v="1"/>
    <s v="Route66"/>
    <s v="Alpha"/>
    <x v="816"/>
    <n v="114"/>
    <n v="170"/>
    <n v="31603"/>
    <n v="31438"/>
    <n v="55987"/>
    <n v="41163"/>
  </r>
  <r>
    <n v="9"/>
    <s v="Hanamura"/>
    <s v="H2"/>
    <x v="817"/>
    <n v="147"/>
    <n v="190"/>
    <n v="29144"/>
    <n v="26254"/>
    <n v="62019"/>
    <n v="69684"/>
  </r>
  <r>
    <n v="2"/>
    <s v="Route66"/>
    <s v="Delta"/>
    <x v="818"/>
    <n v="202"/>
    <n v="110"/>
    <n v="29542"/>
    <n v="26829"/>
    <n v="34899"/>
    <n v="59380"/>
  </r>
  <r>
    <n v="12"/>
    <s v="EastTexas"/>
    <s v="Lake3"/>
    <x v="668"/>
    <n v="125"/>
    <n v="145"/>
    <n v="29134"/>
    <n v="27010"/>
    <n v="34253"/>
    <n v="70195"/>
  </r>
  <r>
    <n v="14"/>
    <s v="Kern River"/>
    <s v="Delta"/>
    <x v="819"/>
    <n v="267"/>
    <n v="214"/>
    <n v="29009"/>
    <n v="25963"/>
    <n v="46402"/>
    <n v="50175"/>
  </r>
  <r>
    <n v="13"/>
    <s v="Kern River"/>
    <s v="W13"/>
    <x v="774"/>
    <n v="260"/>
    <n v="237"/>
    <n v="26145"/>
    <n v="23782"/>
    <n v="66558"/>
    <n v="55673"/>
  </r>
  <r>
    <n v="1"/>
    <s v="Route66"/>
    <s v="Alpha"/>
    <x v="820"/>
    <n v="119"/>
    <n v="217"/>
    <n v="31722"/>
    <n v="31655"/>
    <n v="55868"/>
    <n v="40946"/>
  </r>
  <r>
    <n v="12"/>
    <s v="EastTexas"/>
    <s v="Lake3"/>
    <x v="746"/>
    <n v="255"/>
    <n v="106"/>
    <n v="29389"/>
    <n v="27116"/>
    <n v="33998"/>
    <n v="70089"/>
  </r>
  <r>
    <n v="4"/>
    <s v="BigPool"/>
    <s v="B1"/>
    <x v="791"/>
    <n v="125"/>
    <n v="78"/>
    <n v="26804"/>
    <n v="23670"/>
    <n v="38386"/>
    <n v="64783"/>
  </r>
  <r>
    <n v="3"/>
    <s v="Route66"/>
    <s v="A3"/>
    <x v="758"/>
    <n v="120"/>
    <n v="67"/>
    <n v="24723"/>
    <n v="21917"/>
    <n v="27435"/>
    <n v="74521"/>
  </r>
  <r>
    <n v="4"/>
    <s v="BigPool"/>
    <s v="B1"/>
    <x v="647"/>
    <n v="116"/>
    <n v="300"/>
    <n v="26920"/>
    <n v="23970"/>
    <n v="38270"/>
    <n v="64483"/>
  </r>
  <r>
    <n v="9"/>
    <s v="Hanamura"/>
    <s v="H2"/>
    <x v="746"/>
    <n v="252"/>
    <n v="148"/>
    <n v="29396"/>
    <n v="26402"/>
    <n v="61767"/>
    <n v="69536"/>
  </r>
  <r>
    <n v="9"/>
    <s v="Hanamura"/>
    <s v="H2"/>
    <x v="756"/>
    <n v="84"/>
    <n v="75"/>
    <n v="29480"/>
    <n v="26477"/>
    <n v="61683"/>
    <n v="69461"/>
  </r>
  <r>
    <n v="13"/>
    <s v="Kern River"/>
    <s v="W13"/>
    <x v="759"/>
    <n v="235"/>
    <n v="174"/>
    <n v="26380"/>
    <n v="23956"/>
    <n v="66323"/>
    <n v="55499"/>
  </r>
  <r>
    <n v="3"/>
    <s v="Route66"/>
    <s v="A3"/>
    <x v="482"/>
    <n v="105"/>
    <n v="216"/>
    <n v="24828"/>
    <n v="22133"/>
    <n v="27330"/>
    <n v="74305"/>
  </r>
  <r>
    <n v="3"/>
    <s v="Route66"/>
    <s v="A3"/>
    <x v="785"/>
    <n v="259"/>
    <n v="202"/>
    <n v="25087"/>
    <n v="22335"/>
    <n v="27071"/>
    <n v="74103"/>
  </r>
  <r>
    <n v="9"/>
    <s v="Hanamura"/>
    <s v="H2"/>
    <x v="821"/>
    <n v="198"/>
    <n v="130"/>
    <n v="29678"/>
    <n v="26607"/>
    <n v="61485"/>
    <n v="69331"/>
  </r>
  <r>
    <n v="9"/>
    <s v="Hanamura"/>
    <s v="H2"/>
    <x v="772"/>
    <n v="173"/>
    <n v="125"/>
    <n v="29851"/>
    <n v="26732"/>
    <n v="61312"/>
    <n v="69206"/>
  </r>
  <r>
    <n v="11"/>
    <s v="EastTexas"/>
    <s v="Lake2"/>
    <x v="822"/>
    <n v="191"/>
    <n v="227"/>
    <n v="28718"/>
    <n v="26482"/>
    <n v="47262"/>
    <n v="70315"/>
  </r>
  <r>
    <n v="11"/>
    <s v="EastTexas"/>
    <s v="Lake2"/>
    <x v="802"/>
    <n v="117"/>
    <n v="95"/>
    <n v="28835"/>
    <n v="26577"/>
    <n v="47145"/>
    <n v="70220"/>
  </r>
  <r>
    <n v="11"/>
    <s v="EastTexas"/>
    <s v="Lake2"/>
    <x v="737"/>
    <n v="266"/>
    <n v="132"/>
    <n v="29101"/>
    <n v="26709"/>
    <n v="46879"/>
    <n v="70088"/>
  </r>
  <r>
    <n v="14"/>
    <s v="Kern River"/>
    <s v="Delta"/>
    <x v="786"/>
    <n v="100"/>
    <n v="232"/>
    <n v="29109"/>
    <n v="26195"/>
    <n v="46302"/>
    <n v="49943"/>
  </r>
  <r>
    <n v="4"/>
    <s v="BigPool"/>
    <s v="B1"/>
    <x v="777"/>
    <n v="80"/>
    <n v="63"/>
    <n v="27000"/>
    <n v="24033"/>
    <n v="38190"/>
    <n v="64420"/>
  </r>
  <r>
    <n v="10"/>
    <s v="EastTexas"/>
    <s v="Lake1"/>
    <x v="822"/>
    <n v="209"/>
    <n v="140"/>
    <n v="27378"/>
    <n v="25126"/>
    <n v="49850"/>
    <n v="40127"/>
  </r>
  <r>
    <n v="5"/>
    <s v="BigPool"/>
    <s v="B2"/>
    <x v="823"/>
    <n v="220"/>
    <n v="137"/>
    <n v="26686"/>
    <n v="24153"/>
    <n v="20737"/>
    <n v="53555"/>
  </r>
  <r>
    <n v="14"/>
    <s v="Kern River"/>
    <s v="Delta"/>
    <x v="824"/>
    <n v="94"/>
    <n v="137"/>
    <n v="29203"/>
    <n v="26332"/>
    <n v="46208"/>
    <n v="49806"/>
  </r>
  <r>
    <n v="13"/>
    <s v="Kern River"/>
    <s v="W13"/>
    <x v="760"/>
    <n v="256"/>
    <n v="296"/>
    <n v="26636"/>
    <n v="24252"/>
    <n v="66067"/>
    <n v="55203"/>
  </r>
  <r>
    <n v="1"/>
    <s v="Route66"/>
    <s v="Alpha"/>
    <x v="825"/>
    <n v="234"/>
    <n v="127"/>
    <n v="31956"/>
    <n v="31782"/>
    <n v="55634"/>
    <n v="40819"/>
  </r>
  <r>
    <n v="1"/>
    <s v="Route66"/>
    <s v="Alpha"/>
    <x v="826"/>
    <n v="245"/>
    <n v="187"/>
    <n v="32201"/>
    <n v="31969"/>
    <n v="55389"/>
    <n v="40632"/>
  </r>
  <r>
    <n v="13"/>
    <s v="Kern River"/>
    <s v="W13"/>
    <x v="641"/>
    <n v="131"/>
    <n v="281"/>
    <n v="26767"/>
    <n v="24533"/>
    <n v="65936"/>
    <n v="54922"/>
  </r>
  <r>
    <n v="9"/>
    <s v="Hanamura"/>
    <s v="H2"/>
    <x v="827"/>
    <n v="286"/>
    <n v="84"/>
    <n v="30137"/>
    <n v="26816"/>
    <n v="61026"/>
    <n v="69122"/>
  </r>
  <r>
    <n v="4"/>
    <s v="BigPool"/>
    <s v="B1"/>
    <x v="654"/>
    <n v="208"/>
    <n v="254"/>
    <n v="27208"/>
    <n v="24287"/>
    <n v="37982"/>
    <n v="64166"/>
  </r>
  <r>
    <n v="13"/>
    <s v="Kern River"/>
    <s v="W13"/>
    <x v="718"/>
    <n v="202"/>
    <n v="277"/>
    <n v="26969"/>
    <n v="24810"/>
    <n v="65734"/>
    <n v="54645"/>
  </r>
  <r>
    <n v="9"/>
    <s v="Hanamura"/>
    <s v="H2"/>
    <x v="781"/>
    <n v="200"/>
    <n v="176"/>
    <n v="30337"/>
    <n v="26992"/>
    <n v="60826"/>
    <n v="68946"/>
  </r>
  <r>
    <n v="10"/>
    <s v="EastTexas"/>
    <s v="Lake1"/>
    <x v="737"/>
    <n v="252"/>
    <n v="130"/>
    <n v="27630"/>
    <n v="25256"/>
    <n v="49598"/>
    <n v="39997"/>
  </r>
  <r>
    <n v="14"/>
    <s v="Kern River"/>
    <s v="Delta"/>
    <x v="828"/>
    <n v="284"/>
    <n v="182"/>
    <n v="29487"/>
    <n v="26514"/>
    <n v="45924"/>
    <n v="49624"/>
  </r>
  <r>
    <n v="10"/>
    <s v="EastTexas"/>
    <s v="Lake1"/>
    <x v="829"/>
    <n v="194"/>
    <n v="236"/>
    <n v="27824"/>
    <n v="25492"/>
    <n v="49404"/>
    <n v="39761"/>
  </r>
</pivotCacheRecords>
</file>

<file path=xl/pivotCache/pivotCacheRecords5.xml><?xml version="1.0" encoding="utf-8"?>
<pivotCacheRecords xmlns="http://schemas.openxmlformats.org/spreadsheetml/2006/main" xmlns:r="http://schemas.openxmlformats.org/officeDocument/2006/relationships" count="14">
  <r>
    <n v="1"/>
    <x v="0"/>
    <s v="Alpha"/>
    <n v="87590"/>
    <n v="72601"/>
  </r>
  <r>
    <n v="2"/>
    <x v="0"/>
    <s v="Delta"/>
    <n v="64441"/>
    <n v="86209"/>
  </r>
  <r>
    <n v="3"/>
    <x v="0"/>
    <s v="A3"/>
    <n v="52158"/>
    <n v="96438"/>
  </r>
  <r>
    <n v="4"/>
    <x v="1"/>
    <s v="B1"/>
    <n v="65190"/>
    <n v="88453"/>
  </r>
  <r>
    <n v="5"/>
    <x v="1"/>
    <s v="B2"/>
    <n v="47423"/>
    <n v="77708"/>
  </r>
  <r>
    <n v="6"/>
    <x v="2"/>
    <s v="Alpha"/>
    <n v="60380"/>
    <n v="71602"/>
  </r>
  <r>
    <n v="7"/>
    <x v="2"/>
    <s v="H1"/>
    <n v="76366"/>
    <n v="51377"/>
  </r>
  <r>
    <n v="8"/>
    <x v="2"/>
    <s v="Delta"/>
    <n v="83790"/>
    <n v="83109"/>
  </r>
  <r>
    <n v="9"/>
    <x v="2"/>
    <s v="H2"/>
    <n v="91163"/>
    <n v="95938"/>
  </r>
  <r>
    <n v="10"/>
    <x v="3"/>
    <s v="Lake1"/>
    <n v="77228"/>
    <n v="65253"/>
  </r>
  <r>
    <n v="11"/>
    <x v="3"/>
    <s v="Lake2"/>
    <n v="75980"/>
    <n v="96797"/>
  </r>
  <r>
    <n v="12"/>
    <x v="3"/>
    <s v="Lake3"/>
    <n v="63387"/>
    <n v="97205"/>
  </r>
  <r>
    <n v="13"/>
    <x v="4"/>
    <s v="W13"/>
    <n v="92703"/>
    <n v="79455"/>
  </r>
  <r>
    <n v="14"/>
    <x v="4"/>
    <s v="Delta"/>
    <n v="75411"/>
    <n v="76138"/>
  </r>
</pivotCacheRecords>
</file>

<file path=xl/pivotCache/pivotCacheRecords6.xml><?xml version="1.0" encoding="utf-8"?>
<pivotCacheRecords xmlns="http://schemas.openxmlformats.org/spreadsheetml/2006/main" xmlns:r="http://schemas.openxmlformats.org/officeDocument/2006/relationships" count="2117">
  <r>
    <n v="6"/>
    <x v="0"/>
    <x v="0"/>
    <x v="0"/>
    <n v="247"/>
    <n v="94"/>
    <n v="247"/>
    <n v="94"/>
    <n v="60133"/>
    <n v="71508"/>
  </r>
  <r>
    <n v="3"/>
    <x v="1"/>
    <x v="1"/>
    <x v="1"/>
    <n v="289"/>
    <n v="269"/>
    <n v="289"/>
    <n v="269"/>
    <n v="51869"/>
    <n v="96169"/>
  </r>
  <r>
    <n v="12"/>
    <x v="2"/>
    <x v="2"/>
    <x v="2"/>
    <n v="148"/>
    <n v="230"/>
    <n v="148"/>
    <n v="230"/>
    <n v="63239"/>
    <n v="96975"/>
  </r>
  <r>
    <n v="12"/>
    <x v="2"/>
    <x v="2"/>
    <x v="3"/>
    <n v="233"/>
    <n v="255"/>
    <n v="381"/>
    <n v="485"/>
    <n v="63006"/>
    <n v="96720"/>
  </r>
  <r>
    <n v="6"/>
    <x v="0"/>
    <x v="0"/>
    <x v="4"/>
    <n v="156"/>
    <n v="158"/>
    <n v="403"/>
    <n v="252"/>
    <n v="59977"/>
    <n v="71350"/>
  </r>
  <r>
    <n v="10"/>
    <x v="2"/>
    <x v="3"/>
    <x v="1"/>
    <n v="272"/>
    <n v="175"/>
    <n v="272"/>
    <n v="175"/>
    <n v="76956"/>
    <n v="65078"/>
  </r>
  <r>
    <n v="13"/>
    <x v="3"/>
    <x v="4"/>
    <x v="2"/>
    <n v="99"/>
    <n v="231"/>
    <n v="99"/>
    <n v="231"/>
    <n v="92604"/>
    <n v="79224"/>
  </r>
  <r>
    <n v="3"/>
    <x v="1"/>
    <x v="1"/>
    <x v="5"/>
    <n v="120"/>
    <n v="85"/>
    <n v="409"/>
    <n v="354"/>
    <n v="51749"/>
    <n v="96084"/>
  </r>
  <r>
    <n v="6"/>
    <x v="0"/>
    <x v="0"/>
    <x v="6"/>
    <n v="243"/>
    <n v="162"/>
    <n v="646"/>
    <n v="414"/>
    <n v="59734"/>
    <n v="71188"/>
  </r>
  <r>
    <n v="6"/>
    <x v="0"/>
    <x v="0"/>
    <x v="7"/>
    <n v="171"/>
    <n v="125"/>
    <n v="817"/>
    <n v="539"/>
    <n v="59563"/>
    <n v="71063"/>
  </r>
  <r>
    <n v="3"/>
    <x v="1"/>
    <x v="1"/>
    <x v="8"/>
    <n v="82"/>
    <n v="185"/>
    <n v="491"/>
    <n v="539"/>
    <n v="51667"/>
    <n v="95899"/>
  </r>
  <r>
    <n v="13"/>
    <x v="3"/>
    <x v="4"/>
    <x v="9"/>
    <n v="220"/>
    <n v="136"/>
    <n v="319"/>
    <n v="367"/>
    <n v="92384"/>
    <n v="79088"/>
  </r>
  <r>
    <n v="6"/>
    <x v="0"/>
    <x v="0"/>
    <x v="10"/>
    <n v="181"/>
    <n v="261"/>
    <n v="998"/>
    <n v="800"/>
    <n v="59382"/>
    <n v="70802"/>
  </r>
  <r>
    <n v="4"/>
    <x v="4"/>
    <x v="5"/>
    <x v="11"/>
    <n v="161"/>
    <n v="91"/>
    <n v="161"/>
    <n v="91"/>
    <n v="65029"/>
    <n v="88362"/>
  </r>
  <r>
    <n v="11"/>
    <x v="2"/>
    <x v="6"/>
    <x v="1"/>
    <n v="118"/>
    <n v="289"/>
    <n v="118"/>
    <n v="289"/>
    <n v="75862"/>
    <n v="96508"/>
  </r>
  <r>
    <n v="4"/>
    <x v="4"/>
    <x v="5"/>
    <x v="9"/>
    <n v="245"/>
    <n v="193"/>
    <n v="406"/>
    <n v="284"/>
    <n v="64784"/>
    <n v="88169"/>
  </r>
  <r>
    <n v="10"/>
    <x v="2"/>
    <x v="3"/>
    <x v="12"/>
    <n v="210"/>
    <n v="253"/>
    <n v="482"/>
    <n v="428"/>
    <n v="76746"/>
    <n v="64825"/>
  </r>
  <r>
    <n v="3"/>
    <x v="1"/>
    <x v="1"/>
    <x v="13"/>
    <n v="91"/>
    <n v="152"/>
    <n v="582"/>
    <n v="691"/>
    <n v="51576"/>
    <n v="95747"/>
  </r>
  <r>
    <n v="1"/>
    <x v="1"/>
    <x v="0"/>
    <x v="2"/>
    <n v="229"/>
    <n v="231"/>
    <n v="229"/>
    <n v="231"/>
    <n v="87361"/>
    <n v="72370"/>
  </r>
  <r>
    <n v="6"/>
    <x v="0"/>
    <x v="0"/>
    <x v="14"/>
    <n v="243"/>
    <n v="283"/>
    <n v="1241"/>
    <n v="1083"/>
    <n v="59139"/>
    <n v="70519"/>
  </r>
  <r>
    <n v="14"/>
    <x v="3"/>
    <x v="7"/>
    <x v="4"/>
    <n v="183"/>
    <n v="245"/>
    <n v="183"/>
    <n v="245"/>
    <n v="75228"/>
    <n v="75893"/>
  </r>
  <r>
    <n v="6"/>
    <x v="0"/>
    <x v="0"/>
    <x v="15"/>
    <n v="154"/>
    <n v="82"/>
    <n v="1395"/>
    <n v="1165"/>
    <n v="58985"/>
    <n v="70437"/>
  </r>
  <r>
    <n v="11"/>
    <x v="2"/>
    <x v="6"/>
    <x v="4"/>
    <n v="163"/>
    <n v="87"/>
    <n v="281"/>
    <n v="376"/>
    <n v="75699"/>
    <n v="96421"/>
  </r>
  <r>
    <n v="6"/>
    <x v="0"/>
    <x v="0"/>
    <x v="16"/>
    <n v="128"/>
    <n v="226"/>
    <n v="1523"/>
    <n v="1391"/>
    <n v="58857"/>
    <n v="70211"/>
  </r>
  <r>
    <n v="6"/>
    <x v="0"/>
    <x v="0"/>
    <x v="17"/>
    <n v="259"/>
    <n v="55"/>
    <n v="1782"/>
    <n v="1446"/>
    <n v="58598"/>
    <n v="70156"/>
  </r>
  <r>
    <n v="14"/>
    <x v="3"/>
    <x v="7"/>
    <x v="12"/>
    <n v="169"/>
    <n v="131"/>
    <n v="352"/>
    <n v="376"/>
    <n v="75059"/>
    <n v="75762"/>
  </r>
  <r>
    <n v="6"/>
    <x v="0"/>
    <x v="0"/>
    <x v="18"/>
    <n v="221"/>
    <n v="143"/>
    <n v="2003"/>
    <n v="1589"/>
    <n v="58377"/>
    <n v="70013"/>
  </r>
  <r>
    <n v="6"/>
    <x v="0"/>
    <x v="0"/>
    <x v="19"/>
    <n v="176"/>
    <n v="288"/>
    <n v="2179"/>
    <n v="1877"/>
    <n v="58201"/>
    <n v="69725"/>
  </r>
  <r>
    <n v="14"/>
    <x v="3"/>
    <x v="7"/>
    <x v="20"/>
    <n v="86"/>
    <n v="229"/>
    <n v="438"/>
    <n v="605"/>
    <n v="74973"/>
    <n v="75533"/>
  </r>
  <r>
    <n v="3"/>
    <x v="1"/>
    <x v="1"/>
    <x v="21"/>
    <n v="299"/>
    <n v="131"/>
    <n v="881"/>
    <n v="822"/>
    <n v="51277"/>
    <n v="95616"/>
  </r>
  <r>
    <n v="4"/>
    <x v="4"/>
    <x v="5"/>
    <x v="20"/>
    <n v="213"/>
    <n v="144"/>
    <n v="619"/>
    <n v="428"/>
    <n v="64571"/>
    <n v="88025"/>
  </r>
  <r>
    <n v="1"/>
    <x v="1"/>
    <x v="0"/>
    <x v="4"/>
    <n v="126"/>
    <n v="236"/>
    <n v="355"/>
    <n v="467"/>
    <n v="87235"/>
    <n v="72134"/>
  </r>
  <r>
    <n v="13"/>
    <x v="3"/>
    <x v="4"/>
    <x v="22"/>
    <n v="193"/>
    <n v="289"/>
    <n v="512"/>
    <n v="656"/>
    <n v="92191"/>
    <n v="78799"/>
  </r>
  <r>
    <n v="6"/>
    <x v="0"/>
    <x v="0"/>
    <x v="23"/>
    <n v="223"/>
    <n v="216"/>
    <n v="2402"/>
    <n v="2093"/>
    <n v="57978"/>
    <n v="69509"/>
  </r>
  <r>
    <n v="6"/>
    <x v="0"/>
    <x v="0"/>
    <x v="24"/>
    <n v="284"/>
    <n v="141"/>
    <n v="2686"/>
    <n v="2234"/>
    <n v="57694"/>
    <n v="69368"/>
  </r>
  <r>
    <n v="11"/>
    <x v="2"/>
    <x v="6"/>
    <x v="8"/>
    <n v="172"/>
    <n v="165"/>
    <n v="453"/>
    <n v="541"/>
    <n v="75527"/>
    <n v="96256"/>
  </r>
  <r>
    <n v="11"/>
    <x v="2"/>
    <x v="6"/>
    <x v="25"/>
    <n v="244"/>
    <n v="267"/>
    <n v="697"/>
    <n v="808"/>
    <n v="75283"/>
    <n v="95989"/>
  </r>
  <r>
    <n v="1"/>
    <x v="1"/>
    <x v="0"/>
    <x v="26"/>
    <n v="229"/>
    <n v="168"/>
    <n v="584"/>
    <n v="635"/>
    <n v="87006"/>
    <n v="71966"/>
  </r>
  <r>
    <n v="6"/>
    <x v="0"/>
    <x v="0"/>
    <x v="27"/>
    <n v="216"/>
    <n v="178"/>
    <n v="2902"/>
    <n v="2412"/>
    <n v="57478"/>
    <n v="69190"/>
  </r>
  <r>
    <n v="13"/>
    <x v="3"/>
    <x v="4"/>
    <x v="28"/>
    <n v="196"/>
    <n v="287"/>
    <n v="708"/>
    <n v="943"/>
    <n v="91995"/>
    <n v="78512"/>
  </r>
  <r>
    <n v="4"/>
    <x v="4"/>
    <x v="5"/>
    <x v="28"/>
    <n v="140"/>
    <n v="124"/>
    <n v="759"/>
    <n v="552"/>
    <n v="64431"/>
    <n v="87901"/>
  </r>
  <r>
    <n v="6"/>
    <x v="0"/>
    <x v="0"/>
    <x v="29"/>
    <n v="278"/>
    <n v="163"/>
    <n v="3180"/>
    <n v="2575"/>
    <n v="57200"/>
    <n v="69027"/>
  </r>
  <r>
    <n v="1"/>
    <x v="1"/>
    <x v="0"/>
    <x v="22"/>
    <n v="244"/>
    <n v="226"/>
    <n v="828"/>
    <n v="861"/>
    <n v="86762"/>
    <n v="71740"/>
  </r>
  <r>
    <n v="6"/>
    <x v="0"/>
    <x v="0"/>
    <x v="30"/>
    <n v="289"/>
    <n v="187"/>
    <n v="3469"/>
    <n v="2762"/>
    <n v="56911"/>
    <n v="68840"/>
  </r>
  <r>
    <n v="6"/>
    <x v="0"/>
    <x v="0"/>
    <x v="31"/>
    <n v="255"/>
    <n v="233"/>
    <n v="3724"/>
    <n v="2995"/>
    <n v="56656"/>
    <n v="68607"/>
  </r>
  <r>
    <n v="3"/>
    <x v="1"/>
    <x v="1"/>
    <x v="32"/>
    <n v="92"/>
    <n v="176"/>
    <n v="973"/>
    <n v="998"/>
    <n v="51185"/>
    <n v="95440"/>
  </r>
  <r>
    <n v="6"/>
    <x v="0"/>
    <x v="0"/>
    <x v="33"/>
    <n v="93"/>
    <n v="231"/>
    <n v="3817"/>
    <n v="3226"/>
    <n v="56563"/>
    <n v="68376"/>
  </r>
  <r>
    <n v="5"/>
    <x v="4"/>
    <x v="8"/>
    <x v="2"/>
    <n v="101"/>
    <n v="274"/>
    <n v="101"/>
    <n v="274"/>
    <n v="47322"/>
    <n v="77434"/>
  </r>
  <r>
    <n v="11"/>
    <x v="2"/>
    <x v="6"/>
    <x v="34"/>
    <n v="101"/>
    <n v="147"/>
    <n v="798"/>
    <n v="955"/>
    <n v="75182"/>
    <n v="95842"/>
  </r>
  <r>
    <n v="11"/>
    <x v="2"/>
    <x v="6"/>
    <x v="14"/>
    <n v="300"/>
    <n v="68"/>
    <n v="1098"/>
    <n v="1023"/>
    <n v="74882"/>
    <n v="95774"/>
  </r>
  <r>
    <n v="4"/>
    <x v="4"/>
    <x v="5"/>
    <x v="34"/>
    <n v="233"/>
    <n v="220"/>
    <n v="992"/>
    <n v="772"/>
    <n v="64198"/>
    <n v="87681"/>
  </r>
  <r>
    <n v="2"/>
    <x v="1"/>
    <x v="7"/>
    <x v="5"/>
    <n v="173"/>
    <n v="111"/>
    <n v="173"/>
    <n v="111"/>
    <n v="64268"/>
    <n v="86098"/>
  </r>
  <r>
    <n v="5"/>
    <x v="4"/>
    <x v="8"/>
    <x v="35"/>
    <n v="128"/>
    <n v="94"/>
    <n v="229"/>
    <n v="368"/>
    <n v="47194"/>
    <n v="77340"/>
  </r>
  <r>
    <n v="6"/>
    <x v="0"/>
    <x v="0"/>
    <x v="36"/>
    <n v="258"/>
    <n v="71"/>
    <n v="4075"/>
    <n v="3297"/>
    <n v="56305"/>
    <n v="68305"/>
  </r>
  <r>
    <n v="3"/>
    <x v="1"/>
    <x v="1"/>
    <x v="16"/>
    <n v="193"/>
    <n v="169"/>
    <n v="1166"/>
    <n v="1167"/>
    <n v="50992"/>
    <n v="95271"/>
  </r>
  <r>
    <n v="13"/>
    <x v="3"/>
    <x v="4"/>
    <x v="34"/>
    <n v="256"/>
    <n v="290"/>
    <n v="964"/>
    <n v="1233"/>
    <n v="91739"/>
    <n v="78222"/>
  </r>
  <r>
    <n v="6"/>
    <x v="0"/>
    <x v="0"/>
    <x v="37"/>
    <n v="125"/>
    <n v="95"/>
    <n v="4200"/>
    <n v="3392"/>
    <n v="56180"/>
    <n v="68210"/>
  </r>
  <r>
    <n v="13"/>
    <x v="3"/>
    <x v="4"/>
    <x v="14"/>
    <n v="96"/>
    <n v="170"/>
    <n v="1060"/>
    <n v="1403"/>
    <n v="91643"/>
    <n v="78052"/>
  </r>
  <r>
    <n v="3"/>
    <x v="1"/>
    <x v="1"/>
    <x v="17"/>
    <n v="147"/>
    <n v="117"/>
    <n v="1313"/>
    <n v="1284"/>
    <n v="50845"/>
    <n v="95154"/>
  </r>
  <r>
    <n v="10"/>
    <x v="2"/>
    <x v="3"/>
    <x v="38"/>
    <n v="88"/>
    <n v="142"/>
    <n v="570"/>
    <n v="570"/>
    <n v="76658"/>
    <n v="64683"/>
  </r>
  <r>
    <n v="6"/>
    <x v="0"/>
    <x v="0"/>
    <x v="39"/>
    <n v="84"/>
    <n v="259"/>
    <n v="4284"/>
    <n v="3651"/>
    <n v="56096"/>
    <n v="67951"/>
  </r>
  <r>
    <n v="10"/>
    <x v="2"/>
    <x v="3"/>
    <x v="13"/>
    <n v="214"/>
    <n v="265"/>
    <n v="784"/>
    <n v="835"/>
    <n v="76444"/>
    <n v="64418"/>
  </r>
  <r>
    <n v="6"/>
    <x v="0"/>
    <x v="0"/>
    <x v="40"/>
    <n v="121"/>
    <n v="173"/>
    <n v="4405"/>
    <n v="3824"/>
    <n v="55975"/>
    <n v="67778"/>
  </r>
  <r>
    <n v="6"/>
    <x v="0"/>
    <x v="0"/>
    <x v="41"/>
    <n v="148"/>
    <n v="68"/>
    <n v="4553"/>
    <n v="3892"/>
    <n v="55827"/>
    <n v="67710"/>
  </r>
  <r>
    <n v="11"/>
    <x v="2"/>
    <x v="6"/>
    <x v="42"/>
    <n v="106"/>
    <n v="269"/>
    <n v="1204"/>
    <n v="1292"/>
    <n v="74776"/>
    <n v="95505"/>
  </r>
  <r>
    <n v="6"/>
    <x v="0"/>
    <x v="0"/>
    <x v="43"/>
    <n v="93"/>
    <n v="151"/>
    <n v="4646"/>
    <n v="4043"/>
    <n v="55734"/>
    <n v="67559"/>
  </r>
  <r>
    <n v="11"/>
    <x v="2"/>
    <x v="6"/>
    <x v="32"/>
    <n v="237"/>
    <n v="266"/>
    <n v="1441"/>
    <n v="1558"/>
    <n v="74539"/>
    <n v="95239"/>
  </r>
  <r>
    <n v="1"/>
    <x v="1"/>
    <x v="0"/>
    <x v="34"/>
    <n v="230"/>
    <n v="268"/>
    <n v="1058"/>
    <n v="1129"/>
    <n v="86532"/>
    <n v="71472"/>
  </r>
  <r>
    <n v="10"/>
    <x v="2"/>
    <x v="3"/>
    <x v="44"/>
    <n v="98"/>
    <n v="69"/>
    <n v="882"/>
    <n v="904"/>
    <n v="76346"/>
    <n v="64349"/>
  </r>
  <r>
    <n v="1"/>
    <x v="1"/>
    <x v="0"/>
    <x v="21"/>
    <n v="298"/>
    <n v="56"/>
    <n v="1356"/>
    <n v="1185"/>
    <n v="86234"/>
    <n v="71416"/>
  </r>
  <r>
    <n v="6"/>
    <x v="0"/>
    <x v="0"/>
    <x v="45"/>
    <n v="234"/>
    <n v="193"/>
    <n v="4880"/>
    <n v="4236"/>
    <n v="55500"/>
    <n v="67366"/>
  </r>
  <r>
    <n v="6"/>
    <x v="0"/>
    <x v="0"/>
    <x v="46"/>
    <n v="176"/>
    <n v="277"/>
    <n v="5056"/>
    <n v="4513"/>
    <n v="55324"/>
    <n v="67089"/>
  </r>
  <r>
    <n v="5"/>
    <x v="4"/>
    <x v="8"/>
    <x v="12"/>
    <n v="235"/>
    <n v="198"/>
    <n v="464"/>
    <n v="566"/>
    <n v="46959"/>
    <n v="77142"/>
  </r>
  <r>
    <n v="6"/>
    <x v="0"/>
    <x v="0"/>
    <x v="47"/>
    <n v="290"/>
    <n v="209"/>
    <n v="5346"/>
    <n v="4722"/>
    <n v="55034"/>
    <n v="66880"/>
  </r>
  <r>
    <n v="6"/>
    <x v="0"/>
    <x v="0"/>
    <x v="48"/>
    <n v="87"/>
    <n v="133"/>
    <n v="5433"/>
    <n v="4855"/>
    <n v="54947"/>
    <n v="66747"/>
  </r>
  <r>
    <n v="1"/>
    <x v="1"/>
    <x v="0"/>
    <x v="49"/>
    <n v="230"/>
    <n v="286"/>
    <n v="1586"/>
    <n v="1471"/>
    <n v="86004"/>
    <n v="71130"/>
  </r>
  <r>
    <n v="14"/>
    <x v="3"/>
    <x v="7"/>
    <x v="10"/>
    <n v="94"/>
    <n v="236"/>
    <n v="532"/>
    <n v="841"/>
    <n v="74879"/>
    <n v="75297"/>
  </r>
  <r>
    <n v="13"/>
    <x v="3"/>
    <x v="4"/>
    <x v="15"/>
    <n v="109"/>
    <n v="179"/>
    <n v="1169"/>
    <n v="1582"/>
    <n v="91534"/>
    <n v="77873"/>
  </r>
  <r>
    <n v="6"/>
    <x v="0"/>
    <x v="0"/>
    <x v="50"/>
    <n v="242"/>
    <n v="119"/>
    <n v="5675"/>
    <n v="4974"/>
    <n v="54705"/>
    <n v="66628"/>
  </r>
  <r>
    <n v="14"/>
    <x v="3"/>
    <x v="7"/>
    <x v="51"/>
    <n v="275"/>
    <n v="222"/>
    <n v="807"/>
    <n v="1063"/>
    <n v="74604"/>
    <n v="75075"/>
  </r>
  <r>
    <n v="6"/>
    <x v="0"/>
    <x v="0"/>
    <x v="52"/>
    <n v="142"/>
    <n v="129"/>
    <n v="5817"/>
    <n v="5103"/>
    <n v="54563"/>
    <n v="66499"/>
  </r>
  <r>
    <n v="6"/>
    <x v="0"/>
    <x v="0"/>
    <x v="53"/>
    <n v="211"/>
    <n v="272"/>
    <n v="6028"/>
    <n v="5375"/>
    <n v="54352"/>
    <n v="66227"/>
  </r>
  <r>
    <n v="14"/>
    <x v="3"/>
    <x v="7"/>
    <x v="54"/>
    <n v="170"/>
    <n v="125"/>
    <n v="977"/>
    <n v="1188"/>
    <n v="74434"/>
    <n v="74950"/>
  </r>
  <r>
    <n v="4"/>
    <x v="4"/>
    <x v="5"/>
    <x v="21"/>
    <n v="91"/>
    <n v="154"/>
    <n v="1083"/>
    <n v="926"/>
    <n v="64107"/>
    <n v="87527"/>
  </r>
  <r>
    <n v="14"/>
    <x v="3"/>
    <x v="7"/>
    <x v="16"/>
    <n v="222"/>
    <n v="158"/>
    <n v="1199"/>
    <n v="1346"/>
    <n v="74212"/>
    <n v="74792"/>
  </r>
  <r>
    <n v="1"/>
    <x v="1"/>
    <x v="0"/>
    <x v="55"/>
    <n v="187"/>
    <n v="161"/>
    <n v="1773"/>
    <n v="1632"/>
    <n v="85817"/>
    <n v="70969"/>
  </r>
  <r>
    <n v="2"/>
    <x v="1"/>
    <x v="7"/>
    <x v="8"/>
    <n v="256"/>
    <n v="227"/>
    <n v="429"/>
    <n v="338"/>
    <n v="64012"/>
    <n v="85871"/>
  </r>
  <r>
    <n v="6"/>
    <x v="0"/>
    <x v="0"/>
    <x v="56"/>
    <n v="130"/>
    <n v="191"/>
    <n v="6158"/>
    <n v="5566"/>
    <n v="54222"/>
    <n v="66036"/>
  </r>
  <r>
    <n v="2"/>
    <x v="1"/>
    <x v="7"/>
    <x v="20"/>
    <n v="128"/>
    <n v="249"/>
    <n v="557"/>
    <n v="587"/>
    <n v="63884"/>
    <n v="85622"/>
  </r>
  <r>
    <n v="6"/>
    <x v="0"/>
    <x v="0"/>
    <x v="57"/>
    <n v="233"/>
    <n v="268"/>
    <n v="6391"/>
    <n v="5834"/>
    <n v="53989"/>
    <n v="65768"/>
  </r>
  <r>
    <n v="6"/>
    <x v="0"/>
    <x v="0"/>
    <x v="58"/>
    <n v="86"/>
    <n v="168"/>
    <n v="6477"/>
    <n v="6002"/>
    <n v="53903"/>
    <n v="65600"/>
  </r>
  <r>
    <n v="5"/>
    <x v="4"/>
    <x v="8"/>
    <x v="6"/>
    <n v="128"/>
    <n v="197"/>
    <n v="592"/>
    <n v="763"/>
    <n v="46831"/>
    <n v="76945"/>
  </r>
  <r>
    <n v="6"/>
    <x v="0"/>
    <x v="0"/>
    <x v="59"/>
    <n v="152"/>
    <n v="59"/>
    <n v="6629"/>
    <n v="6061"/>
    <n v="53751"/>
    <n v="65541"/>
  </r>
  <r>
    <n v="12"/>
    <x v="2"/>
    <x v="2"/>
    <x v="9"/>
    <n v="244"/>
    <n v="123"/>
    <n v="625"/>
    <n v="608"/>
    <n v="62762"/>
    <n v="96597"/>
  </r>
  <r>
    <n v="10"/>
    <x v="2"/>
    <x v="3"/>
    <x v="15"/>
    <n v="124"/>
    <n v="149"/>
    <n v="1006"/>
    <n v="1053"/>
    <n v="76222"/>
    <n v="64200"/>
  </r>
  <r>
    <n v="12"/>
    <x v="2"/>
    <x v="2"/>
    <x v="8"/>
    <n v="298"/>
    <n v="169"/>
    <n v="923"/>
    <n v="777"/>
    <n v="62464"/>
    <n v="96428"/>
  </r>
  <r>
    <n v="13"/>
    <x v="3"/>
    <x v="4"/>
    <x v="60"/>
    <n v="223"/>
    <n v="60"/>
    <n v="1392"/>
    <n v="1642"/>
    <n v="91311"/>
    <n v="77813"/>
  </r>
  <r>
    <n v="3"/>
    <x v="1"/>
    <x v="1"/>
    <x v="19"/>
    <n v="218"/>
    <n v="290"/>
    <n v="1531"/>
    <n v="1574"/>
    <n v="50627"/>
    <n v="94864"/>
  </r>
  <r>
    <n v="14"/>
    <x v="3"/>
    <x v="7"/>
    <x v="18"/>
    <n v="250"/>
    <n v="111"/>
    <n v="1449"/>
    <n v="1457"/>
    <n v="73962"/>
    <n v="74681"/>
  </r>
  <r>
    <n v="2"/>
    <x v="1"/>
    <x v="7"/>
    <x v="28"/>
    <n v="288"/>
    <n v="236"/>
    <n v="845"/>
    <n v="823"/>
    <n v="63596"/>
    <n v="85386"/>
  </r>
  <r>
    <n v="2"/>
    <x v="1"/>
    <x v="7"/>
    <x v="10"/>
    <n v="296"/>
    <n v="160"/>
    <n v="1141"/>
    <n v="983"/>
    <n v="63300"/>
    <n v="85226"/>
  </r>
  <r>
    <n v="5"/>
    <x v="4"/>
    <x v="8"/>
    <x v="34"/>
    <n v="223"/>
    <n v="238"/>
    <n v="815"/>
    <n v="1001"/>
    <n v="46608"/>
    <n v="76707"/>
  </r>
  <r>
    <n v="6"/>
    <x v="0"/>
    <x v="0"/>
    <x v="61"/>
    <n v="286"/>
    <n v="289"/>
    <n v="6915"/>
    <n v="6350"/>
    <n v="53465"/>
    <n v="65252"/>
  </r>
  <r>
    <n v="6"/>
    <x v="0"/>
    <x v="0"/>
    <x v="62"/>
    <n v="202"/>
    <n v="186"/>
    <n v="7117"/>
    <n v="6536"/>
    <n v="53263"/>
    <n v="65066"/>
  </r>
  <r>
    <n v="10"/>
    <x v="2"/>
    <x v="3"/>
    <x v="54"/>
    <n v="128"/>
    <n v="139"/>
    <n v="1134"/>
    <n v="1192"/>
    <n v="76094"/>
    <n v="64061"/>
  </r>
  <r>
    <n v="3"/>
    <x v="1"/>
    <x v="1"/>
    <x v="63"/>
    <n v="225"/>
    <n v="123"/>
    <n v="1756"/>
    <n v="1697"/>
    <n v="50402"/>
    <n v="94741"/>
  </r>
  <r>
    <n v="6"/>
    <x v="0"/>
    <x v="0"/>
    <x v="64"/>
    <n v="195"/>
    <n v="285"/>
    <n v="7312"/>
    <n v="6821"/>
    <n v="53068"/>
    <n v="64781"/>
  </r>
  <r>
    <n v="6"/>
    <x v="0"/>
    <x v="0"/>
    <x v="65"/>
    <n v="88"/>
    <n v="149"/>
    <n v="7400"/>
    <n v="6970"/>
    <n v="52980"/>
    <n v="64632"/>
  </r>
  <r>
    <n v="2"/>
    <x v="1"/>
    <x v="7"/>
    <x v="14"/>
    <n v="117"/>
    <n v="188"/>
    <n v="1258"/>
    <n v="1171"/>
    <n v="63183"/>
    <n v="85038"/>
  </r>
  <r>
    <n v="2"/>
    <x v="1"/>
    <x v="7"/>
    <x v="66"/>
    <n v="104"/>
    <n v="238"/>
    <n v="1362"/>
    <n v="1409"/>
    <n v="63079"/>
    <n v="84800"/>
  </r>
  <r>
    <n v="12"/>
    <x v="2"/>
    <x v="2"/>
    <x v="28"/>
    <n v="277"/>
    <n v="133"/>
    <n v="1200"/>
    <n v="910"/>
    <n v="62187"/>
    <n v="96295"/>
  </r>
  <r>
    <n v="6"/>
    <x v="0"/>
    <x v="0"/>
    <x v="67"/>
    <n v="137"/>
    <n v="237"/>
    <n v="7537"/>
    <n v="7207"/>
    <n v="52843"/>
    <n v="64395"/>
  </r>
  <r>
    <n v="4"/>
    <x v="4"/>
    <x v="5"/>
    <x v="49"/>
    <n v="118"/>
    <n v="80"/>
    <n v="1201"/>
    <n v="1006"/>
    <n v="63989"/>
    <n v="87447"/>
  </r>
  <r>
    <n v="6"/>
    <x v="0"/>
    <x v="0"/>
    <x v="68"/>
    <n v="154"/>
    <n v="162"/>
    <n v="7691"/>
    <n v="7369"/>
    <n v="52689"/>
    <n v="64233"/>
  </r>
  <r>
    <n v="6"/>
    <x v="0"/>
    <x v="0"/>
    <x v="69"/>
    <n v="165"/>
    <n v="296"/>
    <n v="7856"/>
    <n v="7665"/>
    <n v="52524"/>
    <n v="63937"/>
  </r>
  <r>
    <n v="4"/>
    <x v="4"/>
    <x v="5"/>
    <x v="60"/>
    <n v="80"/>
    <n v="264"/>
    <n v="1281"/>
    <n v="1270"/>
    <n v="63909"/>
    <n v="87183"/>
  </r>
  <r>
    <n v="6"/>
    <x v="0"/>
    <x v="0"/>
    <x v="70"/>
    <n v="261"/>
    <n v="268"/>
    <n v="8117"/>
    <n v="7933"/>
    <n v="52263"/>
    <n v="63669"/>
  </r>
  <r>
    <n v="4"/>
    <x v="4"/>
    <x v="5"/>
    <x v="17"/>
    <n v="191"/>
    <n v="255"/>
    <n v="1472"/>
    <n v="1525"/>
    <n v="63718"/>
    <n v="86928"/>
  </r>
  <r>
    <n v="6"/>
    <x v="0"/>
    <x v="0"/>
    <x v="71"/>
    <n v="103"/>
    <n v="173"/>
    <n v="8220"/>
    <n v="8106"/>
    <n v="52160"/>
    <n v="63496"/>
  </r>
  <r>
    <n v="11"/>
    <x v="2"/>
    <x v="6"/>
    <x v="16"/>
    <n v="212"/>
    <n v="172"/>
    <n v="1653"/>
    <n v="1730"/>
    <n v="74327"/>
    <n v="95067"/>
  </r>
  <r>
    <n v="2"/>
    <x v="1"/>
    <x v="7"/>
    <x v="32"/>
    <n v="96"/>
    <n v="234"/>
    <n v="1458"/>
    <n v="1643"/>
    <n v="62983"/>
    <n v="84566"/>
  </r>
  <r>
    <n v="14"/>
    <x v="3"/>
    <x v="7"/>
    <x v="72"/>
    <n v="158"/>
    <n v="260"/>
    <n v="1607"/>
    <n v="1717"/>
    <n v="73804"/>
    <n v="74421"/>
  </r>
  <r>
    <n v="6"/>
    <x v="0"/>
    <x v="0"/>
    <x v="73"/>
    <n v="132"/>
    <n v="283"/>
    <n v="8352"/>
    <n v="8389"/>
    <n v="52028"/>
    <n v="63213"/>
  </r>
  <r>
    <n v="1"/>
    <x v="1"/>
    <x v="0"/>
    <x v="74"/>
    <n v="111"/>
    <n v="284"/>
    <n v="1884"/>
    <n v="1916"/>
    <n v="85706"/>
    <n v="70685"/>
  </r>
  <r>
    <n v="6"/>
    <x v="0"/>
    <x v="0"/>
    <x v="75"/>
    <n v="189"/>
    <n v="63"/>
    <n v="8541"/>
    <n v="8452"/>
    <n v="51839"/>
    <n v="63150"/>
  </r>
  <r>
    <n v="6"/>
    <x v="0"/>
    <x v="0"/>
    <x v="76"/>
    <n v="161"/>
    <n v="217"/>
    <n v="8702"/>
    <n v="8669"/>
    <n v="51678"/>
    <n v="62933"/>
  </r>
  <r>
    <n v="6"/>
    <x v="0"/>
    <x v="0"/>
    <x v="77"/>
    <n v="128"/>
    <n v="215"/>
    <n v="8830"/>
    <n v="8884"/>
    <n v="51550"/>
    <n v="62718"/>
  </r>
  <r>
    <n v="13"/>
    <x v="3"/>
    <x v="4"/>
    <x v="18"/>
    <n v="169"/>
    <n v="126"/>
    <n v="1561"/>
    <n v="1768"/>
    <n v="91142"/>
    <n v="77687"/>
  </r>
  <r>
    <n v="6"/>
    <x v="0"/>
    <x v="0"/>
    <x v="78"/>
    <n v="251"/>
    <n v="212"/>
    <n v="9081"/>
    <n v="9096"/>
    <n v="51299"/>
    <n v="62506"/>
  </r>
  <r>
    <n v="4"/>
    <x v="4"/>
    <x v="5"/>
    <x v="79"/>
    <n v="202"/>
    <n v="176"/>
    <n v="1674"/>
    <n v="1701"/>
    <n v="63516"/>
    <n v="86752"/>
  </r>
  <r>
    <n v="6"/>
    <x v="0"/>
    <x v="0"/>
    <x v="80"/>
    <n v="190"/>
    <n v="190"/>
    <n v="9271"/>
    <n v="9286"/>
    <n v="51109"/>
    <n v="62316"/>
  </r>
  <r>
    <n v="13"/>
    <x v="3"/>
    <x v="4"/>
    <x v="81"/>
    <n v="216"/>
    <n v="192"/>
    <n v="1777"/>
    <n v="1960"/>
    <n v="90926"/>
    <n v="77495"/>
  </r>
  <r>
    <n v="2"/>
    <x v="1"/>
    <x v="7"/>
    <x v="60"/>
    <n v="223"/>
    <n v="65"/>
    <n v="1681"/>
    <n v="1708"/>
    <n v="62760"/>
    <n v="84501"/>
  </r>
  <r>
    <n v="14"/>
    <x v="3"/>
    <x v="7"/>
    <x v="82"/>
    <n v="194"/>
    <n v="59"/>
    <n v="1801"/>
    <n v="1776"/>
    <n v="73610"/>
    <n v="74362"/>
  </r>
  <r>
    <n v="11"/>
    <x v="2"/>
    <x v="6"/>
    <x v="83"/>
    <n v="234"/>
    <n v="84"/>
    <n v="1887"/>
    <n v="1814"/>
    <n v="74093"/>
    <n v="94983"/>
  </r>
  <r>
    <n v="2"/>
    <x v="1"/>
    <x v="7"/>
    <x v="18"/>
    <n v="239"/>
    <n v="272"/>
    <n v="1920"/>
    <n v="1980"/>
    <n v="62521"/>
    <n v="84229"/>
  </r>
  <r>
    <n v="12"/>
    <x v="2"/>
    <x v="2"/>
    <x v="10"/>
    <n v="143"/>
    <n v="87"/>
    <n v="1343"/>
    <n v="997"/>
    <n v="62044"/>
    <n v="96208"/>
  </r>
  <r>
    <n v="4"/>
    <x v="4"/>
    <x v="5"/>
    <x v="23"/>
    <n v="113"/>
    <n v="136"/>
    <n v="1787"/>
    <n v="1837"/>
    <n v="63403"/>
    <n v="86616"/>
  </r>
  <r>
    <n v="3"/>
    <x v="1"/>
    <x v="1"/>
    <x v="84"/>
    <n v="220"/>
    <n v="95"/>
    <n v="1976"/>
    <n v="1792"/>
    <n v="50182"/>
    <n v="94646"/>
  </r>
  <r>
    <n v="10"/>
    <x v="2"/>
    <x v="3"/>
    <x v="55"/>
    <n v="169"/>
    <n v="223"/>
    <n v="1303"/>
    <n v="1415"/>
    <n v="75925"/>
    <n v="63838"/>
  </r>
  <r>
    <n v="6"/>
    <x v="0"/>
    <x v="0"/>
    <x v="85"/>
    <n v="236"/>
    <n v="204"/>
    <n v="9507"/>
    <n v="9490"/>
    <n v="50873"/>
    <n v="62112"/>
  </r>
  <r>
    <n v="3"/>
    <x v="1"/>
    <x v="1"/>
    <x v="86"/>
    <n v="107"/>
    <n v="90"/>
    <n v="2083"/>
    <n v="1882"/>
    <n v="50075"/>
    <n v="94556"/>
  </r>
  <r>
    <n v="2"/>
    <x v="1"/>
    <x v="7"/>
    <x v="87"/>
    <n v="189"/>
    <n v="107"/>
    <n v="2109"/>
    <n v="2087"/>
    <n v="62332"/>
    <n v="84122"/>
  </r>
  <r>
    <n v="10"/>
    <x v="2"/>
    <x v="3"/>
    <x v="88"/>
    <n v="108"/>
    <n v="119"/>
    <n v="1411"/>
    <n v="1534"/>
    <n v="75817"/>
    <n v="63719"/>
  </r>
  <r>
    <n v="10"/>
    <x v="2"/>
    <x v="3"/>
    <x v="72"/>
    <n v="140"/>
    <n v="101"/>
    <n v="1551"/>
    <n v="1635"/>
    <n v="75677"/>
    <n v="63618"/>
  </r>
  <r>
    <n v="10"/>
    <x v="2"/>
    <x v="3"/>
    <x v="23"/>
    <n v="109"/>
    <n v="145"/>
    <n v="1660"/>
    <n v="1780"/>
    <n v="75568"/>
    <n v="63473"/>
  </r>
  <r>
    <n v="6"/>
    <x v="0"/>
    <x v="0"/>
    <x v="89"/>
    <n v="123"/>
    <n v="109"/>
    <n v="9630"/>
    <n v="9599"/>
    <n v="50750"/>
    <n v="62003"/>
  </r>
  <r>
    <n v="14"/>
    <x v="3"/>
    <x v="7"/>
    <x v="90"/>
    <n v="82"/>
    <n v="290"/>
    <n v="1883"/>
    <n v="2066"/>
    <n v="73528"/>
    <n v="74072"/>
  </r>
  <r>
    <n v="12"/>
    <x v="2"/>
    <x v="2"/>
    <x v="14"/>
    <n v="243"/>
    <n v="216"/>
    <n v="1586"/>
    <n v="1213"/>
    <n v="61801"/>
    <n v="95992"/>
  </r>
  <r>
    <n v="13"/>
    <x v="3"/>
    <x v="4"/>
    <x v="82"/>
    <n v="108"/>
    <n v="202"/>
    <n v="1885"/>
    <n v="2162"/>
    <n v="90818"/>
    <n v="77293"/>
  </r>
  <r>
    <n v="5"/>
    <x v="4"/>
    <x v="8"/>
    <x v="44"/>
    <n v="122"/>
    <n v="161"/>
    <n v="937"/>
    <n v="1162"/>
    <n v="46486"/>
    <n v="76546"/>
  </r>
  <r>
    <n v="6"/>
    <x v="0"/>
    <x v="0"/>
    <x v="91"/>
    <n v="273"/>
    <n v="101"/>
    <n v="9903"/>
    <n v="9700"/>
    <n v="50477"/>
    <n v="61902"/>
  </r>
  <r>
    <n v="6"/>
    <x v="0"/>
    <x v="0"/>
    <x v="92"/>
    <n v="93"/>
    <n v="143"/>
    <n v="9996"/>
    <n v="9843"/>
    <n v="50384"/>
    <n v="61759"/>
  </r>
  <r>
    <n v="13"/>
    <x v="3"/>
    <x v="4"/>
    <x v="90"/>
    <n v="236"/>
    <n v="65"/>
    <n v="2121"/>
    <n v="2227"/>
    <n v="90582"/>
    <n v="77228"/>
  </r>
  <r>
    <n v="6"/>
    <x v="0"/>
    <x v="0"/>
    <x v="93"/>
    <n v="147"/>
    <n v="151"/>
    <n v="10143"/>
    <n v="9994"/>
    <n v="50237"/>
    <n v="61608"/>
  </r>
  <r>
    <n v="11"/>
    <x v="2"/>
    <x v="6"/>
    <x v="94"/>
    <n v="196"/>
    <n v="287"/>
    <n v="2083"/>
    <n v="2101"/>
    <n v="73897"/>
    <n v="94696"/>
  </r>
  <r>
    <n v="13"/>
    <x v="3"/>
    <x v="4"/>
    <x v="27"/>
    <n v="164"/>
    <n v="108"/>
    <n v="2285"/>
    <n v="2335"/>
    <n v="90418"/>
    <n v="77120"/>
  </r>
  <r>
    <n v="6"/>
    <x v="0"/>
    <x v="0"/>
    <x v="95"/>
    <n v="178"/>
    <n v="210"/>
    <n v="10321"/>
    <n v="10204"/>
    <n v="50059"/>
    <n v="61398"/>
  </r>
  <r>
    <n v="11"/>
    <x v="2"/>
    <x v="6"/>
    <x v="81"/>
    <n v="119"/>
    <n v="56"/>
    <n v="2202"/>
    <n v="2157"/>
    <n v="73778"/>
    <n v="94640"/>
  </r>
  <r>
    <n v="13"/>
    <x v="3"/>
    <x v="4"/>
    <x v="96"/>
    <n v="263"/>
    <n v="225"/>
    <n v="2548"/>
    <n v="2560"/>
    <n v="90155"/>
    <n v="76895"/>
  </r>
  <r>
    <n v="6"/>
    <x v="0"/>
    <x v="0"/>
    <x v="97"/>
    <n v="256"/>
    <n v="236"/>
    <n v="10577"/>
    <n v="10440"/>
    <n v="49803"/>
    <n v="61162"/>
  </r>
  <r>
    <n v="6"/>
    <x v="0"/>
    <x v="0"/>
    <x v="98"/>
    <n v="89"/>
    <n v="191"/>
    <n v="10666"/>
    <n v="10631"/>
    <n v="49714"/>
    <n v="60971"/>
  </r>
  <r>
    <n v="12"/>
    <x v="2"/>
    <x v="2"/>
    <x v="49"/>
    <n v="157"/>
    <n v="253"/>
    <n v="1743"/>
    <n v="1466"/>
    <n v="61644"/>
    <n v="95739"/>
  </r>
  <r>
    <n v="10"/>
    <x v="2"/>
    <x v="3"/>
    <x v="82"/>
    <n v="128"/>
    <n v="289"/>
    <n v="1788"/>
    <n v="2069"/>
    <n v="75440"/>
    <n v="63184"/>
  </r>
  <r>
    <n v="4"/>
    <x v="4"/>
    <x v="5"/>
    <x v="99"/>
    <n v="118"/>
    <n v="106"/>
    <n v="1905"/>
    <n v="1943"/>
    <n v="63285"/>
    <n v="86510"/>
  </r>
  <r>
    <n v="6"/>
    <x v="0"/>
    <x v="0"/>
    <x v="100"/>
    <n v="256"/>
    <n v="73"/>
    <n v="10922"/>
    <n v="10704"/>
    <n v="49458"/>
    <n v="60898"/>
  </r>
  <r>
    <n v="6"/>
    <x v="0"/>
    <x v="0"/>
    <x v="101"/>
    <n v="285"/>
    <n v="284"/>
    <n v="11207"/>
    <n v="10988"/>
    <n v="49173"/>
    <n v="60614"/>
  </r>
  <r>
    <n v="11"/>
    <x v="2"/>
    <x v="6"/>
    <x v="102"/>
    <n v="247"/>
    <n v="261"/>
    <n v="2449"/>
    <n v="2418"/>
    <n v="73531"/>
    <n v="94379"/>
  </r>
  <r>
    <n v="1"/>
    <x v="1"/>
    <x v="0"/>
    <x v="81"/>
    <n v="154"/>
    <n v="227"/>
    <n v="2038"/>
    <n v="2143"/>
    <n v="85552"/>
    <n v="70458"/>
  </r>
  <r>
    <n v="1"/>
    <x v="1"/>
    <x v="0"/>
    <x v="82"/>
    <n v="169"/>
    <n v="270"/>
    <n v="2207"/>
    <n v="2413"/>
    <n v="85383"/>
    <n v="70188"/>
  </r>
  <r>
    <n v="3"/>
    <x v="1"/>
    <x v="1"/>
    <x v="103"/>
    <n v="297"/>
    <n v="260"/>
    <n v="2380"/>
    <n v="2142"/>
    <n v="49778"/>
    <n v="94296"/>
  </r>
  <r>
    <n v="6"/>
    <x v="0"/>
    <x v="0"/>
    <x v="104"/>
    <n v="286"/>
    <n v="87"/>
    <n v="11493"/>
    <n v="11075"/>
    <n v="48887"/>
    <n v="60527"/>
  </r>
  <r>
    <n v="5"/>
    <x v="4"/>
    <x v="8"/>
    <x v="15"/>
    <n v="206"/>
    <n v="289"/>
    <n v="1143"/>
    <n v="1451"/>
    <n v="46280"/>
    <n v="76257"/>
  </r>
  <r>
    <n v="6"/>
    <x v="0"/>
    <x v="0"/>
    <x v="105"/>
    <n v="298"/>
    <n v="91"/>
    <n v="11791"/>
    <n v="11166"/>
    <n v="48589"/>
    <n v="60436"/>
  </r>
  <r>
    <n v="6"/>
    <x v="0"/>
    <x v="0"/>
    <x v="106"/>
    <n v="249"/>
    <n v="72"/>
    <n v="12040"/>
    <n v="11238"/>
    <n v="48340"/>
    <n v="60364"/>
  </r>
  <r>
    <n v="13"/>
    <x v="3"/>
    <x v="4"/>
    <x v="107"/>
    <n v="174"/>
    <n v="190"/>
    <n v="2722"/>
    <n v="2750"/>
    <n v="89981"/>
    <n v="76705"/>
  </r>
  <r>
    <n v="6"/>
    <x v="0"/>
    <x v="0"/>
    <x v="108"/>
    <n v="191"/>
    <n v="220"/>
    <n v="12231"/>
    <n v="11458"/>
    <n v="48149"/>
    <n v="60144"/>
  </r>
  <r>
    <n v="1"/>
    <x v="1"/>
    <x v="0"/>
    <x v="109"/>
    <n v="106"/>
    <n v="86"/>
    <n v="2313"/>
    <n v="2499"/>
    <n v="85277"/>
    <n v="70102"/>
  </r>
  <r>
    <n v="2"/>
    <x v="1"/>
    <x v="7"/>
    <x v="102"/>
    <n v="278"/>
    <n v="134"/>
    <n v="2387"/>
    <n v="2221"/>
    <n v="62054"/>
    <n v="83988"/>
  </r>
  <r>
    <n v="10"/>
    <x v="2"/>
    <x v="3"/>
    <x v="109"/>
    <n v="294"/>
    <n v="88"/>
    <n v="2082"/>
    <n v="2157"/>
    <n v="75146"/>
    <n v="63096"/>
  </r>
  <r>
    <n v="3"/>
    <x v="1"/>
    <x v="1"/>
    <x v="107"/>
    <n v="282"/>
    <n v="52"/>
    <n v="2662"/>
    <n v="2194"/>
    <n v="49496"/>
    <n v="94244"/>
  </r>
  <r>
    <n v="5"/>
    <x v="4"/>
    <x v="8"/>
    <x v="110"/>
    <n v="183"/>
    <n v="240"/>
    <n v="1326"/>
    <n v="1691"/>
    <n v="46097"/>
    <n v="76017"/>
  </r>
  <r>
    <n v="6"/>
    <x v="0"/>
    <x v="0"/>
    <x v="111"/>
    <n v="149"/>
    <n v="288"/>
    <n v="12380"/>
    <n v="11746"/>
    <n v="48000"/>
    <n v="59856"/>
  </r>
  <r>
    <n v="6"/>
    <x v="0"/>
    <x v="0"/>
    <x v="112"/>
    <n v="151"/>
    <n v="297"/>
    <n v="12531"/>
    <n v="12043"/>
    <n v="47849"/>
    <n v="59559"/>
  </r>
  <r>
    <n v="1"/>
    <x v="1"/>
    <x v="0"/>
    <x v="113"/>
    <n v="107"/>
    <n v="141"/>
    <n v="2420"/>
    <n v="2640"/>
    <n v="85170"/>
    <n v="69961"/>
  </r>
  <r>
    <n v="6"/>
    <x v="0"/>
    <x v="0"/>
    <x v="114"/>
    <n v="196"/>
    <n v="73"/>
    <n v="12727"/>
    <n v="12116"/>
    <n v="47653"/>
    <n v="59486"/>
  </r>
  <r>
    <n v="13"/>
    <x v="3"/>
    <x v="4"/>
    <x v="115"/>
    <n v="173"/>
    <n v="121"/>
    <n v="2895"/>
    <n v="2871"/>
    <n v="89808"/>
    <n v="76584"/>
  </r>
  <r>
    <n v="6"/>
    <x v="0"/>
    <x v="0"/>
    <x v="116"/>
    <n v="92"/>
    <n v="264"/>
    <n v="12819"/>
    <n v="12380"/>
    <n v="47561"/>
    <n v="59222"/>
  </r>
  <r>
    <n v="6"/>
    <x v="0"/>
    <x v="0"/>
    <x v="117"/>
    <n v="172"/>
    <n v="166"/>
    <n v="12991"/>
    <n v="12546"/>
    <n v="47389"/>
    <n v="59056"/>
  </r>
  <r>
    <n v="5"/>
    <x v="4"/>
    <x v="8"/>
    <x v="118"/>
    <n v="138"/>
    <n v="162"/>
    <n v="1464"/>
    <n v="1853"/>
    <n v="45959"/>
    <n v="75855"/>
  </r>
  <r>
    <n v="1"/>
    <x v="1"/>
    <x v="0"/>
    <x v="103"/>
    <n v="182"/>
    <n v="249"/>
    <n v="2602"/>
    <n v="2889"/>
    <n v="84988"/>
    <n v="69712"/>
  </r>
  <r>
    <n v="1"/>
    <x v="1"/>
    <x v="0"/>
    <x v="119"/>
    <n v="129"/>
    <n v="260"/>
    <n v="2731"/>
    <n v="3149"/>
    <n v="84859"/>
    <n v="69452"/>
  </r>
  <r>
    <n v="6"/>
    <x v="0"/>
    <x v="0"/>
    <x v="120"/>
    <n v="122"/>
    <n v="287"/>
    <n v="13113"/>
    <n v="12833"/>
    <n v="47267"/>
    <n v="58769"/>
  </r>
  <r>
    <n v="12"/>
    <x v="2"/>
    <x v="2"/>
    <x v="54"/>
    <n v="220"/>
    <n v="106"/>
    <n v="1963"/>
    <n v="1572"/>
    <n v="61424"/>
    <n v="95633"/>
  </r>
  <r>
    <n v="4"/>
    <x v="4"/>
    <x v="5"/>
    <x v="109"/>
    <n v="154"/>
    <n v="270"/>
    <n v="2059"/>
    <n v="2213"/>
    <n v="63131"/>
    <n v="86240"/>
  </r>
  <r>
    <n v="13"/>
    <x v="3"/>
    <x v="4"/>
    <x v="121"/>
    <n v="130"/>
    <n v="57"/>
    <n v="3025"/>
    <n v="2928"/>
    <n v="89678"/>
    <n v="76527"/>
  </r>
  <r>
    <n v="6"/>
    <x v="0"/>
    <x v="0"/>
    <x v="122"/>
    <n v="109"/>
    <n v="94"/>
    <n v="13222"/>
    <n v="12927"/>
    <n v="47158"/>
    <n v="58675"/>
  </r>
  <r>
    <n v="2"/>
    <x v="1"/>
    <x v="7"/>
    <x v="84"/>
    <n v="88"/>
    <n v="62"/>
    <n v="2475"/>
    <n v="2283"/>
    <n v="61966"/>
    <n v="83926"/>
  </r>
  <r>
    <n v="10"/>
    <x v="2"/>
    <x v="3"/>
    <x v="113"/>
    <n v="117"/>
    <n v="170"/>
    <n v="2199"/>
    <n v="2327"/>
    <n v="75029"/>
    <n v="62926"/>
  </r>
  <r>
    <n v="10"/>
    <x v="2"/>
    <x v="3"/>
    <x v="107"/>
    <n v="278"/>
    <n v="142"/>
    <n v="2477"/>
    <n v="2469"/>
    <n v="74751"/>
    <n v="62784"/>
  </r>
  <r>
    <n v="14"/>
    <x v="3"/>
    <x v="7"/>
    <x v="27"/>
    <n v="198"/>
    <n v="155"/>
    <n v="2081"/>
    <n v="2221"/>
    <n v="73330"/>
    <n v="73917"/>
  </r>
  <r>
    <n v="6"/>
    <x v="0"/>
    <x v="0"/>
    <x v="123"/>
    <n v="150"/>
    <n v="65"/>
    <n v="13372"/>
    <n v="12992"/>
    <n v="47008"/>
    <n v="58610"/>
  </r>
  <r>
    <n v="5"/>
    <x v="4"/>
    <x v="8"/>
    <x v="79"/>
    <n v="103"/>
    <n v="236"/>
    <n v="1567"/>
    <n v="2089"/>
    <n v="45856"/>
    <n v="75619"/>
  </r>
  <r>
    <n v="12"/>
    <x v="2"/>
    <x v="2"/>
    <x v="60"/>
    <n v="188"/>
    <n v="151"/>
    <n v="2151"/>
    <n v="1723"/>
    <n v="61236"/>
    <n v="95482"/>
  </r>
  <r>
    <n v="12"/>
    <x v="2"/>
    <x v="2"/>
    <x v="124"/>
    <n v="89"/>
    <n v="239"/>
    <n v="2240"/>
    <n v="1962"/>
    <n v="61147"/>
    <n v="95243"/>
  </r>
  <r>
    <n v="11"/>
    <x v="2"/>
    <x v="6"/>
    <x v="84"/>
    <n v="255"/>
    <n v="141"/>
    <n v="2704"/>
    <n v="2559"/>
    <n v="73276"/>
    <n v="94238"/>
  </r>
  <r>
    <n v="5"/>
    <x v="4"/>
    <x v="8"/>
    <x v="87"/>
    <n v="260"/>
    <n v="112"/>
    <n v="1827"/>
    <n v="2201"/>
    <n v="45596"/>
    <n v="75507"/>
  </r>
  <r>
    <n v="13"/>
    <x v="3"/>
    <x v="4"/>
    <x v="125"/>
    <n v="130"/>
    <n v="215"/>
    <n v="3155"/>
    <n v="3143"/>
    <n v="89548"/>
    <n v="76312"/>
  </r>
  <r>
    <n v="14"/>
    <x v="3"/>
    <x v="7"/>
    <x v="29"/>
    <n v="200"/>
    <n v="280"/>
    <n v="2281"/>
    <n v="2501"/>
    <n v="73130"/>
    <n v="73637"/>
  </r>
  <r>
    <n v="1"/>
    <x v="1"/>
    <x v="0"/>
    <x v="126"/>
    <n v="249"/>
    <n v="154"/>
    <n v="2980"/>
    <n v="3303"/>
    <n v="84610"/>
    <n v="69298"/>
  </r>
  <r>
    <n v="14"/>
    <x v="3"/>
    <x v="7"/>
    <x v="126"/>
    <n v="274"/>
    <n v="90"/>
    <n v="2555"/>
    <n v="2591"/>
    <n v="72856"/>
    <n v="73547"/>
  </r>
  <r>
    <n v="1"/>
    <x v="1"/>
    <x v="0"/>
    <x v="127"/>
    <n v="193"/>
    <n v="162"/>
    <n v="3173"/>
    <n v="3465"/>
    <n v="84417"/>
    <n v="69136"/>
  </r>
  <r>
    <n v="11"/>
    <x v="2"/>
    <x v="6"/>
    <x v="128"/>
    <n v="249"/>
    <n v="137"/>
    <n v="2953"/>
    <n v="2696"/>
    <n v="73027"/>
    <n v="94101"/>
  </r>
  <r>
    <n v="5"/>
    <x v="4"/>
    <x v="8"/>
    <x v="23"/>
    <n v="134"/>
    <n v="205"/>
    <n v="1961"/>
    <n v="2406"/>
    <n v="45462"/>
    <n v="75302"/>
  </r>
  <r>
    <n v="11"/>
    <x v="2"/>
    <x v="6"/>
    <x v="129"/>
    <n v="252"/>
    <n v="229"/>
    <n v="3205"/>
    <n v="2925"/>
    <n v="72775"/>
    <n v="93872"/>
  </r>
  <r>
    <n v="4"/>
    <x v="4"/>
    <x v="5"/>
    <x v="130"/>
    <n v="297"/>
    <n v="119"/>
    <n v="2356"/>
    <n v="2332"/>
    <n v="62834"/>
    <n v="86121"/>
  </r>
  <r>
    <n v="14"/>
    <x v="3"/>
    <x v="7"/>
    <x v="131"/>
    <n v="159"/>
    <n v="171"/>
    <n v="2714"/>
    <n v="2762"/>
    <n v="72697"/>
    <n v="73376"/>
  </r>
  <r>
    <n v="6"/>
    <x v="0"/>
    <x v="0"/>
    <x v="132"/>
    <n v="138"/>
    <n v="261"/>
    <n v="13510"/>
    <n v="13253"/>
    <n v="46870"/>
    <n v="58349"/>
  </r>
  <r>
    <n v="10"/>
    <x v="2"/>
    <x v="3"/>
    <x v="133"/>
    <n v="250"/>
    <n v="239"/>
    <n v="2727"/>
    <n v="2708"/>
    <n v="74501"/>
    <n v="62545"/>
  </r>
  <r>
    <n v="10"/>
    <x v="2"/>
    <x v="3"/>
    <x v="134"/>
    <n v="131"/>
    <n v="208"/>
    <n v="2858"/>
    <n v="2916"/>
    <n v="74370"/>
    <n v="62337"/>
  </r>
  <r>
    <n v="12"/>
    <x v="2"/>
    <x v="2"/>
    <x v="74"/>
    <n v="203"/>
    <n v="295"/>
    <n v="2443"/>
    <n v="2257"/>
    <n v="60944"/>
    <n v="94948"/>
  </r>
  <r>
    <n v="6"/>
    <x v="0"/>
    <x v="0"/>
    <x v="135"/>
    <n v="133"/>
    <n v="299"/>
    <n v="13643"/>
    <n v="13552"/>
    <n v="46737"/>
    <n v="58050"/>
  </r>
  <r>
    <n v="6"/>
    <x v="0"/>
    <x v="0"/>
    <x v="136"/>
    <n v="88"/>
    <n v="67"/>
    <n v="13731"/>
    <n v="13619"/>
    <n v="46649"/>
    <n v="57983"/>
  </r>
  <r>
    <n v="13"/>
    <x v="3"/>
    <x v="4"/>
    <x v="137"/>
    <n v="196"/>
    <n v="134"/>
    <n v="3351"/>
    <n v="3277"/>
    <n v="89352"/>
    <n v="76178"/>
  </r>
  <r>
    <n v="6"/>
    <x v="0"/>
    <x v="0"/>
    <x v="138"/>
    <n v="255"/>
    <n v="132"/>
    <n v="13986"/>
    <n v="13751"/>
    <n v="46394"/>
    <n v="57851"/>
  </r>
  <r>
    <n v="5"/>
    <x v="4"/>
    <x v="8"/>
    <x v="24"/>
    <n v="192"/>
    <n v="277"/>
    <n v="2153"/>
    <n v="2683"/>
    <n v="45270"/>
    <n v="75025"/>
  </r>
  <r>
    <n v="5"/>
    <x v="4"/>
    <x v="8"/>
    <x v="90"/>
    <n v="97"/>
    <n v="135"/>
    <n v="2250"/>
    <n v="2818"/>
    <n v="45173"/>
    <n v="74890"/>
  </r>
  <r>
    <n v="6"/>
    <x v="0"/>
    <x v="0"/>
    <x v="139"/>
    <n v="168"/>
    <n v="54"/>
    <n v="14154"/>
    <n v="13805"/>
    <n v="46226"/>
    <n v="57797"/>
  </r>
  <r>
    <n v="2"/>
    <x v="1"/>
    <x v="7"/>
    <x v="109"/>
    <n v="161"/>
    <n v="261"/>
    <n v="2636"/>
    <n v="2544"/>
    <n v="61805"/>
    <n v="83665"/>
  </r>
  <r>
    <n v="10"/>
    <x v="2"/>
    <x v="3"/>
    <x v="140"/>
    <n v="139"/>
    <n v="175"/>
    <n v="2997"/>
    <n v="3091"/>
    <n v="74231"/>
    <n v="62162"/>
  </r>
  <r>
    <n v="1"/>
    <x v="1"/>
    <x v="0"/>
    <x v="137"/>
    <n v="289"/>
    <n v="151"/>
    <n v="3462"/>
    <n v="3616"/>
    <n v="84128"/>
    <n v="68985"/>
  </r>
  <r>
    <n v="14"/>
    <x v="3"/>
    <x v="7"/>
    <x v="141"/>
    <n v="160"/>
    <n v="257"/>
    <n v="2874"/>
    <n v="3019"/>
    <n v="72537"/>
    <n v="73119"/>
  </r>
  <r>
    <n v="5"/>
    <x v="4"/>
    <x v="8"/>
    <x v="142"/>
    <n v="219"/>
    <n v="254"/>
    <n v="2469"/>
    <n v="3072"/>
    <n v="44954"/>
    <n v="74636"/>
  </r>
  <r>
    <n v="6"/>
    <x v="0"/>
    <x v="0"/>
    <x v="143"/>
    <n v="160"/>
    <n v="60"/>
    <n v="14314"/>
    <n v="13865"/>
    <n v="46066"/>
    <n v="57737"/>
  </r>
  <r>
    <n v="6"/>
    <x v="0"/>
    <x v="0"/>
    <x v="144"/>
    <n v="163"/>
    <n v="252"/>
    <n v="14477"/>
    <n v="14117"/>
    <n v="45903"/>
    <n v="57485"/>
  </r>
  <r>
    <n v="11"/>
    <x v="2"/>
    <x v="6"/>
    <x v="96"/>
    <n v="249"/>
    <n v="186"/>
    <n v="3454"/>
    <n v="3111"/>
    <n v="72526"/>
    <n v="93686"/>
  </r>
  <r>
    <n v="4"/>
    <x v="4"/>
    <x v="5"/>
    <x v="29"/>
    <n v="282"/>
    <n v="134"/>
    <n v="2638"/>
    <n v="2466"/>
    <n v="62552"/>
    <n v="85987"/>
  </r>
  <r>
    <n v="4"/>
    <x v="4"/>
    <x v="5"/>
    <x v="126"/>
    <n v="183"/>
    <n v="296"/>
    <n v="2821"/>
    <n v="2762"/>
    <n v="62369"/>
    <n v="85691"/>
  </r>
  <r>
    <n v="11"/>
    <x v="2"/>
    <x v="6"/>
    <x v="115"/>
    <n v="243"/>
    <n v="262"/>
    <n v="3697"/>
    <n v="3373"/>
    <n v="72283"/>
    <n v="93424"/>
  </r>
  <r>
    <n v="10"/>
    <x v="2"/>
    <x v="3"/>
    <x v="145"/>
    <n v="211"/>
    <n v="141"/>
    <n v="3208"/>
    <n v="3232"/>
    <n v="74020"/>
    <n v="62021"/>
  </r>
  <r>
    <n v="3"/>
    <x v="1"/>
    <x v="1"/>
    <x v="121"/>
    <n v="88"/>
    <n v="294"/>
    <n v="2750"/>
    <n v="2488"/>
    <n v="49408"/>
    <n v="93950"/>
  </r>
  <r>
    <n v="10"/>
    <x v="2"/>
    <x v="3"/>
    <x v="146"/>
    <n v="86"/>
    <n v="291"/>
    <n v="3294"/>
    <n v="3523"/>
    <n v="73934"/>
    <n v="61730"/>
  </r>
  <r>
    <n v="6"/>
    <x v="0"/>
    <x v="0"/>
    <x v="147"/>
    <n v="137"/>
    <n v="203"/>
    <n v="14614"/>
    <n v="14320"/>
    <n v="45766"/>
    <n v="57282"/>
  </r>
  <r>
    <n v="2"/>
    <x v="1"/>
    <x v="7"/>
    <x v="113"/>
    <n v="85"/>
    <n v="249"/>
    <n v="2721"/>
    <n v="2793"/>
    <n v="61720"/>
    <n v="83416"/>
  </r>
  <r>
    <n v="13"/>
    <x v="3"/>
    <x v="4"/>
    <x v="148"/>
    <n v="134"/>
    <n v="149"/>
    <n v="3485"/>
    <n v="3426"/>
    <n v="89218"/>
    <n v="76029"/>
  </r>
  <r>
    <n v="6"/>
    <x v="0"/>
    <x v="0"/>
    <x v="149"/>
    <n v="217"/>
    <n v="249"/>
    <n v="14831"/>
    <n v="14569"/>
    <n v="45549"/>
    <n v="57033"/>
  </r>
  <r>
    <n v="1"/>
    <x v="1"/>
    <x v="0"/>
    <x v="145"/>
    <n v="180"/>
    <n v="84"/>
    <n v="3642"/>
    <n v="3700"/>
    <n v="83948"/>
    <n v="68901"/>
  </r>
  <r>
    <n v="6"/>
    <x v="0"/>
    <x v="0"/>
    <x v="150"/>
    <n v="202"/>
    <n v="245"/>
    <n v="15033"/>
    <n v="14814"/>
    <n v="45347"/>
    <n v="56788"/>
  </r>
  <r>
    <n v="6"/>
    <x v="0"/>
    <x v="0"/>
    <x v="151"/>
    <n v="290"/>
    <n v="232"/>
    <n v="15323"/>
    <n v="15046"/>
    <n v="45057"/>
    <n v="56556"/>
  </r>
  <r>
    <n v="10"/>
    <x v="2"/>
    <x v="3"/>
    <x v="152"/>
    <n v="101"/>
    <n v="168"/>
    <n v="3395"/>
    <n v="3691"/>
    <n v="73833"/>
    <n v="61562"/>
  </r>
  <r>
    <n v="3"/>
    <x v="1"/>
    <x v="1"/>
    <x v="134"/>
    <n v="283"/>
    <n v="248"/>
    <n v="3033"/>
    <n v="2736"/>
    <n v="49125"/>
    <n v="93702"/>
  </r>
  <r>
    <n v="12"/>
    <x v="2"/>
    <x v="2"/>
    <x v="81"/>
    <n v="292"/>
    <n v="284"/>
    <n v="2735"/>
    <n v="2541"/>
    <n v="60652"/>
    <n v="94664"/>
  </r>
  <r>
    <n v="6"/>
    <x v="0"/>
    <x v="0"/>
    <x v="153"/>
    <n v="117"/>
    <n v="155"/>
    <n v="15440"/>
    <n v="15201"/>
    <n v="44940"/>
    <n v="56401"/>
  </r>
  <r>
    <n v="1"/>
    <x v="1"/>
    <x v="0"/>
    <x v="154"/>
    <n v="228"/>
    <n v="151"/>
    <n v="3870"/>
    <n v="3851"/>
    <n v="83720"/>
    <n v="68750"/>
  </r>
  <r>
    <n v="11"/>
    <x v="2"/>
    <x v="6"/>
    <x v="31"/>
    <n v="80"/>
    <n v="223"/>
    <n v="3777"/>
    <n v="3596"/>
    <n v="72203"/>
    <n v="93201"/>
  </r>
  <r>
    <n v="6"/>
    <x v="0"/>
    <x v="0"/>
    <x v="155"/>
    <n v="248"/>
    <n v="137"/>
    <n v="15688"/>
    <n v="15338"/>
    <n v="44692"/>
    <n v="56264"/>
  </r>
  <r>
    <n v="3"/>
    <x v="1"/>
    <x v="1"/>
    <x v="36"/>
    <n v="117"/>
    <n v="261"/>
    <n v="3150"/>
    <n v="2997"/>
    <n v="49008"/>
    <n v="93441"/>
  </r>
  <r>
    <n v="6"/>
    <x v="0"/>
    <x v="0"/>
    <x v="156"/>
    <n v="158"/>
    <n v="265"/>
    <n v="15846"/>
    <n v="15603"/>
    <n v="44534"/>
    <n v="55999"/>
  </r>
  <r>
    <n v="12"/>
    <x v="2"/>
    <x v="2"/>
    <x v="102"/>
    <n v="211"/>
    <n v="273"/>
    <n v="2946"/>
    <n v="2814"/>
    <n v="60441"/>
    <n v="94391"/>
  </r>
  <r>
    <n v="4"/>
    <x v="4"/>
    <x v="5"/>
    <x v="127"/>
    <n v="247"/>
    <n v="81"/>
    <n v="3068"/>
    <n v="2843"/>
    <n v="62122"/>
    <n v="85610"/>
  </r>
  <r>
    <n v="2"/>
    <x v="1"/>
    <x v="7"/>
    <x v="29"/>
    <n v="210"/>
    <n v="186"/>
    <n v="2931"/>
    <n v="2979"/>
    <n v="61510"/>
    <n v="83230"/>
  </r>
  <r>
    <n v="4"/>
    <x v="4"/>
    <x v="5"/>
    <x v="141"/>
    <n v="300"/>
    <n v="79"/>
    <n v="3368"/>
    <n v="2922"/>
    <n v="61822"/>
    <n v="85531"/>
  </r>
  <r>
    <n v="14"/>
    <x v="3"/>
    <x v="7"/>
    <x v="157"/>
    <n v="300"/>
    <n v="203"/>
    <n v="3174"/>
    <n v="3222"/>
    <n v="72237"/>
    <n v="72916"/>
  </r>
  <r>
    <n v="10"/>
    <x v="2"/>
    <x v="3"/>
    <x v="158"/>
    <n v="262"/>
    <n v="235"/>
    <n v="3657"/>
    <n v="3926"/>
    <n v="73571"/>
    <n v="61327"/>
  </r>
  <r>
    <n v="6"/>
    <x v="0"/>
    <x v="0"/>
    <x v="159"/>
    <n v="120"/>
    <n v="135"/>
    <n v="15966"/>
    <n v="15738"/>
    <n v="44414"/>
    <n v="55864"/>
  </r>
  <r>
    <n v="1"/>
    <x v="1"/>
    <x v="0"/>
    <x v="39"/>
    <n v="191"/>
    <n v="168"/>
    <n v="4061"/>
    <n v="4019"/>
    <n v="83529"/>
    <n v="68582"/>
  </r>
  <r>
    <n v="2"/>
    <x v="1"/>
    <x v="7"/>
    <x v="119"/>
    <n v="230"/>
    <n v="223"/>
    <n v="3161"/>
    <n v="3202"/>
    <n v="61280"/>
    <n v="83007"/>
  </r>
  <r>
    <n v="5"/>
    <x v="4"/>
    <x v="8"/>
    <x v="107"/>
    <n v="88"/>
    <n v="69"/>
    <n v="2557"/>
    <n v="3141"/>
    <n v="44866"/>
    <n v="74567"/>
  </r>
  <r>
    <n v="12"/>
    <x v="2"/>
    <x v="2"/>
    <x v="128"/>
    <n v="171"/>
    <n v="155"/>
    <n v="3117"/>
    <n v="2969"/>
    <n v="60270"/>
    <n v="94236"/>
  </r>
  <r>
    <n v="6"/>
    <x v="0"/>
    <x v="0"/>
    <x v="160"/>
    <n v="297"/>
    <n v="294"/>
    <n v="16263"/>
    <n v="16032"/>
    <n v="44117"/>
    <n v="55570"/>
  </r>
  <r>
    <n v="12"/>
    <x v="2"/>
    <x v="2"/>
    <x v="27"/>
    <n v="175"/>
    <n v="234"/>
    <n v="3292"/>
    <n v="3203"/>
    <n v="60095"/>
    <n v="94002"/>
  </r>
  <r>
    <n v="12"/>
    <x v="2"/>
    <x v="2"/>
    <x v="161"/>
    <n v="247"/>
    <n v="96"/>
    <n v="3539"/>
    <n v="3299"/>
    <n v="59848"/>
    <n v="93906"/>
  </r>
  <r>
    <n v="11"/>
    <x v="2"/>
    <x v="6"/>
    <x v="141"/>
    <n v="180"/>
    <n v="169"/>
    <n v="3957"/>
    <n v="3765"/>
    <n v="72023"/>
    <n v="93032"/>
  </r>
  <r>
    <n v="6"/>
    <x v="0"/>
    <x v="0"/>
    <x v="162"/>
    <n v="194"/>
    <n v="161"/>
    <n v="16457"/>
    <n v="16193"/>
    <n v="43923"/>
    <n v="55409"/>
  </r>
  <r>
    <n v="1"/>
    <x v="1"/>
    <x v="0"/>
    <x v="163"/>
    <n v="283"/>
    <n v="244"/>
    <n v="4344"/>
    <n v="4263"/>
    <n v="83246"/>
    <n v="68338"/>
  </r>
  <r>
    <n v="13"/>
    <x v="3"/>
    <x v="4"/>
    <x v="146"/>
    <n v="147"/>
    <n v="195"/>
    <n v="3632"/>
    <n v="3621"/>
    <n v="89071"/>
    <n v="75834"/>
  </r>
  <r>
    <n v="1"/>
    <x v="1"/>
    <x v="0"/>
    <x v="41"/>
    <n v="262"/>
    <n v="125"/>
    <n v="4606"/>
    <n v="4388"/>
    <n v="82984"/>
    <n v="68213"/>
  </r>
  <r>
    <n v="6"/>
    <x v="0"/>
    <x v="0"/>
    <x v="164"/>
    <n v="135"/>
    <n v="154"/>
    <n v="16592"/>
    <n v="16347"/>
    <n v="43788"/>
    <n v="55255"/>
  </r>
  <r>
    <n v="1"/>
    <x v="1"/>
    <x v="0"/>
    <x v="165"/>
    <n v="219"/>
    <n v="114"/>
    <n v="4825"/>
    <n v="4502"/>
    <n v="82765"/>
    <n v="68099"/>
  </r>
  <r>
    <n v="12"/>
    <x v="2"/>
    <x v="2"/>
    <x v="107"/>
    <n v="300"/>
    <n v="83"/>
    <n v="3839"/>
    <n v="3382"/>
    <n v="59548"/>
    <n v="93823"/>
  </r>
  <r>
    <n v="13"/>
    <x v="3"/>
    <x v="4"/>
    <x v="152"/>
    <n v="152"/>
    <n v="289"/>
    <n v="3784"/>
    <n v="3910"/>
    <n v="88919"/>
    <n v="75545"/>
  </r>
  <r>
    <n v="6"/>
    <x v="0"/>
    <x v="0"/>
    <x v="166"/>
    <n v="173"/>
    <n v="157"/>
    <n v="16765"/>
    <n v="16504"/>
    <n v="43615"/>
    <n v="55098"/>
  </r>
  <r>
    <n v="6"/>
    <x v="0"/>
    <x v="0"/>
    <x v="167"/>
    <n v="98"/>
    <n v="110"/>
    <n v="16863"/>
    <n v="16614"/>
    <n v="43517"/>
    <n v="54988"/>
  </r>
  <r>
    <n v="4"/>
    <x v="4"/>
    <x v="5"/>
    <x v="168"/>
    <n v="90"/>
    <n v="167"/>
    <n v="3458"/>
    <n v="3089"/>
    <n v="61732"/>
    <n v="85364"/>
  </r>
  <r>
    <n v="4"/>
    <x v="4"/>
    <x v="5"/>
    <x v="169"/>
    <n v="102"/>
    <n v="88"/>
    <n v="3560"/>
    <n v="3177"/>
    <n v="61630"/>
    <n v="85276"/>
  </r>
  <r>
    <n v="6"/>
    <x v="0"/>
    <x v="0"/>
    <x v="170"/>
    <n v="83"/>
    <n v="264"/>
    <n v="16946"/>
    <n v="16878"/>
    <n v="43434"/>
    <n v="54724"/>
  </r>
  <r>
    <n v="11"/>
    <x v="2"/>
    <x v="6"/>
    <x v="140"/>
    <n v="272"/>
    <n v="78"/>
    <n v="4229"/>
    <n v="3843"/>
    <n v="71751"/>
    <n v="92954"/>
  </r>
  <r>
    <n v="2"/>
    <x v="1"/>
    <x v="7"/>
    <x v="126"/>
    <n v="179"/>
    <n v="240"/>
    <n v="3340"/>
    <n v="3442"/>
    <n v="61101"/>
    <n v="82767"/>
  </r>
  <r>
    <n v="11"/>
    <x v="2"/>
    <x v="6"/>
    <x v="154"/>
    <n v="106"/>
    <n v="96"/>
    <n v="4335"/>
    <n v="3939"/>
    <n v="71645"/>
    <n v="92858"/>
  </r>
  <r>
    <n v="4"/>
    <x v="4"/>
    <x v="5"/>
    <x v="146"/>
    <n v="252"/>
    <n v="260"/>
    <n v="3812"/>
    <n v="3437"/>
    <n v="61378"/>
    <n v="85016"/>
  </r>
  <r>
    <n v="6"/>
    <x v="0"/>
    <x v="0"/>
    <x v="171"/>
    <n v="222"/>
    <n v="242"/>
    <n v="17168"/>
    <n v="17120"/>
    <n v="43212"/>
    <n v="54482"/>
  </r>
  <r>
    <n v="6"/>
    <x v="0"/>
    <x v="0"/>
    <x v="172"/>
    <n v="141"/>
    <n v="269"/>
    <n v="17309"/>
    <n v="17389"/>
    <n v="43071"/>
    <n v="54213"/>
  </r>
  <r>
    <n v="6"/>
    <x v="0"/>
    <x v="0"/>
    <x v="173"/>
    <n v="282"/>
    <n v="116"/>
    <n v="17591"/>
    <n v="17505"/>
    <n v="42789"/>
    <n v="54097"/>
  </r>
  <r>
    <n v="12"/>
    <x v="2"/>
    <x v="2"/>
    <x v="174"/>
    <n v="218"/>
    <n v="200"/>
    <n v="4057"/>
    <n v="3582"/>
    <n v="59330"/>
    <n v="93623"/>
  </r>
  <r>
    <n v="12"/>
    <x v="2"/>
    <x v="2"/>
    <x v="175"/>
    <n v="135"/>
    <n v="254"/>
    <n v="4192"/>
    <n v="3836"/>
    <n v="59195"/>
    <n v="93369"/>
  </r>
  <r>
    <n v="6"/>
    <x v="0"/>
    <x v="0"/>
    <x v="176"/>
    <n v="268"/>
    <n v="232"/>
    <n v="17859"/>
    <n v="17737"/>
    <n v="42521"/>
    <n v="53865"/>
  </r>
  <r>
    <n v="11"/>
    <x v="2"/>
    <x v="6"/>
    <x v="39"/>
    <n v="243"/>
    <n v="273"/>
    <n v="4578"/>
    <n v="4212"/>
    <n v="71402"/>
    <n v="92585"/>
  </r>
  <r>
    <n v="11"/>
    <x v="2"/>
    <x v="6"/>
    <x v="163"/>
    <n v="295"/>
    <n v="207"/>
    <n v="4873"/>
    <n v="4419"/>
    <n v="71107"/>
    <n v="92378"/>
  </r>
  <r>
    <n v="2"/>
    <x v="1"/>
    <x v="7"/>
    <x v="127"/>
    <n v="107"/>
    <n v="240"/>
    <n v="3447"/>
    <n v="3682"/>
    <n v="60994"/>
    <n v="82527"/>
  </r>
  <r>
    <n v="5"/>
    <x v="4"/>
    <x v="8"/>
    <x v="133"/>
    <n v="161"/>
    <n v="213"/>
    <n v="2718"/>
    <n v="3354"/>
    <n v="44705"/>
    <n v="74354"/>
  </r>
  <r>
    <n v="14"/>
    <x v="3"/>
    <x v="7"/>
    <x v="146"/>
    <n v="154"/>
    <n v="88"/>
    <n v="3328"/>
    <n v="3310"/>
    <n v="72083"/>
    <n v="72828"/>
  </r>
  <r>
    <n v="6"/>
    <x v="0"/>
    <x v="0"/>
    <x v="177"/>
    <n v="220"/>
    <n v="147"/>
    <n v="18079"/>
    <n v="17884"/>
    <n v="42301"/>
    <n v="53718"/>
  </r>
  <r>
    <n v="3"/>
    <x v="1"/>
    <x v="1"/>
    <x v="145"/>
    <n v="155"/>
    <n v="121"/>
    <n v="3305"/>
    <n v="3118"/>
    <n v="48853"/>
    <n v="93320"/>
  </r>
  <r>
    <n v="2"/>
    <x v="1"/>
    <x v="7"/>
    <x v="178"/>
    <n v="235"/>
    <n v="148"/>
    <n v="3682"/>
    <n v="3830"/>
    <n v="60759"/>
    <n v="82379"/>
  </r>
  <r>
    <n v="4"/>
    <x v="4"/>
    <x v="5"/>
    <x v="179"/>
    <n v="147"/>
    <n v="126"/>
    <n v="3959"/>
    <n v="3563"/>
    <n v="61231"/>
    <n v="84890"/>
  </r>
  <r>
    <n v="5"/>
    <x v="4"/>
    <x v="8"/>
    <x v="134"/>
    <n v="227"/>
    <n v="117"/>
    <n v="2945"/>
    <n v="3471"/>
    <n v="44478"/>
    <n v="74237"/>
  </r>
  <r>
    <n v="6"/>
    <x v="0"/>
    <x v="0"/>
    <x v="180"/>
    <n v="247"/>
    <n v="257"/>
    <n v="18326"/>
    <n v="18141"/>
    <n v="42054"/>
    <n v="53461"/>
  </r>
  <r>
    <n v="6"/>
    <x v="0"/>
    <x v="0"/>
    <x v="181"/>
    <n v="253"/>
    <n v="97"/>
    <n v="18579"/>
    <n v="18238"/>
    <n v="41801"/>
    <n v="53364"/>
  </r>
  <r>
    <n v="4"/>
    <x v="4"/>
    <x v="5"/>
    <x v="182"/>
    <n v="206"/>
    <n v="195"/>
    <n v="4165"/>
    <n v="3758"/>
    <n v="61025"/>
    <n v="84695"/>
  </r>
  <r>
    <n v="3"/>
    <x v="1"/>
    <x v="1"/>
    <x v="183"/>
    <n v="273"/>
    <n v="192"/>
    <n v="3578"/>
    <n v="3310"/>
    <n v="48580"/>
    <n v="93128"/>
  </r>
  <r>
    <n v="6"/>
    <x v="0"/>
    <x v="0"/>
    <x v="184"/>
    <n v="170"/>
    <n v="73"/>
    <n v="18749"/>
    <n v="18311"/>
    <n v="41631"/>
    <n v="53291"/>
  </r>
  <r>
    <n v="6"/>
    <x v="0"/>
    <x v="0"/>
    <x v="185"/>
    <n v="128"/>
    <n v="68"/>
    <n v="18877"/>
    <n v="18379"/>
    <n v="41503"/>
    <n v="53223"/>
  </r>
  <r>
    <n v="2"/>
    <x v="1"/>
    <x v="7"/>
    <x v="36"/>
    <n v="121"/>
    <n v="125"/>
    <n v="3803"/>
    <n v="3955"/>
    <n v="60638"/>
    <n v="82254"/>
  </r>
  <r>
    <n v="2"/>
    <x v="1"/>
    <x v="7"/>
    <x v="169"/>
    <n v="294"/>
    <n v="154"/>
    <n v="4097"/>
    <n v="4109"/>
    <n v="60344"/>
    <n v="82100"/>
  </r>
  <r>
    <n v="6"/>
    <x v="0"/>
    <x v="0"/>
    <x v="186"/>
    <n v="89"/>
    <n v="155"/>
    <n v="18966"/>
    <n v="18534"/>
    <n v="41414"/>
    <n v="53068"/>
  </r>
  <r>
    <n v="2"/>
    <x v="1"/>
    <x v="7"/>
    <x v="39"/>
    <n v="236"/>
    <n v="64"/>
    <n v="4333"/>
    <n v="4173"/>
    <n v="60108"/>
    <n v="82036"/>
  </r>
  <r>
    <n v="12"/>
    <x v="2"/>
    <x v="2"/>
    <x v="141"/>
    <n v="219"/>
    <n v="104"/>
    <n v="4411"/>
    <n v="3940"/>
    <n v="58976"/>
    <n v="93265"/>
  </r>
  <r>
    <n v="10"/>
    <x v="2"/>
    <x v="3"/>
    <x v="165"/>
    <n v="260"/>
    <n v="110"/>
    <n v="3917"/>
    <n v="4036"/>
    <n v="73311"/>
    <n v="61217"/>
  </r>
  <r>
    <n v="5"/>
    <x v="4"/>
    <x v="8"/>
    <x v="187"/>
    <n v="137"/>
    <n v="100"/>
    <n v="3082"/>
    <n v="3571"/>
    <n v="44341"/>
    <n v="74137"/>
  </r>
  <r>
    <n v="2"/>
    <x v="1"/>
    <x v="7"/>
    <x v="40"/>
    <n v="232"/>
    <n v="198"/>
    <n v="4565"/>
    <n v="4371"/>
    <n v="59876"/>
    <n v="81838"/>
  </r>
  <r>
    <n v="3"/>
    <x v="1"/>
    <x v="1"/>
    <x v="179"/>
    <n v="162"/>
    <n v="162"/>
    <n v="3740"/>
    <n v="3472"/>
    <n v="48418"/>
    <n v="92966"/>
  </r>
  <r>
    <n v="6"/>
    <x v="0"/>
    <x v="0"/>
    <x v="188"/>
    <n v="128"/>
    <n v="179"/>
    <n v="19094"/>
    <n v="18713"/>
    <n v="41286"/>
    <n v="52889"/>
  </r>
  <r>
    <n v="5"/>
    <x v="4"/>
    <x v="8"/>
    <x v="145"/>
    <n v="87"/>
    <n v="284"/>
    <n v="3169"/>
    <n v="3855"/>
    <n v="44254"/>
    <n v="73853"/>
  </r>
  <r>
    <n v="6"/>
    <x v="0"/>
    <x v="0"/>
    <x v="189"/>
    <n v="249"/>
    <n v="169"/>
    <n v="19343"/>
    <n v="18882"/>
    <n v="41037"/>
    <n v="52720"/>
  </r>
  <r>
    <n v="4"/>
    <x v="4"/>
    <x v="5"/>
    <x v="190"/>
    <n v="159"/>
    <n v="73"/>
    <n v="4324"/>
    <n v="3831"/>
    <n v="60866"/>
    <n v="84622"/>
  </r>
  <r>
    <n v="14"/>
    <x v="3"/>
    <x v="7"/>
    <x v="191"/>
    <n v="263"/>
    <n v="51"/>
    <n v="3591"/>
    <n v="3361"/>
    <n v="71820"/>
    <n v="72777"/>
  </r>
  <r>
    <n v="12"/>
    <x v="2"/>
    <x v="2"/>
    <x v="36"/>
    <n v="224"/>
    <n v="67"/>
    <n v="4635"/>
    <n v="4007"/>
    <n v="58752"/>
    <n v="93198"/>
  </r>
  <r>
    <n v="13"/>
    <x v="3"/>
    <x v="4"/>
    <x v="191"/>
    <n v="169"/>
    <n v="60"/>
    <n v="3953"/>
    <n v="3970"/>
    <n v="88750"/>
    <n v="75485"/>
  </r>
  <r>
    <n v="6"/>
    <x v="0"/>
    <x v="0"/>
    <x v="192"/>
    <n v="238"/>
    <n v="189"/>
    <n v="19581"/>
    <n v="19071"/>
    <n v="40799"/>
    <n v="52531"/>
  </r>
  <r>
    <n v="12"/>
    <x v="2"/>
    <x v="2"/>
    <x v="37"/>
    <n v="135"/>
    <n v="232"/>
    <n v="4770"/>
    <n v="4239"/>
    <n v="58617"/>
    <n v="92966"/>
  </r>
  <r>
    <n v="1"/>
    <x v="1"/>
    <x v="0"/>
    <x v="46"/>
    <n v="178"/>
    <n v="242"/>
    <n v="5003"/>
    <n v="4744"/>
    <n v="82587"/>
    <n v="67857"/>
  </r>
  <r>
    <n v="13"/>
    <x v="3"/>
    <x v="4"/>
    <x v="41"/>
    <n v="284"/>
    <n v="244"/>
    <n v="4237"/>
    <n v="4214"/>
    <n v="88466"/>
    <n v="75241"/>
  </r>
  <r>
    <n v="2"/>
    <x v="1"/>
    <x v="7"/>
    <x v="41"/>
    <n v="157"/>
    <n v="147"/>
    <n v="4722"/>
    <n v="4518"/>
    <n v="59719"/>
    <n v="81691"/>
  </r>
  <r>
    <n v="14"/>
    <x v="3"/>
    <x v="7"/>
    <x v="193"/>
    <n v="262"/>
    <n v="125"/>
    <n v="3853"/>
    <n v="3486"/>
    <n v="71558"/>
    <n v="72652"/>
  </r>
  <r>
    <n v="6"/>
    <x v="0"/>
    <x v="0"/>
    <x v="194"/>
    <n v="189"/>
    <n v="135"/>
    <n v="19770"/>
    <n v="19206"/>
    <n v="40610"/>
    <n v="52396"/>
  </r>
  <r>
    <n v="13"/>
    <x v="3"/>
    <x v="4"/>
    <x v="195"/>
    <n v="259"/>
    <n v="250"/>
    <n v="4496"/>
    <n v="4464"/>
    <n v="88207"/>
    <n v="74991"/>
  </r>
  <r>
    <n v="5"/>
    <x v="4"/>
    <x v="8"/>
    <x v="37"/>
    <n v="119"/>
    <n v="61"/>
    <n v="3288"/>
    <n v="3916"/>
    <n v="44135"/>
    <n v="73792"/>
  </r>
  <r>
    <n v="10"/>
    <x v="2"/>
    <x v="3"/>
    <x v="196"/>
    <n v="173"/>
    <n v="290"/>
    <n v="4090"/>
    <n v="4326"/>
    <n v="73138"/>
    <n v="60927"/>
  </r>
  <r>
    <n v="4"/>
    <x v="4"/>
    <x v="5"/>
    <x v="45"/>
    <n v="173"/>
    <n v="266"/>
    <n v="4497"/>
    <n v="4097"/>
    <n v="60693"/>
    <n v="84356"/>
  </r>
  <r>
    <n v="6"/>
    <x v="0"/>
    <x v="0"/>
    <x v="197"/>
    <n v="235"/>
    <n v="104"/>
    <n v="20005"/>
    <n v="19310"/>
    <n v="40375"/>
    <n v="52292"/>
  </r>
  <r>
    <n v="5"/>
    <x v="4"/>
    <x v="8"/>
    <x v="152"/>
    <n v="267"/>
    <n v="155"/>
    <n v="3555"/>
    <n v="4071"/>
    <n v="43868"/>
    <n v="73637"/>
  </r>
  <r>
    <n v="5"/>
    <x v="4"/>
    <x v="8"/>
    <x v="198"/>
    <n v="229"/>
    <n v="219"/>
    <n v="3784"/>
    <n v="4290"/>
    <n v="43639"/>
    <n v="73418"/>
  </r>
  <r>
    <n v="5"/>
    <x v="4"/>
    <x v="8"/>
    <x v="193"/>
    <n v="289"/>
    <n v="114"/>
    <n v="4073"/>
    <n v="4404"/>
    <n v="43350"/>
    <n v="73304"/>
  </r>
  <r>
    <n v="6"/>
    <x v="0"/>
    <x v="0"/>
    <x v="199"/>
    <n v="86"/>
    <n v="135"/>
    <n v="20091"/>
    <n v="19445"/>
    <n v="40289"/>
    <n v="52157"/>
  </r>
  <r>
    <n v="6"/>
    <x v="0"/>
    <x v="0"/>
    <x v="200"/>
    <n v="257"/>
    <n v="219"/>
    <n v="20348"/>
    <n v="19664"/>
    <n v="40032"/>
    <n v="51938"/>
  </r>
  <r>
    <n v="11"/>
    <x v="2"/>
    <x v="6"/>
    <x v="201"/>
    <n v="291"/>
    <n v="258"/>
    <n v="5164"/>
    <n v="4677"/>
    <n v="70816"/>
    <n v="92120"/>
  </r>
  <r>
    <n v="4"/>
    <x v="4"/>
    <x v="5"/>
    <x v="202"/>
    <n v="206"/>
    <n v="194"/>
    <n v="4703"/>
    <n v="4291"/>
    <n v="60487"/>
    <n v="84162"/>
  </r>
  <r>
    <n v="6"/>
    <x v="0"/>
    <x v="0"/>
    <x v="203"/>
    <n v="106"/>
    <n v="91"/>
    <n v="20454"/>
    <n v="19755"/>
    <n v="39926"/>
    <n v="51847"/>
  </r>
  <r>
    <n v="6"/>
    <x v="0"/>
    <x v="0"/>
    <x v="204"/>
    <n v="117"/>
    <n v="240"/>
    <n v="20571"/>
    <n v="19995"/>
    <n v="39809"/>
    <n v="51607"/>
  </r>
  <r>
    <n v="6"/>
    <x v="0"/>
    <x v="0"/>
    <x v="205"/>
    <n v="115"/>
    <n v="189"/>
    <n v="20686"/>
    <n v="20184"/>
    <n v="39694"/>
    <n v="51418"/>
  </r>
  <r>
    <n v="1"/>
    <x v="1"/>
    <x v="0"/>
    <x v="206"/>
    <n v="224"/>
    <n v="129"/>
    <n v="5227"/>
    <n v="4873"/>
    <n v="82363"/>
    <n v="67728"/>
  </r>
  <r>
    <n v="2"/>
    <x v="1"/>
    <x v="7"/>
    <x v="165"/>
    <n v="278"/>
    <n v="219"/>
    <n v="5000"/>
    <n v="4737"/>
    <n v="59441"/>
    <n v="81472"/>
  </r>
  <r>
    <n v="3"/>
    <x v="1"/>
    <x v="1"/>
    <x v="40"/>
    <n v="298"/>
    <n v="266"/>
    <n v="4038"/>
    <n v="3738"/>
    <n v="48120"/>
    <n v="92700"/>
  </r>
  <r>
    <n v="6"/>
    <x v="0"/>
    <x v="0"/>
    <x v="207"/>
    <n v="227"/>
    <n v="173"/>
    <n v="20913"/>
    <n v="20357"/>
    <n v="39467"/>
    <n v="51245"/>
  </r>
  <r>
    <n v="14"/>
    <x v="3"/>
    <x v="7"/>
    <x v="196"/>
    <n v="241"/>
    <n v="203"/>
    <n v="4094"/>
    <n v="3689"/>
    <n v="71317"/>
    <n v="72449"/>
  </r>
  <r>
    <n v="3"/>
    <x v="1"/>
    <x v="1"/>
    <x v="41"/>
    <n v="254"/>
    <n v="90"/>
    <n v="4292"/>
    <n v="3828"/>
    <n v="47866"/>
    <n v="92610"/>
  </r>
  <r>
    <n v="11"/>
    <x v="2"/>
    <x v="6"/>
    <x v="190"/>
    <n v="96"/>
    <n v="217"/>
    <n v="5260"/>
    <n v="4894"/>
    <n v="70720"/>
    <n v="91903"/>
  </r>
  <r>
    <n v="10"/>
    <x v="2"/>
    <x v="3"/>
    <x v="202"/>
    <n v="298"/>
    <n v="143"/>
    <n v="4388"/>
    <n v="4469"/>
    <n v="72840"/>
    <n v="60784"/>
  </r>
  <r>
    <n v="13"/>
    <x v="3"/>
    <x v="4"/>
    <x v="46"/>
    <n v="291"/>
    <n v="73"/>
    <n v="4787"/>
    <n v="4537"/>
    <n v="87916"/>
    <n v="74918"/>
  </r>
  <r>
    <n v="1"/>
    <x v="1"/>
    <x v="0"/>
    <x v="208"/>
    <n v="184"/>
    <n v="60"/>
    <n v="5411"/>
    <n v="4933"/>
    <n v="82179"/>
    <n v="67668"/>
  </r>
  <r>
    <n v="4"/>
    <x v="4"/>
    <x v="5"/>
    <x v="209"/>
    <n v="243"/>
    <n v="52"/>
    <n v="4946"/>
    <n v="4343"/>
    <n v="60244"/>
    <n v="84110"/>
  </r>
  <r>
    <n v="6"/>
    <x v="0"/>
    <x v="0"/>
    <x v="210"/>
    <n v="163"/>
    <n v="175"/>
    <n v="21076"/>
    <n v="20532"/>
    <n v="39304"/>
    <n v="51070"/>
  </r>
  <r>
    <n v="3"/>
    <x v="1"/>
    <x v="1"/>
    <x v="190"/>
    <n v="82"/>
    <n v="274"/>
    <n v="4374"/>
    <n v="4102"/>
    <n v="47784"/>
    <n v="92336"/>
  </r>
  <r>
    <n v="5"/>
    <x v="4"/>
    <x v="8"/>
    <x v="211"/>
    <n v="243"/>
    <n v="52"/>
    <n v="4316"/>
    <n v="4456"/>
    <n v="43107"/>
    <n v="73252"/>
  </r>
  <r>
    <n v="6"/>
    <x v="0"/>
    <x v="0"/>
    <x v="212"/>
    <n v="195"/>
    <n v="250"/>
    <n v="21271"/>
    <n v="20782"/>
    <n v="39109"/>
    <n v="50820"/>
  </r>
  <r>
    <n v="6"/>
    <x v="0"/>
    <x v="0"/>
    <x v="213"/>
    <n v="271"/>
    <n v="197"/>
    <n v="21542"/>
    <n v="20979"/>
    <n v="38838"/>
    <n v="50623"/>
  </r>
  <r>
    <n v="13"/>
    <x v="3"/>
    <x v="4"/>
    <x v="214"/>
    <n v="148"/>
    <n v="74"/>
    <n v="4935"/>
    <n v="4611"/>
    <n v="87768"/>
    <n v="74844"/>
  </r>
  <r>
    <n v="1"/>
    <x v="1"/>
    <x v="0"/>
    <x v="215"/>
    <n v="100"/>
    <n v="60"/>
    <n v="5511"/>
    <n v="4993"/>
    <n v="82079"/>
    <n v="67608"/>
  </r>
  <r>
    <n v="14"/>
    <x v="3"/>
    <x v="7"/>
    <x v="206"/>
    <n v="236"/>
    <n v="281"/>
    <n v="4330"/>
    <n v="3970"/>
    <n v="71081"/>
    <n v="72168"/>
  </r>
  <r>
    <n v="14"/>
    <x v="3"/>
    <x v="7"/>
    <x v="48"/>
    <n v="182"/>
    <n v="204"/>
    <n v="4512"/>
    <n v="4174"/>
    <n v="70899"/>
    <n v="71964"/>
  </r>
  <r>
    <n v="5"/>
    <x v="4"/>
    <x v="8"/>
    <x v="214"/>
    <n v="240"/>
    <n v="206"/>
    <n v="4556"/>
    <n v="4662"/>
    <n v="42867"/>
    <n v="73046"/>
  </r>
  <r>
    <n v="1"/>
    <x v="1"/>
    <x v="0"/>
    <x v="216"/>
    <n v="210"/>
    <n v="293"/>
    <n v="5721"/>
    <n v="5286"/>
    <n v="81869"/>
    <n v="67315"/>
  </r>
  <r>
    <n v="12"/>
    <x v="2"/>
    <x v="2"/>
    <x v="152"/>
    <n v="211"/>
    <n v="232"/>
    <n v="4981"/>
    <n v="4471"/>
    <n v="58406"/>
    <n v="92734"/>
  </r>
  <r>
    <n v="5"/>
    <x v="4"/>
    <x v="8"/>
    <x v="217"/>
    <n v="246"/>
    <n v="50"/>
    <n v="4802"/>
    <n v="4712"/>
    <n v="42621"/>
    <n v="72996"/>
  </r>
  <r>
    <n v="14"/>
    <x v="3"/>
    <x v="7"/>
    <x v="218"/>
    <n v="80"/>
    <n v="232"/>
    <n v="4592"/>
    <n v="4406"/>
    <n v="70819"/>
    <n v="71732"/>
  </r>
  <r>
    <n v="2"/>
    <x v="1"/>
    <x v="7"/>
    <x v="219"/>
    <n v="122"/>
    <n v="205"/>
    <n v="5122"/>
    <n v="4942"/>
    <n v="59319"/>
    <n v="81267"/>
  </r>
  <r>
    <n v="4"/>
    <x v="4"/>
    <x v="5"/>
    <x v="220"/>
    <n v="207"/>
    <n v="70"/>
    <n v="5153"/>
    <n v="4413"/>
    <n v="60037"/>
    <n v="84040"/>
  </r>
  <r>
    <n v="14"/>
    <x v="3"/>
    <x v="7"/>
    <x v="221"/>
    <n v="270"/>
    <n v="184"/>
    <n v="4862"/>
    <n v="4590"/>
    <n v="70549"/>
    <n v="71548"/>
  </r>
  <r>
    <n v="6"/>
    <x v="0"/>
    <x v="0"/>
    <x v="222"/>
    <n v="248"/>
    <n v="101"/>
    <n v="21790"/>
    <n v="21080"/>
    <n v="38590"/>
    <n v="50522"/>
  </r>
  <r>
    <n v="11"/>
    <x v="2"/>
    <x v="6"/>
    <x v="45"/>
    <n v="199"/>
    <n v="90"/>
    <n v="5459"/>
    <n v="4984"/>
    <n v="70521"/>
    <n v="91813"/>
  </r>
  <r>
    <n v="4"/>
    <x v="4"/>
    <x v="5"/>
    <x v="223"/>
    <n v="150"/>
    <n v="228"/>
    <n v="5303"/>
    <n v="4641"/>
    <n v="59887"/>
    <n v="83812"/>
  </r>
  <r>
    <n v="14"/>
    <x v="3"/>
    <x v="7"/>
    <x v="224"/>
    <n v="276"/>
    <n v="296"/>
    <n v="5138"/>
    <n v="4886"/>
    <n v="70273"/>
    <n v="71252"/>
  </r>
  <r>
    <n v="4"/>
    <x v="4"/>
    <x v="5"/>
    <x v="53"/>
    <n v="228"/>
    <n v="191"/>
    <n v="5531"/>
    <n v="4832"/>
    <n v="59659"/>
    <n v="83621"/>
  </r>
  <r>
    <n v="10"/>
    <x v="2"/>
    <x v="3"/>
    <x v="225"/>
    <n v="225"/>
    <n v="135"/>
    <n v="4613"/>
    <n v="4604"/>
    <n v="72615"/>
    <n v="60649"/>
  </r>
  <r>
    <n v="6"/>
    <x v="0"/>
    <x v="0"/>
    <x v="226"/>
    <n v="150"/>
    <n v="80"/>
    <n v="21940"/>
    <n v="21160"/>
    <n v="38440"/>
    <n v="50442"/>
  </r>
  <r>
    <n v="6"/>
    <x v="0"/>
    <x v="0"/>
    <x v="227"/>
    <n v="134"/>
    <n v="253"/>
    <n v="22074"/>
    <n v="21413"/>
    <n v="38306"/>
    <n v="50189"/>
  </r>
  <r>
    <n v="14"/>
    <x v="3"/>
    <x v="7"/>
    <x v="56"/>
    <n v="115"/>
    <n v="178"/>
    <n v="5253"/>
    <n v="5064"/>
    <n v="70158"/>
    <n v="71074"/>
  </r>
  <r>
    <n v="5"/>
    <x v="4"/>
    <x v="8"/>
    <x v="208"/>
    <n v="158"/>
    <n v="109"/>
    <n v="4960"/>
    <n v="4821"/>
    <n v="42463"/>
    <n v="72887"/>
  </r>
  <r>
    <n v="6"/>
    <x v="0"/>
    <x v="0"/>
    <x v="228"/>
    <n v="156"/>
    <n v="109"/>
    <n v="22230"/>
    <n v="21522"/>
    <n v="38150"/>
    <n v="50080"/>
  </r>
  <r>
    <n v="6"/>
    <x v="0"/>
    <x v="0"/>
    <x v="229"/>
    <n v="180"/>
    <n v="294"/>
    <n v="22410"/>
    <n v="21816"/>
    <n v="37970"/>
    <n v="49786"/>
  </r>
  <r>
    <n v="6"/>
    <x v="0"/>
    <x v="0"/>
    <x v="230"/>
    <n v="292"/>
    <n v="119"/>
    <n v="22702"/>
    <n v="21935"/>
    <n v="37678"/>
    <n v="49667"/>
  </r>
  <r>
    <n v="10"/>
    <x v="2"/>
    <x v="3"/>
    <x v="231"/>
    <n v="118"/>
    <n v="116"/>
    <n v="4731"/>
    <n v="4720"/>
    <n v="72497"/>
    <n v="60533"/>
  </r>
  <r>
    <n v="3"/>
    <x v="1"/>
    <x v="1"/>
    <x v="211"/>
    <n v="174"/>
    <n v="79"/>
    <n v="4548"/>
    <n v="4181"/>
    <n v="47610"/>
    <n v="92257"/>
  </r>
  <r>
    <n v="14"/>
    <x v="3"/>
    <x v="7"/>
    <x v="232"/>
    <n v="170"/>
    <n v="270"/>
    <n v="5423"/>
    <n v="5334"/>
    <n v="69988"/>
    <n v="70804"/>
  </r>
  <r>
    <n v="4"/>
    <x v="4"/>
    <x v="5"/>
    <x v="233"/>
    <n v="210"/>
    <n v="285"/>
    <n v="5741"/>
    <n v="5117"/>
    <n v="59449"/>
    <n v="83336"/>
  </r>
  <r>
    <n v="6"/>
    <x v="0"/>
    <x v="0"/>
    <x v="234"/>
    <n v="300"/>
    <n v="52"/>
    <n v="23002"/>
    <n v="21987"/>
    <n v="37378"/>
    <n v="49615"/>
  </r>
  <r>
    <n v="6"/>
    <x v="0"/>
    <x v="0"/>
    <x v="235"/>
    <n v="190"/>
    <n v="92"/>
    <n v="23192"/>
    <n v="22079"/>
    <n v="37188"/>
    <n v="49523"/>
  </r>
  <r>
    <n v="13"/>
    <x v="3"/>
    <x v="4"/>
    <x v="48"/>
    <n v="180"/>
    <n v="123"/>
    <n v="5115"/>
    <n v="4734"/>
    <n v="87588"/>
    <n v="74721"/>
  </r>
  <r>
    <n v="6"/>
    <x v="0"/>
    <x v="0"/>
    <x v="236"/>
    <n v="172"/>
    <n v="288"/>
    <n v="23364"/>
    <n v="22367"/>
    <n v="37016"/>
    <n v="49235"/>
  </r>
  <r>
    <n v="1"/>
    <x v="1"/>
    <x v="0"/>
    <x v="233"/>
    <n v="190"/>
    <n v="198"/>
    <n v="5911"/>
    <n v="5484"/>
    <n v="81679"/>
    <n v="67117"/>
  </r>
  <r>
    <n v="6"/>
    <x v="0"/>
    <x v="0"/>
    <x v="237"/>
    <n v="292"/>
    <n v="274"/>
    <n v="23656"/>
    <n v="22641"/>
    <n v="36724"/>
    <n v="48961"/>
  </r>
  <r>
    <n v="11"/>
    <x v="2"/>
    <x v="6"/>
    <x v="46"/>
    <n v="221"/>
    <n v="148"/>
    <n v="5680"/>
    <n v="5132"/>
    <n v="70300"/>
    <n v="91665"/>
  </r>
  <r>
    <n v="6"/>
    <x v="0"/>
    <x v="0"/>
    <x v="238"/>
    <n v="173"/>
    <n v="83"/>
    <n v="23829"/>
    <n v="22724"/>
    <n v="36551"/>
    <n v="48878"/>
  </r>
  <r>
    <n v="2"/>
    <x v="1"/>
    <x v="7"/>
    <x v="47"/>
    <n v="176"/>
    <n v="294"/>
    <n v="5298"/>
    <n v="5236"/>
    <n v="59143"/>
    <n v="80973"/>
  </r>
  <r>
    <n v="13"/>
    <x v="3"/>
    <x v="4"/>
    <x v="239"/>
    <n v="274"/>
    <n v="281"/>
    <n v="5389"/>
    <n v="5015"/>
    <n v="87314"/>
    <n v="74440"/>
  </r>
  <r>
    <n v="6"/>
    <x v="0"/>
    <x v="0"/>
    <x v="240"/>
    <n v="256"/>
    <n v="147"/>
    <n v="24085"/>
    <n v="22871"/>
    <n v="36295"/>
    <n v="48731"/>
  </r>
  <r>
    <n v="6"/>
    <x v="0"/>
    <x v="0"/>
    <x v="241"/>
    <n v="248"/>
    <n v="291"/>
    <n v="24333"/>
    <n v="23162"/>
    <n v="36047"/>
    <n v="48440"/>
  </r>
  <r>
    <n v="3"/>
    <x v="1"/>
    <x v="1"/>
    <x v="219"/>
    <n v="292"/>
    <n v="264"/>
    <n v="4840"/>
    <n v="4445"/>
    <n v="47318"/>
    <n v="91993"/>
  </r>
  <r>
    <n v="12"/>
    <x v="2"/>
    <x v="2"/>
    <x v="41"/>
    <n v="198"/>
    <n v="96"/>
    <n v="5179"/>
    <n v="4567"/>
    <n v="58208"/>
    <n v="92638"/>
  </r>
  <r>
    <n v="13"/>
    <x v="3"/>
    <x v="4"/>
    <x v="215"/>
    <n v="250"/>
    <n v="92"/>
    <n v="5639"/>
    <n v="5107"/>
    <n v="87064"/>
    <n v="74348"/>
  </r>
  <r>
    <n v="4"/>
    <x v="4"/>
    <x v="5"/>
    <x v="242"/>
    <n v="215"/>
    <n v="274"/>
    <n v="5956"/>
    <n v="5391"/>
    <n v="59234"/>
    <n v="83062"/>
  </r>
  <r>
    <n v="2"/>
    <x v="1"/>
    <x v="7"/>
    <x v="218"/>
    <n v="208"/>
    <n v="261"/>
    <n v="5506"/>
    <n v="5497"/>
    <n v="58935"/>
    <n v="80712"/>
  </r>
  <r>
    <n v="10"/>
    <x v="2"/>
    <x v="3"/>
    <x v="243"/>
    <n v="192"/>
    <n v="55"/>
    <n v="4923"/>
    <n v="4775"/>
    <n v="72305"/>
    <n v="60478"/>
  </r>
  <r>
    <n v="10"/>
    <x v="2"/>
    <x v="3"/>
    <x v="223"/>
    <n v="207"/>
    <n v="205"/>
    <n v="5130"/>
    <n v="4980"/>
    <n v="72098"/>
    <n v="60273"/>
  </r>
  <r>
    <n v="1"/>
    <x v="1"/>
    <x v="0"/>
    <x v="244"/>
    <n v="161"/>
    <n v="294"/>
    <n v="6072"/>
    <n v="5778"/>
    <n v="81518"/>
    <n v="66823"/>
  </r>
  <r>
    <n v="5"/>
    <x v="4"/>
    <x v="8"/>
    <x v="221"/>
    <n v="113"/>
    <n v="290"/>
    <n v="5073"/>
    <n v="5111"/>
    <n v="42350"/>
    <n v="72597"/>
  </r>
  <r>
    <n v="3"/>
    <x v="1"/>
    <x v="1"/>
    <x v="202"/>
    <n v="283"/>
    <n v="156"/>
    <n v="5123"/>
    <n v="4601"/>
    <n v="47035"/>
    <n v="91837"/>
  </r>
  <r>
    <n v="1"/>
    <x v="1"/>
    <x v="0"/>
    <x v="245"/>
    <n v="188"/>
    <n v="292"/>
    <n v="6260"/>
    <n v="6070"/>
    <n v="81330"/>
    <n v="66531"/>
  </r>
  <r>
    <n v="6"/>
    <x v="0"/>
    <x v="0"/>
    <x v="246"/>
    <n v="184"/>
    <n v="95"/>
    <n v="24517"/>
    <n v="23257"/>
    <n v="35863"/>
    <n v="48345"/>
  </r>
  <r>
    <n v="2"/>
    <x v="1"/>
    <x v="7"/>
    <x v="243"/>
    <n v="205"/>
    <n v="241"/>
    <n v="5711"/>
    <n v="5738"/>
    <n v="58730"/>
    <n v="80471"/>
  </r>
  <r>
    <n v="6"/>
    <x v="0"/>
    <x v="0"/>
    <x v="247"/>
    <n v="267"/>
    <n v="79"/>
    <n v="24784"/>
    <n v="23336"/>
    <n v="35596"/>
    <n v="48266"/>
  </r>
  <r>
    <n v="6"/>
    <x v="0"/>
    <x v="0"/>
    <x v="248"/>
    <n v="87"/>
    <n v="287"/>
    <n v="24871"/>
    <n v="23623"/>
    <n v="35509"/>
    <n v="47979"/>
  </r>
  <r>
    <n v="5"/>
    <x v="4"/>
    <x v="8"/>
    <x v="249"/>
    <n v="162"/>
    <n v="68"/>
    <n v="5235"/>
    <n v="5179"/>
    <n v="42188"/>
    <n v="72529"/>
  </r>
  <r>
    <n v="5"/>
    <x v="4"/>
    <x v="8"/>
    <x v="250"/>
    <n v="90"/>
    <n v="259"/>
    <n v="5325"/>
    <n v="5438"/>
    <n v="42098"/>
    <n v="72270"/>
  </r>
  <r>
    <n v="4"/>
    <x v="4"/>
    <x v="5"/>
    <x v="59"/>
    <n v="169"/>
    <n v="263"/>
    <n v="6125"/>
    <n v="5654"/>
    <n v="59065"/>
    <n v="82799"/>
  </r>
  <r>
    <n v="12"/>
    <x v="2"/>
    <x v="2"/>
    <x v="193"/>
    <n v="273"/>
    <n v="180"/>
    <n v="5452"/>
    <n v="4747"/>
    <n v="57935"/>
    <n v="92458"/>
  </r>
  <r>
    <n v="6"/>
    <x v="0"/>
    <x v="0"/>
    <x v="251"/>
    <n v="83"/>
    <n v="174"/>
    <n v="24954"/>
    <n v="23797"/>
    <n v="35426"/>
    <n v="47805"/>
  </r>
  <r>
    <n v="5"/>
    <x v="4"/>
    <x v="8"/>
    <x v="232"/>
    <n v="298"/>
    <n v="270"/>
    <n v="5623"/>
    <n v="5708"/>
    <n v="41800"/>
    <n v="72000"/>
  </r>
  <r>
    <n v="5"/>
    <x v="4"/>
    <x v="8"/>
    <x v="252"/>
    <n v="148"/>
    <n v="193"/>
    <n v="5771"/>
    <n v="5901"/>
    <n v="41652"/>
    <n v="71807"/>
  </r>
  <r>
    <n v="5"/>
    <x v="4"/>
    <x v="8"/>
    <x v="253"/>
    <n v="92"/>
    <n v="116"/>
    <n v="5863"/>
    <n v="6017"/>
    <n v="41560"/>
    <n v="71691"/>
  </r>
  <r>
    <n v="4"/>
    <x v="4"/>
    <x v="5"/>
    <x v="254"/>
    <n v="229"/>
    <n v="229"/>
    <n v="6354"/>
    <n v="5883"/>
    <n v="58836"/>
    <n v="82570"/>
  </r>
  <r>
    <n v="1"/>
    <x v="1"/>
    <x v="0"/>
    <x v="254"/>
    <n v="210"/>
    <n v="287"/>
    <n v="6470"/>
    <n v="6357"/>
    <n v="81120"/>
    <n v="66244"/>
  </r>
  <r>
    <n v="3"/>
    <x v="1"/>
    <x v="1"/>
    <x v="217"/>
    <n v="98"/>
    <n v="144"/>
    <n v="5221"/>
    <n v="4745"/>
    <n v="46937"/>
    <n v="91693"/>
  </r>
  <r>
    <n v="14"/>
    <x v="3"/>
    <x v="7"/>
    <x v="252"/>
    <n v="175"/>
    <n v="249"/>
    <n v="5598"/>
    <n v="5583"/>
    <n v="69813"/>
    <n v="70555"/>
  </r>
  <r>
    <n v="14"/>
    <x v="3"/>
    <x v="7"/>
    <x v="255"/>
    <n v="218"/>
    <n v="161"/>
    <n v="5816"/>
    <n v="5744"/>
    <n v="69595"/>
    <n v="70394"/>
  </r>
  <r>
    <n v="12"/>
    <x v="2"/>
    <x v="2"/>
    <x v="45"/>
    <n v="166"/>
    <n v="219"/>
    <n v="5618"/>
    <n v="4966"/>
    <n v="57769"/>
    <n v="92239"/>
  </r>
  <r>
    <n v="2"/>
    <x v="1"/>
    <x v="7"/>
    <x v="52"/>
    <n v="288"/>
    <n v="144"/>
    <n v="5999"/>
    <n v="5882"/>
    <n v="58442"/>
    <n v="80327"/>
  </r>
  <r>
    <n v="1"/>
    <x v="1"/>
    <x v="0"/>
    <x v="256"/>
    <n v="154"/>
    <n v="110"/>
    <n v="6624"/>
    <n v="6467"/>
    <n v="80966"/>
    <n v="66134"/>
  </r>
  <r>
    <n v="2"/>
    <x v="1"/>
    <x v="7"/>
    <x v="56"/>
    <n v="228"/>
    <n v="208"/>
    <n v="6227"/>
    <n v="6090"/>
    <n v="58214"/>
    <n v="80119"/>
  </r>
  <r>
    <n v="6"/>
    <x v="0"/>
    <x v="0"/>
    <x v="257"/>
    <n v="202"/>
    <n v="282"/>
    <n v="25156"/>
    <n v="24079"/>
    <n v="35224"/>
    <n v="47523"/>
  </r>
  <r>
    <n v="6"/>
    <x v="0"/>
    <x v="0"/>
    <x v="258"/>
    <n v="81"/>
    <n v="227"/>
    <n v="25237"/>
    <n v="24306"/>
    <n v="35143"/>
    <n v="47296"/>
  </r>
  <r>
    <n v="5"/>
    <x v="4"/>
    <x v="8"/>
    <x v="259"/>
    <n v="159"/>
    <n v="136"/>
    <n v="6022"/>
    <n v="6153"/>
    <n v="41401"/>
    <n v="71555"/>
  </r>
  <r>
    <n v="3"/>
    <x v="1"/>
    <x v="1"/>
    <x v="209"/>
    <n v="259"/>
    <n v="228"/>
    <n v="5480"/>
    <n v="4973"/>
    <n v="46678"/>
    <n v="91465"/>
  </r>
  <r>
    <n v="14"/>
    <x v="3"/>
    <x v="7"/>
    <x v="61"/>
    <n v="261"/>
    <n v="141"/>
    <n v="6077"/>
    <n v="5885"/>
    <n v="69334"/>
    <n v="70253"/>
  </r>
  <r>
    <n v="2"/>
    <x v="1"/>
    <x v="7"/>
    <x v="244"/>
    <n v="172"/>
    <n v="128"/>
    <n v="6399"/>
    <n v="6218"/>
    <n v="58042"/>
    <n v="79991"/>
  </r>
  <r>
    <n v="12"/>
    <x v="2"/>
    <x v="2"/>
    <x v="206"/>
    <n v="146"/>
    <n v="99"/>
    <n v="5764"/>
    <n v="5065"/>
    <n v="57623"/>
    <n v="92140"/>
  </r>
  <r>
    <n v="1"/>
    <x v="1"/>
    <x v="0"/>
    <x v="260"/>
    <n v="210"/>
    <n v="263"/>
    <n v="6834"/>
    <n v="6730"/>
    <n v="80756"/>
    <n v="65871"/>
  </r>
  <r>
    <n v="6"/>
    <x v="0"/>
    <x v="0"/>
    <x v="261"/>
    <n v="95"/>
    <n v="58"/>
    <n v="25332"/>
    <n v="24364"/>
    <n v="35048"/>
    <n v="47238"/>
  </r>
  <r>
    <n v="3"/>
    <x v="1"/>
    <x v="1"/>
    <x v="243"/>
    <n v="167"/>
    <n v="78"/>
    <n v="5647"/>
    <n v="5051"/>
    <n v="46511"/>
    <n v="91387"/>
  </r>
  <r>
    <n v="4"/>
    <x v="4"/>
    <x v="5"/>
    <x v="262"/>
    <n v="88"/>
    <n v="227"/>
    <n v="6442"/>
    <n v="6110"/>
    <n v="58748"/>
    <n v="82343"/>
  </r>
  <r>
    <n v="2"/>
    <x v="1"/>
    <x v="7"/>
    <x v="245"/>
    <n v="104"/>
    <n v="171"/>
    <n v="6503"/>
    <n v="6389"/>
    <n v="57938"/>
    <n v="79820"/>
  </r>
  <r>
    <n v="11"/>
    <x v="2"/>
    <x v="6"/>
    <x v="48"/>
    <n v="141"/>
    <n v="93"/>
    <n v="5821"/>
    <n v="5225"/>
    <n v="70159"/>
    <n v="91572"/>
  </r>
  <r>
    <n v="14"/>
    <x v="3"/>
    <x v="7"/>
    <x v="263"/>
    <n v="160"/>
    <n v="164"/>
    <n v="6237"/>
    <n v="6049"/>
    <n v="69174"/>
    <n v="70089"/>
  </r>
  <r>
    <n v="6"/>
    <x v="0"/>
    <x v="0"/>
    <x v="264"/>
    <n v="206"/>
    <n v="151"/>
    <n v="25538"/>
    <n v="24515"/>
    <n v="34842"/>
    <n v="47087"/>
  </r>
  <r>
    <n v="6"/>
    <x v="0"/>
    <x v="0"/>
    <x v="265"/>
    <n v="185"/>
    <n v="51"/>
    <n v="25723"/>
    <n v="24566"/>
    <n v="34657"/>
    <n v="47036"/>
  </r>
  <r>
    <n v="3"/>
    <x v="1"/>
    <x v="1"/>
    <x v="266"/>
    <n v="271"/>
    <n v="101"/>
    <n v="5918"/>
    <n v="5152"/>
    <n v="46240"/>
    <n v="91286"/>
  </r>
  <r>
    <n v="5"/>
    <x v="4"/>
    <x v="8"/>
    <x v="267"/>
    <n v="201"/>
    <n v="276"/>
    <n v="6223"/>
    <n v="6429"/>
    <n v="41200"/>
    <n v="71279"/>
  </r>
  <r>
    <n v="10"/>
    <x v="2"/>
    <x v="3"/>
    <x v="53"/>
    <n v="188"/>
    <n v="83"/>
    <n v="5318"/>
    <n v="5063"/>
    <n v="71910"/>
    <n v="60190"/>
  </r>
  <r>
    <n v="3"/>
    <x v="1"/>
    <x v="1"/>
    <x v="53"/>
    <n v="262"/>
    <n v="87"/>
    <n v="6180"/>
    <n v="5239"/>
    <n v="45978"/>
    <n v="91199"/>
  </r>
  <r>
    <n v="5"/>
    <x v="4"/>
    <x v="8"/>
    <x v="268"/>
    <n v="269"/>
    <n v="285"/>
    <n v="6492"/>
    <n v="6714"/>
    <n v="40931"/>
    <n v="70994"/>
  </r>
  <r>
    <n v="11"/>
    <x v="2"/>
    <x v="6"/>
    <x v="269"/>
    <n v="136"/>
    <n v="280"/>
    <n v="5957"/>
    <n v="5505"/>
    <n v="70023"/>
    <n v="91292"/>
  </r>
  <r>
    <n v="6"/>
    <x v="0"/>
    <x v="0"/>
    <x v="270"/>
    <n v="133"/>
    <n v="297"/>
    <n v="25856"/>
    <n v="24863"/>
    <n v="34524"/>
    <n v="46739"/>
  </r>
  <r>
    <n v="14"/>
    <x v="3"/>
    <x v="7"/>
    <x v="260"/>
    <n v="140"/>
    <n v="106"/>
    <n v="6377"/>
    <n v="6155"/>
    <n v="69034"/>
    <n v="69983"/>
  </r>
  <r>
    <n v="14"/>
    <x v="3"/>
    <x v="7"/>
    <x v="267"/>
    <n v="266"/>
    <n v="182"/>
    <n v="6643"/>
    <n v="6337"/>
    <n v="68768"/>
    <n v="69801"/>
  </r>
  <r>
    <n v="4"/>
    <x v="4"/>
    <x v="5"/>
    <x v="259"/>
    <n v="245"/>
    <n v="80"/>
    <n v="6687"/>
    <n v="6190"/>
    <n v="58503"/>
    <n v="82263"/>
  </r>
  <r>
    <n v="6"/>
    <x v="0"/>
    <x v="0"/>
    <x v="271"/>
    <n v="186"/>
    <n v="268"/>
    <n v="26042"/>
    <n v="25131"/>
    <n v="34338"/>
    <n v="46471"/>
  </r>
  <r>
    <n v="5"/>
    <x v="4"/>
    <x v="8"/>
    <x v="272"/>
    <n v="152"/>
    <n v="280"/>
    <n v="6644"/>
    <n v="6994"/>
    <n v="40779"/>
    <n v="70714"/>
  </r>
  <r>
    <n v="6"/>
    <x v="0"/>
    <x v="0"/>
    <x v="273"/>
    <n v="87"/>
    <n v="115"/>
    <n v="26129"/>
    <n v="25246"/>
    <n v="34251"/>
    <n v="46356"/>
  </r>
  <r>
    <n v="12"/>
    <x v="2"/>
    <x v="2"/>
    <x v="209"/>
    <n v="108"/>
    <n v="53"/>
    <n v="5872"/>
    <n v="5118"/>
    <n v="57515"/>
    <n v="92087"/>
  </r>
  <r>
    <n v="12"/>
    <x v="2"/>
    <x v="2"/>
    <x v="239"/>
    <n v="193"/>
    <n v="259"/>
    <n v="6065"/>
    <n v="5377"/>
    <n v="57322"/>
    <n v="91828"/>
  </r>
  <r>
    <n v="1"/>
    <x v="1"/>
    <x v="0"/>
    <x v="267"/>
    <n v="257"/>
    <n v="244"/>
    <n v="7091"/>
    <n v="6974"/>
    <n v="80499"/>
    <n v="65627"/>
  </r>
  <r>
    <n v="14"/>
    <x v="3"/>
    <x v="7"/>
    <x v="67"/>
    <n v="98"/>
    <n v="209"/>
    <n v="6741"/>
    <n v="6546"/>
    <n v="68670"/>
    <n v="69592"/>
  </r>
  <r>
    <n v="4"/>
    <x v="4"/>
    <x v="5"/>
    <x v="64"/>
    <n v="102"/>
    <n v="102"/>
    <n v="6789"/>
    <n v="6292"/>
    <n v="58401"/>
    <n v="82161"/>
  </r>
  <r>
    <n v="2"/>
    <x v="1"/>
    <x v="7"/>
    <x v="262"/>
    <n v="240"/>
    <n v="160"/>
    <n v="6743"/>
    <n v="6549"/>
    <n v="57698"/>
    <n v="79660"/>
  </r>
  <r>
    <n v="13"/>
    <x v="3"/>
    <x v="4"/>
    <x v="216"/>
    <n v="95"/>
    <n v="221"/>
    <n v="5734"/>
    <n v="5328"/>
    <n v="86969"/>
    <n v="74127"/>
  </r>
  <r>
    <n v="6"/>
    <x v="0"/>
    <x v="0"/>
    <x v="274"/>
    <n v="244"/>
    <n v="100"/>
    <n v="26373"/>
    <n v="25346"/>
    <n v="34007"/>
    <n v="46256"/>
  </r>
  <r>
    <n v="14"/>
    <x v="3"/>
    <x v="7"/>
    <x v="68"/>
    <n v="128"/>
    <n v="142"/>
    <n v="6869"/>
    <n v="6688"/>
    <n v="68542"/>
    <n v="69450"/>
  </r>
  <r>
    <n v="5"/>
    <x v="4"/>
    <x v="8"/>
    <x v="275"/>
    <n v="227"/>
    <n v="144"/>
    <n v="6871"/>
    <n v="7138"/>
    <n v="40552"/>
    <n v="70570"/>
  </r>
  <r>
    <n v="8"/>
    <x v="0"/>
    <x v="7"/>
    <x v="1"/>
    <n v="112"/>
    <n v="151"/>
    <n v="112"/>
    <n v="151"/>
    <n v="83678"/>
    <n v="82958"/>
  </r>
  <r>
    <n v="14"/>
    <x v="3"/>
    <x v="7"/>
    <x v="276"/>
    <n v="221"/>
    <n v="220"/>
    <n v="7090"/>
    <n v="6908"/>
    <n v="68321"/>
    <n v="69230"/>
  </r>
  <r>
    <n v="8"/>
    <x v="0"/>
    <x v="7"/>
    <x v="26"/>
    <n v="185"/>
    <n v="86"/>
    <n v="297"/>
    <n v="237"/>
    <n v="83493"/>
    <n v="82872"/>
  </r>
  <r>
    <n v="8"/>
    <x v="0"/>
    <x v="7"/>
    <x v="7"/>
    <n v="218"/>
    <n v="55"/>
    <n v="515"/>
    <n v="292"/>
    <n v="83275"/>
    <n v="82817"/>
  </r>
  <r>
    <n v="10"/>
    <x v="2"/>
    <x v="3"/>
    <x v="277"/>
    <n v="215"/>
    <n v="233"/>
    <n v="5533"/>
    <n v="5296"/>
    <n v="71695"/>
    <n v="59957"/>
  </r>
  <r>
    <n v="11"/>
    <x v="2"/>
    <x v="6"/>
    <x v="215"/>
    <n v="222"/>
    <n v="57"/>
    <n v="6179"/>
    <n v="5562"/>
    <n v="69801"/>
    <n v="91235"/>
  </r>
  <r>
    <n v="3"/>
    <x v="1"/>
    <x v="1"/>
    <x v="56"/>
    <n v="284"/>
    <n v="148"/>
    <n v="6464"/>
    <n v="5387"/>
    <n v="45694"/>
    <n v="91051"/>
  </r>
  <r>
    <n v="13"/>
    <x v="3"/>
    <x v="4"/>
    <x v="250"/>
    <n v="103"/>
    <n v="122"/>
    <n v="5837"/>
    <n v="5450"/>
    <n v="86866"/>
    <n v="74005"/>
  </r>
  <r>
    <n v="8"/>
    <x v="0"/>
    <x v="7"/>
    <x v="34"/>
    <n v="293"/>
    <n v="292"/>
    <n v="808"/>
    <n v="584"/>
    <n v="82982"/>
    <n v="82525"/>
  </r>
  <r>
    <n v="1"/>
    <x v="1"/>
    <x v="0"/>
    <x v="278"/>
    <n v="223"/>
    <n v="299"/>
    <n v="7314"/>
    <n v="7273"/>
    <n v="80276"/>
    <n v="65328"/>
  </r>
  <r>
    <n v="2"/>
    <x v="1"/>
    <x v="7"/>
    <x v="259"/>
    <n v="164"/>
    <n v="216"/>
    <n v="6907"/>
    <n v="6765"/>
    <n v="57534"/>
    <n v="79444"/>
  </r>
  <r>
    <n v="8"/>
    <x v="0"/>
    <x v="7"/>
    <x v="14"/>
    <n v="275"/>
    <n v="235"/>
    <n v="1083"/>
    <n v="819"/>
    <n v="82707"/>
    <n v="82290"/>
  </r>
  <r>
    <n v="8"/>
    <x v="0"/>
    <x v="7"/>
    <x v="279"/>
    <n v="134"/>
    <n v="145"/>
    <n v="1217"/>
    <n v="964"/>
    <n v="82573"/>
    <n v="82145"/>
  </r>
  <r>
    <n v="1"/>
    <x v="1"/>
    <x v="0"/>
    <x v="275"/>
    <n v="131"/>
    <n v="70"/>
    <n v="7445"/>
    <n v="7343"/>
    <n v="80145"/>
    <n v="65258"/>
  </r>
  <r>
    <n v="1"/>
    <x v="1"/>
    <x v="0"/>
    <x v="280"/>
    <n v="211"/>
    <n v="259"/>
    <n v="7656"/>
    <n v="7602"/>
    <n v="79934"/>
    <n v="64999"/>
  </r>
  <r>
    <n v="12"/>
    <x v="2"/>
    <x v="2"/>
    <x v="221"/>
    <n v="291"/>
    <n v="268"/>
    <n v="6356"/>
    <n v="5645"/>
    <n v="57031"/>
    <n v="91560"/>
  </r>
  <r>
    <n v="14"/>
    <x v="3"/>
    <x v="7"/>
    <x v="281"/>
    <n v="209"/>
    <n v="62"/>
    <n v="7299"/>
    <n v="6970"/>
    <n v="68112"/>
    <n v="69168"/>
  </r>
  <r>
    <n v="5"/>
    <x v="4"/>
    <x v="8"/>
    <x v="282"/>
    <n v="162"/>
    <n v="51"/>
    <n v="7033"/>
    <n v="7189"/>
    <n v="40390"/>
    <n v="70519"/>
  </r>
  <r>
    <n v="12"/>
    <x v="2"/>
    <x v="2"/>
    <x v="224"/>
    <n v="269"/>
    <n v="260"/>
    <n v="6625"/>
    <n v="5905"/>
    <n v="56762"/>
    <n v="91300"/>
  </r>
  <r>
    <n v="8"/>
    <x v="0"/>
    <x v="7"/>
    <x v="17"/>
    <n v="207"/>
    <n v="65"/>
    <n v="1424"/>
    <n v="1029"/>
    <n v="82366"/>
    <n v="82080"/>
  </r>
  <r>
    <n v="4"/>
    <x v="4"/>
    <x v="5"/>
    <x v="268"/>
    <n v="236"/>
    <n v="169"/>
    <n v="7025"/>
    <n v="6461"/>
    <n v="58165"/>
    <n v="81992"/>
  </r>
  <r>
    <n v="8"/>
    <x v="0"/>
    <x v="7"/>
    <x v="79"/>
    <n v="146"/>
    <n v="288"/>
    <n v="1570"/>
    <n v="1317"/>
    <n v="82220"/>
    <n v="81792"/>
  </r>
  <r>
    <n v="2"/>
    <x v="1"/>
    <x v="7"/>
    <x v="283"/>
    <n v="244"/>
    <n v="163"/>
    <n v="7151"/>
    <n v="6928"/>
    <n v="57290"/>
    <n v="79281"/>
  </r>
  <r>
    <n v="3"/>
    <x v="1"/>
    <x v="1"/>
    <x v="284"/>
    <n v="283"/>
    <n v="65"/>
    <n v="6747"/>
    <n v="5452"/>
    <n v="45411"/>
    <n v="90986"/>
  </r>
  <r>
    <n v="10"/>
    <x v="2"/>
    <x v="3"/>
    <x v="285"/>
    <n v="254"/>
    <n v="240"/>
    <n v="5787"/>
    <n v="5536"/>
    <n v="71441"/>
    <n v="59717"/>
  </r>
  <r>
    <n v="14"/>
    <x v="3"/>
    <x v="7"/>
    <x v="286"/>
    <n v="213"/>
    <n v="85"/>
    <n v="7512"/>
    <n v="7055"/>
    <n v="67899"/>
    <n v="69083"/>
  </r>
  <r>
    <n v="14"/>
    <x v="3"/>
    <x v="7"/>
    <x v="287"/>
    <n v="239"/>
    <n v="70"/>
    <n v="7751"/>
    <n v="7125"/>
    <n v="67660"/>
    <n v="69013"/>
  </r>
  <r>
    <n v="8"/>
    <x v="0"/>
    <x v="7"/>
    <x v="23"/>
    <n v="169"/>
    <n v="239"/>
    <n v="1739"/>
    <n v="1556"/>
    <n v="82051"/>
    <n v="81553"/>
  </r>
  <r>
    <n v="2"/>
    <x v="1"/>
    <x v="7"/>
    <x v="288"/>
    <n v="272"/>
    <n v="108"/>
    <n v="7423"/>
    <n v="7036"/>
    <n v="57018"/>
    <n v="79173"/>
  </r>
  <r>
    <n v="14"/>
    <x v="3"/>
    <x v="7"/>
    <x v="289"/>
    <n v="80"/>
    <n v="236"/>
    <n v="7831"/>
    <n v="7361"/>
    <n v="67580"/>
    <n v="68777"/>
  </r>
  <r>
    <n v="1"/>
    <x v="1"/>
    <x v="0"/>
    <x v="290"/>
    <n v="80"/>
    <n v="262"/>
    <n v="7736"/>
    <n v="7864"/>
    <n v="79854"/>
    <n v="64737"/>
  </r>
  <r>
    <n v="8"/>
    <x v="0"/>
    <x v="7"/>
    <x v="99"/>
    <n v="265"/>
    <n v="265"/>
    <n v="2004"/>
    <n v="1821"/>
    <n v="81786"/>
    <n v="81288"/>
  </r>
  <r>
    <n v="14"/>
    <x v="3"/>
    <x v="7"/>
    <x v="291"/>
    <n v="246"/>
    <n v="75"/>
    <n v="8077"/>
    <n v="7436"/>
    <n v="67334"/>
    <n v="68702"/>
  </r>
  <r>
    <n v="4"/>
    <x v="4"/>
    <x v="5"/>
    <x v="292"/>
    <n v="151"/>
    <n v="67"/>
    <n v="7176"/>
    <n v="6528"/>
    <n v="58014"/>
    <n v="81925"/>
  </r>
  <r>
    <n v="12"/>
    <x v="2"/>
    <x v="2"/>
    <x v="57"/>
    <n v="112"/>
    <n v="102"/>
    <n v="6737"/>
    <n v="6007"/>
    <n v="56650"/>
    <n v="91198"/>
  </r>
  <r>
    <n v="11"/>
    <x v="2"/>
    <x v="6"/>
    <x v="216"/>
    <n v="298"/>
    <n v="217"/>
    <n v="6477"/>
    <n v="5779"/>
    <n v="69503"/>
    <n v="91018"/>
  </r>
  <r>
    <n v="8"/>
    <x v="0"/>
    <x v="7"/>
    <x v="109"/>
    <n v="298"/>
    <n v="61"/>
    <n v="2302"/>
    <n v="1882"/>
    <n v="81488"/>
    <n v="81227"/>
  </r>
  <r>
    <n v="8"/>
    <x v="0"/>
    <x v="7"/>
    <x v="27"/>
    <n v="241"/>
    <n v="102"/>
    <n v="2543"/>
    <n v="1984"/>
    <n v="81247"/>
    <n v="81125"/>
  </r>
  <r>
    <n v="11"/>
    <x v="2"/>
    <x v="6"/>
    <x v="250"/>
    <n v="129"/>
    <n v="150"/>
    <n v="6606"/>
    <n v="5929"/>
    <n v="69374"/>
    <n v="90868"/>
  </r>
  <r>
    <n v="12"/>
    <x v="2"/>
    <x v="2"/>
    <x v="58"/>
    <n v="225"/>
    <n v="214"/>
    <n v="6962"/>
    <n v="6221"/>
    <n v="56425"/>
    <n v="90984"/>
  </r>
  <r>
    <n v="4"/>
    <x v="4"/>
    <x v="5"/>
    <x v="68"/>
    <n v="260"/>
    <n v="76"/>
    <n v="7436"/>
    <n v="6604"/>
    <n v="57754"/>
    <n v="81849"/>
  </r>
  <r>
    <n v="2"/>
    <x v="1"/>
    <x v="7"/>
    <x v="275"/>
    <n v="168"/>
    <n v="267"/>
    <n v="7591"/>
    <n v="7303"/>
    <n v="56850"/>
    <n v="78906"/>
  </r>
  <r>
    <n v="8"/>
    <x v="0"/>
    <x v="7"/>
    <x v="161"/>
    <n v="258"/>
    <n v="255"/>
    <n v="2801"/>
    <n v="2239"/>
    <n v="80989"/>
    <n v="80870"/>
  </r>
  <r>
    <n v="2"/>
    <x v="1"/>
    <x v="7"/>
    <x v="293"/>
    <n v="244"/>
    <n v="79"/>
    <n v="7835"/>
    <n v="7382"/>
    <n v="56606"/>
    <n v="78827"/>
  </r>
  <r>
    <n v="8"/>
    <x v="0"/>
    <x v="7"/>
    <x v="119"/>
    <n v="280"/>
    <n v="91"/>
    <n v="3081"/>
    <n v="2330"/>
    <n v="80709"/>
    <n v="80779"/>
  </r>
  <r>
    <n v="2"/>
    <x v="1"/>
    <x v="7"/>
    <x v="294"/>
    <n v="203"/>
    <n v="135"/>
    <n v="8038"/>
    <n v="7517"/>
    <n v="56403"/>
    <n v="78692"/>
  </r>
  <r>
    <n v="13"/>
    <x v="3"/>
    <x v="4"/>
    <x v="232"/>
    <n v="226"/>
    <n v="230"/>
    <n v="6063"/>
    <n v="5680"/>
    <n v="86640"/>
    <n v="73775"/>
  </r>
  <r>
    <n v="11"/>
    <x v="2"/>
    <x v="6"/>
    <x v="57"/>
    <n v="150"/>
    <n v="171"/>
    <n v="6756"/>
    <n v="6100"/>
    <n v="69224"/>
    <n v="90697"/>
  </r>
  <r>
    <n v="8"/>
    <x v="0"/>
    <x v="7"/>
    <x v="175"/>
    <n v="220"/>
    <n v="194"/>
    <n v="3301"/>
    <n v="2524"/>
    <n v="80489"/>
    <n v="80585"/>
  </r>
  <r>
    <n v="2"/>
    <x v="1"/>
    <x v="7"/>
    <x v="71"/>
    <n v="113"/>
    <n v="174"/>
    <n v="8151"/>
    <n v="7691"/>
    <n v="56290"/>
    <n v="78518"/>
  </r>
  <r>
    <n v="8"/>
    <x v="0"/>
    <x v="7"/>
    <x v="125"/>
    <n v="230"/>
    <n v="281"/>
    <n v="3531"/>
    <n v="2805"/>
    <n v="80259"/>
    <n v="80304"/>
  </r>
  <r>
    <n v="10"/>
    <x v="2"/>
    <x v="3"/>
    <x v="295"/>
    <n v="139"/>
    <n v="282"/>
    <n v="5926"/>
    <n v="5818"/>
    <n v="71302"/>
    <n v="59435"/>
  </r>
  <r>
    <n v="1"/>
    <x v="1"/>
    <x v="0"/>
    <x v="296"/>
    <n v="288"/>
    <n v="289"/>
    <n v="8024"/>
    <n v="8153"/>
    <n v="79566"/>
    <n v="64448"/>
  </r>
  <r>
    <n v="8"/>
    <x v="0"/>
    <x v="7"/>
    <x v="141"/>
    <n v="132"/>
    <n v="161"/>
    <n v="3663"/>
    <n v="2966"/>
    <n v="80127"/>
    <n v="80143"/>
  </r>
  <r>
    <n v="10"/>
    <x v="2"/>
    <x v="3"/>
    <x v="297"/>
    <n v="206"/>
    <n v="169"/>
    <n v="6132"/>
    <n v="5987"/>
    <n v="71096"/>
    <n v="59266"/>
  </r>
  <r>
    <n v="8"/>
    <x v="0"/>
    <x v="7"/>
    <x v="298"/>
    <n v="134"/>
    <n v="68"/>
    <n v="3797"/>
    <n v="3034"/>
    <n v="79993"/>
    <n v="80075"/>
  </r>
  <r>
    <n v="14"/>
    <x v="3"/>
    <x v="7"/>
    <x v="299"/>
    <n v="294"/>
    <n v="180"/>
    <n v="8371"/>
    <n v="7616"/>
    <n v="67040"/>
    <n v="68522"/>
  </r>
  <r>
    <n v="14"/>
    <x v="3"/>
    <x v="7"/>
    <x v="300"/>
    <n v="223"/>
    <n v="203"/>
    <n v="8594"/>
    <n v="7819"/>
    <n v="66817"/>
    <n v="68319"/>
  </r>
  <r>
    <n v="2"/>
    <x v="1"/>
    <x v="7"/>
    <x v="301"/>
    <n v="185"/>
    <n v="295"/>
    <n v="8336"/>
    <n v="7986"/>
    <n v="56105"/>
    <n v="78223"/>
  </r>
  <r>
    <n v="8"/>
    <x v="0"/>
    <x v="7"/>
    <x v="148"/>
    <n v="229"/>
    <n v="259"/>
    <n v="4026"/>
    <n v="3293"/>
    <n v="79764"/>
    <n v="79816"/>
  </r>
  <r>
    <n v="8"/>
    <x v="0"/>
    <x v="7"/>
    <x v="39"/>
    <n v="198"/>
    <n v="62"/>
    <n v="4224"/>
    <n v="3355"/>
    <n v="79566"/>
    <n v="79754"/>
  </r>
  <r>
    <n v="13"/>
    <x v="3"/>
    <x v="4"/>
    <x v="245"/>
    <n v="113"/>
    <n v="149"/>
    <n v="6176"/>
    <n v="5829"/>
    <n v="86527"/>
    <n v="73626"/>
  </r>
  <r>
    <n v="14"/>
    <x v="3"/>
    <x v="7"/>
    <x v="302"/>
    <n v="235"/>
    <n v="58"/>
    <n v="8829"/>
    <n v="7877"/>
    <n v="66582"/>
    <n v="68261"/>
  </r>
  <r>
    <n v="3"/>
    <x v="1"/>
    <x v="1"/>
    <x v="252"/>
    <n v="118"/>
    <n v="89"/>
    <n v="6865"/>
    <n v="5541"/>
    <n v="45293"/>
    <n v="90897"/>
  </r>
  <r>
    <n v="5"/>
    <x v="4"/>
    <x v="8"/>
    <x v="293"/>
    <n v="87"/>
    <n v="237"/>
    <n v="7120"/>
    <n v="7426"/>
    <n v="40303"/>
    <n v="70282"/>
  </r>
  <r>
    <n v="3"/>
    <x v="1"/>
    <x v="1"/>
    <x v="295"/>
    <n v="113"/>
    <n v="174"/>
    <n v="6978"/>
    <n v="5715"/>
    <n v="45180"/>
    <n v="90723"/>
  </r>
  <r>
    <n v="14"/>
    <x v="3"/>
    <x v="7"/>
    <x v="303"/>
    <n v="158"/>
    <n v="286"/>
    <n v="8987"/>
    <n v="8163"/>
    <n v="66424"/>
    <n v="67975"/>
  </r>
  <r>
    <n v="11"/>
    <x v="2"/>
    <x v="6"/>
    <x v="252"/>
    <n v="82"/>
    <n v="175"/>
    <n v="6838"/>
    <n v="6275"/>
    <n v="69142"/>
    <n v="90522"/>
  </r>
  <r>
    <n v="8"/>
    <x v="0"/>
    <x v="7"/>
    <x v="152"/>
    <n v="279"/>
    <n v="77"/>
    <n v="4503"/>
    <n v="3432"/>
    <n v="79287"/>
    <n v="79677"/>
  </r>
  <r>
    <n v="1"/>
    <x v="1"/>
    <x v="0"/>
    <x v="304"/>
    <n v="251"/>
    <n v="253"/>
    <n v="8275"/>
    <n v="8406"/>
    <n v="79315"/>
    <n v="64195"/>
  </r>
  <r>
    <n v="5"/>
    <x v="4"/>
    <x v="8"/>
    <x v="290"/>
    <n v="241"/>
    <n v="100"/>
    <n v="7361"/>
    <n v="7526"/>
    <n v="40062"/>
    <n v="70182"/>
  </r>
  <r>
    <n v="8"/>
    <x v="0"/>
    <x v="7"/>
    <x v="182"/>
    <n v="141"/>
    <n v="208"/>
    <n v="4644"/>
    <n v="3640"/>
    <n v="79146"/>
    <n v="79469"/>
  </r>
  <r>
    <n v="14"/>
    <x v="3"/>
    <x v="7"/>
    <x v="305"/>
    <n v="155"/>
    <n v="53"/>
    <n v="9142"/>
    <n v="8216"/>
    <n v="66269"/>
    <n v="67922"/>
  </r>
  <r>
    <n v="2"/>
    <x v="1"/>
    <x v="7"/>
    <x v="306"/>
    <n v="163"/>
    <n v="256"/>
    <n v="8499"/>
    <n v="8242"/>
    <n v="55942"/>
    <n v="77967"/>
  </r>
  <r>
    <n v="3"/>
    <x v="1"/>
    <x v="1"/>
    <x v="262"/>
    <n v="196"/>
    <n v="85"/>
    <n v="7174"/>
    <n v="5800"/>
    <n v="44984"/>
    <n v="90638"/>
  </r>
  <r>
    <n v="11"/>
    <x v="2"/>
    <x v="6"/>
    <x v="254"/>
    <n v="123"/>
    <n v="118"/>
    <n v="6961"/>
    <n v="6393"/>
    <n v="69019"/>
    <n v="90404"/>
  </r>
  <r>
    <n v="8"/>
    <x v="0"/>
    <x v="7"/>
    <x v="193"/>
    <n v="297"/>
    <n v="285"/>
    <n v="4941"/>
    <n v="3925"/>
    <n v="78849"/>
    <n v="79184"/>
  </r>
  <r>
    <n v="13"/>
    <x v="3"/>
    <x v="4"/>
    <x v="297"/>
    <n v="149"/>
    <n v="92"/>
    <n v="6325"/>
    <n v="5921"/>
    <n v="86378"/>
    <n v="73534"/>
  </r>
  <r>
    <n v="8"/>
    <x v="0"/>
    <x v="7"/>
    <x v="211"/>
    <n v="195"/>
    <n v="190"/>
    <n v="5136"/>
    <n v="4115"/>
    <n v="78654"/>
    <n v="78994"/>
  </r>
  <r>
    <n v="3"/>
    <x v="1"/>
    <x v="1"/>
    <x v="307"/>
    <n v="277"/>
    <n v="113"/>
    <n v="7451"/>
    <n v="5913"/>
    <n v="44707"/>
    <n v="90525"/>
  </r>
  <r>
    <n v="8"/>
    <x v="0"/>
    <x v="7"/>
    <x v="214"/>
    <n v="210"/>
    <n v="88"/>
    <n v="5346"/>
    <n v="4203"/>
    <n v="78444"/>
    <n v="78906"/>
  </r>
  <r>
    <n v="8"/>
    <x v="0"/>
    <x v="7"/>
    <x v="48"/>
    <n v="92"/>
    <n v="124"/>
    <n v="5438"/>
    <n v="4327"/>
    <n v="78352"/>
    <n v="78782"/>
  </r>
  <r>
    <n v="8"/>
    <x v="0"/>
    <x v="7"/>
    <x v="269"/>
    <n v="285"/>
    <n v="80"/>
    <n v="5723"/>
    <n v="4407"/>
    <n v="78067"/>
    <n v="78702"/>
  </r>
  <r>
    <n v="2"/>
    <x v="1"/>
    <x v="7"/>
    <x v="308"/>
    <n v="273"/>
    <n v="188"/>
    <n v="8772"/>
    <n v="8430"/>
    <n v="55669"/>
    <n v="77779"/>
  </r>
  <r>
    <n v="5"/>
    <x v="4"/>
    <x v="8"/>
    <x v="296"/>
    <n v="241"/>
    <n v="164"/>
    <n v="7602"/>
    <n v="7690"/>
    <n v="39821"/>
    <n v="70018"/>
  </r>
  <r>
    <n v="11"/>
    <x v="2"/>
    <x v="6"/>
    <x v="262"/>
    <n v="203"/>
    <n v="200"/>
    <n v="7164"/>
    <n v="6593"/>
    <n v="68816"/>
    <n v="90204"/>
  </r>
  <r>
    <n v="1"/>
    <x v="1"/>
    <x v="0"/>
    <x v="309"/>
    <n v="258"/>
    <n v="156"/>
    <n v="8533"/>
    <n v="8562"/>
    <n v="79057"/>
    <n v="64039"/>
  </r>
  <r>
    <n v="8"/>
    <x v="0"/>
    <x v="7"/>
    <x v="266"/>
    <n v="236"/>
    <n v="286"/>
    <n v="5959"/>
    <n v="4693"/>
    <n v="77831"/>
    <n v="78416"/>
  </r>
  <r>
    <n v="11"/>
    <x v="2"/>
    <x v="6"/>
    <x v="310"/>
    <n v="247"/>
    <n v="56"/>
    <n v="7411"/>
    <n v="6649"/>
    <n v="68569"/>
    <n v="90148"/>
  </r>
  <r>
    <n v="13"/>
    <x v="3"/>
    <x v="4"/>
    <x v="307"/>
    <n v="290"/>
    <n v="170"/>
    <n v="6615"/>
    <n v="6091"/>
    <n v="86088"/>
    <n v="73364"/>
  </r>
  <r>
    <n v="3"/>
    <x v="1"/>
    <x v="1"/>
    <x v="283"/>
    <n v="191"/>
    <n v="128"/>
    <n v="7642"/>
    <n v="6041"/>
    <n v="44516"/>
    <n v="90397"/>
  </r>
  <r>
    <n v="3"/>
    <x v="1"/>
    <x v="1"/>
    <x v="311"/>
    <n v="100"/>
    <n v="233"/>
    <n v="7742"/>
    <n v="6274"/>
    <n v="44416"/>
    <n v="90164"/>
  </r>
  <r>
    <n v="1"/>
    <x v="1"/>
    <x v="0"/>
    <x v="312"/>
    <n v="180"/>
    <n v="207"/>
    <n v="8713"/>
    <n v="8769"/>
    <n v="78877"/>
    <n v="63832"/>
  </r>
  <r>
    <n v="8"/>
    <x v="0"/>
    <x v="7"/>
    <x v="216"/>
    <n v="105"/>
    <n v="214"/>
    <n v="6064"/>
    <n v="4907"/>
    <n v="77726"/>
    <n v="78202"/>
  </r>
  <r>
    <n v="13"/>
    <x v="3"/>
    <x v="4"/>
    <x v="64"/>
    <n v="216"/>
    <n v="230"/>
    <n v="6831"/>
    <n v="6321"/>
    <n v="85872"/>
    <n v="73134"/>
  </r>
  <r>
    <n v="5"/>
    <x v="4"/>
    <x v="8"/>
    <x v="287"/>
    <n v="213"/>
    <n v="182"/>
    <n v="7815"/>
    <n v="7872"/>
    <n v="39608"/>
    <n v="69836"/>
  </r>
  <r>
    <n v="13"/>
    <x v="3"/>
    <x v="4"/>
    <x v="65"/>
    <n v="267"/>
    <n v="86"/>
    <n v="7098"/>
    <n v="6407"/>
    <n v="85605"/>
    <n v="73048"/>
  </r>
  <r>
    <n v="13"/>
    <x v="3"/>
    <x v="4"/>
    <x v="278"/>
    <n v="271"/>
    <n v="297"/>
    <n v="7369"/>
    <n v="6704"/>
    <n v="85334"/>
    <n v="72751"/>
  </r>
  <r>
    <n v="14"/>
    <x v="3"/>
    <x v="7"/>
    <x v="313"/>
    <n v="141"/>
    <n v="161"/>
    <n v="9283"/>
    <n v="8377"/>
    <n v="66128"/>
    <n v="67761"/>
  </r>
  <r>
    <n v="14"/>
    <x v="3"/>
    <x v="7"/>
    <x v="314"/>
    <n v="249"/>
    <n v="250"/>
    <n v="9532"/>
    <n v="8627"/>
    <n v="65879"/>
    <n v="67511"/>
  </r>
  <r>
    <n v="8"/>
    <x v="0"/>
    <x v="7"/>
    <x v="315"/>
    <n v="82"/>
    <n v="127"/>
    <n v="6146"/>
    <n v="5034"/>
    <n v="77644"/>
    <n v="78075"/>
  </r>
  <r>
    <n v="10"/>
    <x v="2"/>
    <x v="3"/>
    <x v="256"/>
    <n v="259"/>
    <n v="132"/>
    <n v="6391"/>
    <n v="6119"/>
    <n v="70837"/>
    <n v="59134"/>
  </r>
  <r>
    <n v="12"/>
    <x v="2"/>
    <x v="2"/>
    <x v="61"/>
    <n v="265"/>
    <n v="118"/>
    <n v="7227"/>
    <n v="6339"/>
    <n v="56160"/>
    <n v="90866"/>
  </r>
  <r>
    <n v="13"/>
    <x v="3"/>
    <x v="4"/>
    <x v="276"/>
    <n v="94"/>
    <n v="85"/>
    <n v="7463"/>
    <n v="6789"/>
    <n v="85240"/>
    <n v="72666"/>
  </r>
  <r>
    <n v="1"/>
    <x v="1"/>
    <x v="0"/>
    <x v="308"/>
    <n v="94"/>
    <n v="261"/>
    <n v="8807"/>
    <n v="9030"/>
    <n v="78783"/>
    <n v="63571"/>
  </r>
  <r>
    <n v="3"/>
    <x v="1"/>
    <x v="1"/>
    <x v="272"/>
    <n v="172"/>
    <n v="181"/>
    <n v="7914"/>
    <n v="6455"/>
    <n v="44244"/>
    <n v="89983"/>
  </r>
  <r>
    <n v="13"/>
    <x v="3"/>
    <x v="4"/>
    <x v="316"/>
    <n v="85"/>
    <n v="250"/>
    <n v="7548"/>
    <n v="7039"/>
    <n v="85155"/>
    <n v="72416"/>
  </r>
  <r>
    <n v="8"/>
    <x v="0"/>
    <x v="7"/>
    <x v="284"/>
    <n v="245"/>
    <n v="223"/>
    <n v="6391"/>
    <n v="5257"/>
    <n v="77399"/>
    <n v="77852"/>
  </r>
  <r>
    <n v="2"/>
    <x v="1"/>
    <x v="7"/>
    <x v="299"/>
    <n v="237"/>
    <n v="122"/>
    <n v="9009"/>
    <n v="8552"/>
    <n v="55432"/>
    <n v="77657"/>
  </r>
  <r>
    <n v="8"/>
    <x v="0"/>
    <x v="7"/>
    <x v="252"/>
    <n v="269"/>
    <n v="228"/>
    <n v="6660"/>
    <n v="5485"/>
    <n v="77130"/>
    <n v="77624"/>
  </r>
  <r>
    <n v="1"/>
    <x v="1"/>
    <x v="0"/>
    <x v="317"/>
    <n v="92"/>
    <n v="247"/>
    <n v="8899"/>
    <n v="9277"/>
    <n v="78691"/>
    <n v="63324"/>
  </r>
  <r>
    <n v="11"/>
    <x v="2"/>
    <x v="6"/>
    <x v="318"/>
    <n v="299"/>
    <n v="155"/>
    <n v="7710"/>
    <n v="6804"/>
    <n v="68270"/>
    <n v="89993"/>
  </r>
  <r>
    <n v="8"/>
    <x v="0"/>
    <x v="7"/>
    <x v="255"/>
    <n v="101"/>
    <n v="172"/>
    <n v="6761"/>
    <n v="5657"/>
    <n v="77029"/>
    <n v="77452"/>
  </r>
  <r>
    <n v="12"/>
    <x v="2"/>
    <x v="2"/>
    <x v="62"/>
    <n v="247"/>
    <n v="115"/>
    <n v="7474"/>
    <n v="6454"/>
    <n v="55913"/>
    <n v="90751"/>
  </r>
  <r>
    <n v="5"/>
    <x v="4"/>
    <x v="8"/>
    <x v="319"/>
    <n v="145"/>
    <n v="61"/>
    <n v="7960"/>
    <n v="7933"/>
    <n v="39463"/>
    <n v="69775"/>
  </r>
  <r>
    <n v="2"/>
    <x v="1"/>
    <x v="7"/>
    <x v="77"/>
    <n v="175"/>
    <n v="258"/>
    <n v="9184"/>
    <n v="8810"/>
    <n v="55257"/>
    <n v="77399"/>
  </r>
  <r>
    <n v="8"/>
    <x v="0"/>
    <x v="7"/>
    <x v="263"/>
    <n v="83"/>
    <n v="246"/>
    <n v="6844"/>
    <n v="5903"/>
    <n v="76946"/>
    <n v="77206"/>
  </r>
  <r>
    <n v="1"/>
    <x v="1"/>
    <x v="0"/>
    <x v="320"/>
    <n v="280"/>
    <n v="70"/>
    <n v="9179"/>
    <n v="9347"/>
    <n v="78411"/>
    <n v="63254"/>
  </r>
  <r>
    <n v="5"/>
    <x v="4"/>
    <x v="8"/>
    <x v="321"/>
    <n v="264"/>
    <n v="288"/>
    <n v="8224"/>
    <n v="8221"/>
    <n v="39199"/>
    <n v="69487"/>
  </r>
  <r>
    <n v="12"/>
    <x v="2"/>
    <x v="2"/>
    <x v="310"/>
    <n v="175"/>
    <n v="250"/>
    <n v="7649"/>
    <n v="6704"/>
    <n v="55738"/>
    <n v="90501"/>
  </r>
  <r>
    <n v="8"/>
    <x v="0"/>
    <x v="7"/>
    <x v="307"/>
    <n v="298"/>
    <n v="191"/>
    <n v="7142"/>
    <n v="6094"/>
    <n v="76648"/>
    <n v="77015"/>
  </r>
  <r>
    <n v="1"/>
    <x v="1"/>
    <x v="0"/>
    <x v="77"/>
    <n v="194"/>
    <n v="235"/>
    <n v="9373"/>
    <n v="9582"/>
    <n v="78217"/>
    <n v="63019"/>
  </r>
  <r>
    <n v="14"/>
    <x v="3"/>
    <x v="7"/>
    <x v="322"/>
    <n v="253"/>
    <n v="144"/>
    <n v="9785"/>
    <n v="8771"/>
    <n v="65626"/>
    <n v="67367"/>
  </r>
  <r>
    <n v="8"/>
    <x v="0"/>
    <x v="7"/>
    <x v="323"/>
    <n v="117"/>
    <n v="293"/>
    <n v="7259"/>
    <n v="6387"/>
    <n v="76531"/>
    <n v="76722"/>
  </r>
  <r>
    <n v="12"/>
    <x v="2"/>
    <x v="2"/>
    <x v="267"/>
    <n v="275"/>
    <n v="277"/>
    <n v="7924"/>
    <n v="6981"/>
    <n v="55463"/>
    <n v="90224"/>
  </r>
  <r>
    <n v="14"/>
    <x v="3"/>
    <x v="7"/>
    <x v="324"/>
    <n v="99"/>
    <n v="175"/>
    <n v="9884"/>
    <n v="8946"/>
    <n v="65527"/>
    <n v="67192"/>
  </r>
  <r>
    <n v="8"/>
    <x v="0"/>
    <x v="7"/>
    <x v="288"/>
    <n v="206"/>
    <n v="193"/>
    <n v="7465"/>
    <n v="6580"/>
    <n v="76325"/>
    <n v="76529"/>
  </r>
  <r>
    <n v="8"/>
    <x v="0"/>
    <x v="7"/>
    <x v="325"/>
    <n v="170"/>
    <n v="200"/>
    <n v="7635"/>
    <n v="6780"/>
    <n v="76155"/>
    <n v="76329"/>
  </r>
  <r>
    <n v="11"/>
    <x v="2"/>
    <x v="6"/>
    <x v="323"/>
    <n v="83"/>
    <n v="132"/>
    <n v="7793"/>
    <n v="6936"/>
    <n v="68187"/>
    <n v="89861"/>
  </r>
  <r>
    <n v="12"/>
    <x v="2"/>
    <x v="2"/>
    <x v="288"/>
    <n v="199"/>
    <n v="270"/>
    <n v="8123"/>
    <n v="7251"/>
    <n v="55264"/>
    <n v="89954"/>
  </r>
  <r>
    <n v="1"/>
    <x v="1"/>
    <x v="0"/>
    <x v="326"/>
    <n v="278"/>
    <n v="87"/>
    <n v="9651"/>
    <n v="9669"/>
    <n v="77939"/>
    <n v="62932"/>
  </r>
  <r>
    <n v="8"/>
    <x v="0"/>
    <x v="7"/>
    <x v="327"/>
    <n v="278"/>
    <n v="245"/>
    <n v="7913"/>
    <n v="7025"/>
    <n v="75877"/>
    <n v="76084"/>
  </r>
  <r>
    <n v="12"/>
    <x v="2"/>
    <x v="2"/>
    <x v="328"/>
    <n v="225"/>
    <n v="163"/>
    <n v="8348"/>
    <n v="7414"/>
    <n v="55039"/>
    <n v="89791"/>
  </r>
  <r>
    <n v="10"/>
    <x v="2"/>
    <x v="3"/>
    <x v="259"/>
    <n v="283"/>
    <n v="79"/>
    <n v="6674"/>
    <n v="6198"/>
    <n v="70554"/>
    <n v="59055"/>
  </r>
  <r>
    <n v="4"/>
    <x v="4"/>
    <x v="5"/>
    <x v="282"/>
    <n v="167"/>
    <n v="193"/>
    <n v="7603"/>
    <n v="6797"/>
    <n v="57587"/>
    <n v="81656"/>
  </r>
  <r>
    <n v="8"/>
    <x v="0"/>
    <x v="7"/>
    <x v="290"/>
    <n v="241"/>
    <n v="206"/>
    <n v="8154"/>
    <n v="7231"/>
    <n v="75636"/>
    <n v="75878"/>
  </r>
  <r>
    <n v="13"/>
    <x v="3"/>
    <x v="4"/>
    <x v="290"/>
    <n v="166"/>
    <n v="128"/>
    <n v="7714"/>
    <n v="7167"/>
    <n v="84989"/>
    <n v="72288"/>
  </r>
  <r>
    <n v="12"/>
    <x v="2"/>
    <x v="2"/>
    <x v="276"/>
    <n v="291"/>
    <n v="217"/>
    <n v="8639"/>
    <n v="7631"/>
    <n v="54748"/>
    <n v="89574"/>
  </r>
  <r>
    <n v="12"/>
    <x v="2"/>
    <x v="2"/>
    <x v="293"/>
    <n v="286"/>
    <n v="272"/>
    <n v="8925"/>
    <n v="7903"/>
    <n v="54462"/>
    <n v="89302"/>
  </r>
  <r>
    <n v="3"/>
    <x v="1"/>
    <x v="1"/>
    <x v="275"/>
    <n v="116"/>
    <n v="91"/>
    <n v="8030"/>
    <n v="6546"/>
    <n v="44128"/>
    <n v="89892"/>
  </r>
  <r>
    <n v="5"/>
    <x v="4"/>
    <x v="8"/>
    <x v="329"/>
    <n v="87"/>
    <n v="83"/>
    <n v="8311"/>
    <n v="8304"/>
    <n v="39112"/>
    <n v="69404"/>
  </r>
  <r>
    <n v="8"/>
    <x v="0"/>
    <x v="7"/>
    <x v="304"/>
    <n v="290"/>
    <n v="141"/>
    <n v="8444"/>
    <n v="7372"/>
    <n v="75346"/>
    <n v="75737"/>
  </r>
  <r>
    <n v="14"/>
    <x v="3"/>
    <x v="7"/>
    <x v="330"/>
    <n v="200"/>
    <n v="233"/>
    <n v="10084"/>
    <n v="9179"/>
    <n v="65327"/>
    <n v="66959"/>
  </r>
  <r>
    <n v="12"/>
    <x v="2"/>
    <x v="2"/>
    <x v="70"/>
    <n v="148"/>
    <n v="96"/>
    <n v="9073"/>
    <n v="7999"/>
    <n v="54314"/>
    <n v="89206"/>
  </r>
  <r>
    <n v="11"/>
    <x v="2"/>
    <x v="6"/>
    <x v="278"/>
    <n v="220"/>
    <n v="283"/>
    <n v="8013"/>
    <n v="7219"/>
    <n v="67967"/>
    <n v="89578"/>
  </r>
  <r>
    <n v="3"/>
    <x v="1"/>
    <x v="1"/>
    <x v="69"/>
    <n v="108"/>
    <n v="89"/>
    <n v="8138"/>
    <n v="6635"/>
    <n v="44020"/>
    <n v="89803"/>
  </r>
  <r>
    <n v="11"/>
    <x v="2"/>
    <x v="6"/>
    <x v="325"/>
    <n v="151"/>
    <n v="240"/>
    <n v="8164"/>
    <n v="7459"/>
    <n v="67816"/>
    <n v="89338"/>
  </r>
  <r>
    <n v="13"/>
    <x v="3"/>
    <x v="4"/>
    <x v="331"/>
    <n v="158"/>
    <n v="182"/>
    <n v="7872"/>
    <n v="7349"/>
    <n v="84831"/>
    <n v="72106"/>
  </r>
  <r>
    <n v="1"/>
    <x v="1"/>
    <x v="0"/>
    <x v="332"/>
    <n v="281"/>
    <n v="65"/>
    <n v="9932"/>
    <n v="9734"/>
    <n v="77658"/>
    <n v="62867"/>
  </r>
  <r>
    <n v="8"/>
    <x v="0"/>
    <x v="7"/>
    <x v="333"/>
    <n v="99"/>
    <n v="107"/>
    <n v="8543"/>
    <n v="7479"/>
    <n v="75247"/>
    <n v="75630"/>
  </r>
  <r>
    <n v="3"/>
    <x v="1"/>
    <x v="1"/>
    <x v="281"/>
    <n v="120"/>
    <n v="62"/>
    <n v="8258"/>
    <n v="6697"/>
    <n v="43900"/>
    <n v="89741"/>
  </r>
  <r>
    <n v="3"/>
    <x v="1"/>
    <x v="1"/>
    <x v="294"/>
    <n v="114"/>
    <n v="94"/>
    <n v="8372"/>
    <n v="6791"/>
    <n v="43786"/>
    <n v="89647"/>
  </r>
  <r>
    <n v="3"/>
    <x v="1"/>
    <x v="1"/>
    <x v="304"/>
    <n v="224"/>
    <n v="190"/>
    <n v="8596"/>
    <n v="6981"/>
    <n v="43562"/>
    <n v="89457"/>
  </r>
  <r>
    <n v="14"/>
    <x v="3"/>
    <x v="7"/>
    <x v="334"/>
    <n v="280"/>
    <n v="285"/>
    <n v="10364"/>
    <n v="9464"/>
    <n v="65047"/>
    <n v="66674"/>
  </r>
  <r>
    <n v="4"/>
    <x v="4"/>
    <x v="5"/>
    <x v="70"/>
    <n v="129"/>
    <n v="259"/>
    <n v="7732"/>
    <n v="7056"/>
    <n v="57458"/>
    <n v="81397"/>
  </r>
  <r>
    <n v="1"/>
    <x v="1"/>
    <x v="0"/>
    <x v="80"/>
    <n v="204"/>
    <n v="169"/>
    <n v="10136"/>
    <n v="9903"/>
    <n v="77454"/>
    <n v="62698"/>
  </r>
  <r>
    <n v="13"/>
    <x v="3"/>
    <x v="4"/>
    <x v="304"/>
    <n v="267"/>
    <n v="237"/>
    <n v="8139"/>
    <n v="7586"/>
    <n v="84564"/>
    <n v="71869"/>
  </r>
  <r>
    <n v="11"/>
    <x v="2"/>
    <x v="6"/>
    <x v="69"/>
    <n v="237"/>
    <n v="269"/>
    <n v="8401"/>
    <n v="7728"/>
    <n v="67579"/>
    <n v="89069"/>
  </r>
  <r>
    <n v="8"/>
    <x v="0"/>
    <x v="7"/>
    <x v="75"/>
    <n v="117"/>
    <n v="189"/>
    <n v="8660"/>
    <n v="7668"/>
    <n v="75130"/>
    <n v="75441"/>
  </r>
  <r>
    <n v="10"/>
    <x v="2"/>
    <x v="3"/>
    <x v="323"/>
    <n v="195"/>
    <n v="73"/>
    <n v="6869"/>
    <n v="6271"/>
    <n v="70359"/>
    <n v="58982"/>
  </r>
  <r>
    <n v="2"/>
    <x v="1"/>
    <x v="7"/>
    <x v="78"/>
    <n v="299"/>
    <n v="175"/>
    <n v="9483"/>
    <n v="8985"/>
    <n v="54958"/>
    <n v="77224"/>
  </r>
  <r>
    <n v="8"/>
    <x v="0"/>
    <x v="7"/>
    <x v="335"/>
    <n v="255"/>
    <n v="134"/>
    <n v="8915"/>
    <n v="7802"/>
    <n v="74875"/>
    <n v="75307"/>
  </r>
  <r>
    <n v="3"/>
    <x v="1"/>
    <x v="1"/>
    <x v="287"/>
    <n v="292"/>
    <n v="75"/>
    <n v="8888"/>
    <n v="7056"/>
    <n v="43270"/>
    <n v="89382"/>
  </r>
  <r>
    <n v="4"/>
    <x v="4"/>
    <x v="5"/>
    <x v="286"/>
    <n v="266"/>
    <n v="183"/>
    <n v="7998"/>
    <n v="7239"/>
    <n v="57192"/>
    <n v="81214"/>
  </r>
  <r>
    <n v="8"/>
    <x v="0"/>
    <x v="7"/>
    <x v="336"/>
    <n v="256"/>
    <n v="286"/>
    <n v="9171"/>
    <n v="8088"/>
    <n v="74619"/>
    <n v="75021"/>
  </r>
  <r>
    <n v="3"/>
    <x v="1"/>
    <x v="1"/>
    <x v="312"/>
    <n v="130"/>
    <n v="283"/>
    <n v="9018"/>
    <n v="7339"/>
    <n v="43140"/>
    <n v="89099"/>
  </r>
  <r>
    <n v="8"/>
    <x v="0"/>
    <x v="7"/>
    <x v="77"/>
    <n v="261"/>
    <n v="126"/>
    <n v="9432"/>
    <n v="8214"/>
    <n v="74358"/>
    <n v="74895"/>
  </r>
  <r>
    <n v="11"/>
    <x v="2"/>
    <x v="6"/>
    <x v="70"/>
    <n v="293"/>
    <n v="116"/>
    <n v="8694"/>
    <n v="7844"/>
    <n v="67286"/>
    <n v="88953"/>
  </r>
  <r>
    <n v="3"/>
    <x v="1"/>
    <x v="1"/>
    <x v="291"/>
    <n v="257"/>
    <n v="213"/>
    <n v="9275"/>
    <n v="7552"/>
    <n v="42883"/>
    <n v="88886"/>
  </r>
  <r>
    <n v="1"/>
    <x v="1"/>
    <x v="0"/>
    <x v="337"/>
    <n v="282"/>
    <n v="269"/>
    <n v="10418"/>
    <n v="10172"/>
    <n v="77172"/>
    <n v="62429"/>
  </r>
  <r>
    <n v="11"/>
    <x v="2"/>
    <x v="6"/>
    <x v="296"/>
    <n v="95"/>
    <n v="241"/>
    <n v="8789"/>
    <n v="8085"/>
    <n v="67191"/>
    <n v="88712"/>
  </r>
  <r>
    <n v="12"/>
    <x v="2"/>
    <x v="2"/>
    <x v="71"/>
    <n v="222"/>
    <n v="231"/>
    <n v="9295"/>
    <n v="8230"/>
    <n v="54092"/>
    <n v="88975"/>
  </r>
  <r>
    <n v="8"/>
    <x v="0"/>
    <x v="7"/>
    <x v="338"/>
    <n v="266"/>
    <n v="138"/>
    <n v="9698"/>
    <n v="8352"/>
    <n v="74092"/>
    <n v="74757"/>
  </r>
  <r>
    <n v="8"/>
    <x v="0"/>
    <x v="7"/>
    <x v="303"/>
    <n v="135"/>
    <n v="141"/>
    <n v="9833"/>
    <n v="8493"/>
    <n v="73957"/>
    <n v="74616"/>
  </r>
  <r>
    <n v="5"/>
    <x v="4"/>
    <x v="8"/>
    <x v="336"/>
    <n v="275"/>
    <n v="131"/>
    <n v="8586"/>
    <n v="8435"/>
    <n v="38837"/>
    <n v="69273"/>
  </r>
  <r>
    <n v="12"/>
    <x v="2"/>
    <x v="2"/>
    <x v="309"/>
    <n v="231"/>
    <n v="140"/>
    <n v="9526"/>
    <n v="8370"/>
    <n v="53861"/>
    <n v="88835"/>
  </r>
  <r>
    <n v="5"/>
    <x v="4"/>
    <x v="8"/>
    <x v="338"/>
    <n v="249"/>
    <n v="232"/>
    <n v="8835"/>
    <n v="8667"/>
    <n v="38588"/>
    <n v="69041"/>
  </r>
  <r>
    <n v="8"/>
    <x v="0"/>
    <x v="7"/>
    <x v="85"/>
    <n v="281"/>
    <n v="102"/>
    <n v="10114"/>
    <n v="8595"/>
    <n v="73676"/>
    <n v="74514"/>
  </r>
  <r>
    <n v="8"/>
    <x v="0"/>
    <x v="7"/>
    <x v="339"/>
    <n v="85"/>
    <n v="128"/>
    <n v="10199"/>
    <n v="8723"/>
    <n v="73591"/>
    <n v="74386"/>
  </r>
  <r>
    <n v="8"/>
    <x v="0"/>
    <x v="7"/>
    <x v="340"/>
    <n v="273"/>
    <n v="229"/>
    <n v="10472"/>
    <n v="8952"/>
    <n v="73318"/>
    <n v="74157"/>
  </r>
  <r>
    <n v="8"/>
    <x v="0"/>
    <x v="7"/>
    <x v="314"/>
    <n v="183"/>
    <n v="279"/>
    <n v="10655"/>
    <n v="9231"/>
    <n v="73135"/>
    <n v="73878"/>
  </r>
  <r>
    <n v="8"/>
    <x v="0"/>
    <x v="7"/>
    <x v="341"/>
    <n v="128"/>
    <n v="120"/>
    <n v="10783"/>
    <n v="9351"/>
    <n v="73007"/>
    <n v="73758"/>
  </r>
  <r>
    <n v="13"/>
    <x v="3"/>
    <x v="4"/>
    <x v="319"/>
    <n v="104"/>
    <n v="261"/>
    <n v="8243"/>
    <n v="7847"/>
    <n v="84460"/>
    <n v="71608"/>
  </r>
  <r>
    <n v="12"/>
    <x v="2"/>
    <x v="2"/>
    <x v="312"/>
    <n v="150"/>
    <n v="101"/>
    <n v="9676"/>
    <n v="8471"/>
    <n v="53711"/>
    <n v="88734"/>
  </r>
  <r>
    <n v="8"/>
    <x v="0"/>
    <x v="7"/>
    <x v="342"/>
    <n v="286"/>
    <n v="186"/>
    <n v="11069"/>
    <n v="9537"/>
    <n v="72721"/>
    <n v="73572"/>
  </r>
  <r>
    <n v="1"/>
    <x v="1"/>
    <x v="0"/>
    <x v="339"/>
    <n v="208"/>
    <n v="58"/>
    <n v="10626"/>
    <n v="10230"/>
    <n v="76964"/>
    <n v="62371"/>
  </r>
  <r>
    <n v="12"/>
    <x v="2"/>
    <x v="2"/>
    <x v="343"/>
    <n v="233"/>
    <n v="256"/>
    <n v="9909"/>
    <n v="8727"/>
    <n v="53478"/>
    <n v="88478"/>
  </r>
  <r>
    <n v="4"/>
    <x v="4"/>
    <x v="5"/>
    <x v="344"/>
    <n v="148"/>
    <n v="148"/>
    <n v="8146"/>
    <n v="7387"/>
    <n v="57044"/>
    <n v="81066"/>
  </r>
  <r>
    <n v="14"/>
    <x v="3"/>
    <x v="7"/>
    <x v="345"/>
    <n v="103"/>
    <n v="85"/>
    <n v="10467"/>
    <n v="9549"/>
    <n v="64944"/>
    <n v="66589"/>
  </r>
  <r>
    <n v="11"/>
    <x v="2"/>
    <x v="6"/>
    <x v="309"/>
    <n v="225"/>
    <n v="130"/>
    <n v="9014"/>
    <n v="8215"/>
    <n v="66966"/>
    <n v="88582"/>
  </r>
  <r>
    <n v="8"/>
    <x v="0"/>
    <x v="7"/>
    <x v="324"/>
    <n v="243"/>
    <n v="130"/>
    <n v="11312"/>
    <n v="9667"/>
    <n v="72478"/>
    <n v="73442"/>
  </r>
  <r>
    <n v="13"/>
    <x v="3"/>
    <x v="4"/>
    <x v="321"/>
    <n v="238"/>
    <n v="207"/>
    <n v="8481"/>
    <n v="8054"/>
    <n v="84222"/>
    <n v="71401"/>
  </r>
  <r>
    <n v="8"/>
    <x v="0"/>
    <x v="7"/>
    <x v="97"/>
    <n v="142"/>
    <n v="70"/>
    <n v="11454"/>
    <n v="9737"/>
    <n v="72336"/>
    <n v="73372"/>
  </r>
  <r>
    <n v="1"/>
    <x v="1"/>
    <x v="0"/>
    <x v="346"/>
    <n v="184"/>
    <n v="118"/>
    <n v="10810"/>
    <n v="10348"/>
    <n v="76780"/>
    <n v="62253"/>
  </r>
  <r>
    <n v="8"/>
    <x v="0"/>
    <x v="7"/>
    <x v="98"/>
    <n v="84"/>
    <n v="225"/>
    <n v="11538"/>
    <n v="9962"/>
    <n v="72252"/>
    <n v="73147"/>
  </r>
  <r>
    <n v="12"/>
    <x v="2"/>
    <x v="2"/>
    <x v="347"/>
    <n v="142"/>
    <n v="157"/>
    <n v="10051"/>
    <n v="8884"/>
    <n v="53336"/>
    <n v="88321"/>
  </r>
  <r>
    <n v="13"/>
    <x v="3"/>
    <x v="4"/>
    <x v="291"/>
    <n v="138"/>
    <n v="85"/>
    <n v="8619"/>
    <n v="8139"/>
    <n v="84084"/>
    <n v="71316"/>
  </r>
  <r>
    <n v="2"/>
    <x v="1"/>
    <x v="7"/>
    <x v="303"/>
    <n v="257"/>
    <n v="179"/>
    <n v="9740"/>
    <n v="9164"/>
    <n v="54701"/>
    <n v="77045"/>
  </r>
  <r>
    <n v="10"/>
    <x v="2"/>
    <x v="3"/>
    <x v="278"/>
    <n v="209"/>
    <n v="297"/>
    <n v="7078"/>
    <n v="6568"/>
    <n v="70150"/>
    <n v="58685"/>
  </r>
  <r>
    <n v="13"/>
    <x v="3"/>
    <x v="4"/>
    <x v="317"/>
    <n v="105"/>
    <n v="122"/>
    <n v="8724"/>
    <n v="8261"/>
    <n v="83979"/>
    <n v="71194"/>
  </r>
  <r>
    <n v="8"/>
    <x v="0"/>
    <x v="7"/>
    <x v="348"/>
    <n v="269"/>
    <n v="257"/>
    <n v="11807"/>
    <n v="10219"/>
    <n v="71983"/>
    <n v="72890"/>
  </r>
  <r>
    <n v="4"/>
    <x v="4"/>
    <x v="5"/>
    <x v="349"/>
    <n v="190"/>
    <n v="266"/>
    <n v="8336"/>
    <n v="7653"/>
    <n v="56854"/>
    <n v="80800"/>
  </r>
  <r>
    <n v="3"/>
    <x v="1"/>
    <x v="1"/>
    <x v="76"/>
    <n v="211"/>
    <n v="253"/>
    <n v="9486"/>
    <n v="7805"/>
    <n v="42672"/>
    <n v="88633"/>
  </r>
  <r>
    <n v="13"/>
    <x v="3"/>
    <x v="4"/>
    <x v="336"/>
    <n v="87"/>
    <n v="279"/>
    <n v="8811"/>
    <n v="8540"/>
    <n v="83892"/>
    <n v="70915"/>
  </r>
  <r>
    <n v="8"/>
    <x v="0"/>
    <x v="7"/>
    <x v="350"/>
    <n v="101"/>
    <n v="99"/>
    <n v="11908"/>
    <n v="10318"/>
    <n v="71882"/>
    <n v="72791"/>
  </r>
  <r>
    <n v="10"/>
    <x v="2"/>
    <x v="3"/>
    <x v="328"/>
    <n v="239"/>
    <n v="250"/>
    <n v="7317"/>
    <n v="6818"/>
    <n v="69911"/>
    <n v="58435"/>
  </r>
  <r>
    <n v="5"/>
    <x v="4"/>
    <x v="8"/>
    <x v="303"/>
    <n v="127"/>
    <n v="75"/>
    <n v="8962"/>
    <n v="8742"/>
    <n v="38461"/>
    <n v="68966"/>
  </r>
  <r>
    <n v="8"/>
    <x v="0"/>
    <x v="7"/>
    <x v="345"/>
    <n v="129"/>
    <n v="101"/>
    <n v="12037"/>
    <n v="10419"/>
    <n v="71753"/>
    <n v="72690"/>
  </r>
  <r>
    <n v="8"/>
    <x v="0"/>
    <x v="7"/>
    <x v="351"/>
    <n v="99"/>
    <n v="213"/>
    <n v="12136"/>
    <n v="10632"/>
    <n v="71654"/>
    <n v="72477"/>
  </r>
  <r>
    <n v="12"/>
    <x v="2"/>
    <x v="2"/>
    <x v="77"/>
    <n v="185"/>
    <n v="276"/>
    <n v="10236"/>
    <n v="9160"/>
    <n v="53151"/>
    <n v="88045"/>
  </r>
  <r>
    <n v="8"/>
    <x v="0"/>
    <x v="7"/>
    <x v="352"/>
    <n v="253"/>
    <n v="225"/>
    <n v="12389"/>
    <n v="10857"/>
    <n v="71401"/>
    <n v="72252"/>
  </r>
  <r>
    <n v="8"/>
    <x v="0"/>
    <x v="7"/>
    <x v="353"/>
    <n v="295"/>
    <n v="264"/>
    <n v="12684"/>
    <n v="11121"/>
    <n v="71106"/>
    <n v="71988"/>
  </r>
  <r>
    <n v="10"/>
    <x v="2"/>
    <x v="3"/>
    <x v="327"/>
    <n v="265"/>
    <n v="230"/>
    <n v="7582"/>
    <n v="7048"/>
    <n v="69646"/>
    <n v="58205"/>
  </r>
  <r>
    <n v="12"/>
    <x v="2"/>
    <x v="2"/>
    <x v="332"/>
    <n v="244"/>
    <n v="122"/>
    <n v="10480"/>
    <n v="9282"/>
    <n v="52907"/>
    <n v="87923"/>
  </r>
  <r>
    <n v="12"/>
    <x v="2"/>
    <x v="2"/>
    <x v="80"/>
    <n v="95"/>
    <n v="154"/>
    <n v="10575"/>
    <n v="9436"/>
    <n v="52812"/>
    <n v="87769"/>
  </r>
  <r>
    <n v="8"/>
    <x v="0"/>
    <x v="7"/>
    <x v="108"/>
    <n v="280"/>
    <n v="76"/>
    <n v="12964"/>
    <n v="11197"/>
    <n v="70826"/>
    <n v="71912"/>
  </r>
  <r>
    <n v="10"/>
    <x v="2"/>
    <x v="3"/>
    <x v="280"/>
    <n v="140"/>
    <n v="258"/>
    <n v="7722"/>
    <n v="7306"/>
    <n v="69506"/>
    <n v="57947"/>
  </r>
  <r>
    <n v="8"/>
    <x v="0"/>
    <x v="7"/>
    <x v="354"/>
    <n v="136"/>
    <n v="221"/>
    <n v="13100"/>
    <n v="11418"/>
    <n v="70690"/>
    <n v="71691"/>
  </r>
  <r>
    <n v="13"/>
    <x v="3"/>
    <x v="4"/>
    <x v="78"/>
    <n v="195"/>
    <n v="95"/>
    <n v="9006"/>
    <n v="8635"/>
    <n v="83697"/>
    <n v="70820"/>
  </r>
  <r>
    <n v="12"/>
    <x v="2"/>
    <x v="2"/>
    <x v="355"/>
    <n v="143"/>
    <n v="288"/>
    <n v="10718"/>
    <n v="9724"/>
    <n v="52669"/>
    <n v="87481"/>
  </r>
  <r>
    <n v="2"/>
    <x v="1"/>
    <x v="7"/>
    <x v="355"/>
    <n v="235"/>
    <n v="175"/>
    <n v="9975"/>
    <n v="9339"/>
    <n v="54466"/>
    <n v="76870"/>
  </r>
  <r>
    <n v="2"/>
    <x v="1"/>
    <x v="7"/>
    <x v="337"/>
    <n v="103"/>
    <n v="234"/>
    <n v="10078"/>
    <n v="9573"/>
    <n v="54363"/>
    <n v="76636"/>
  </r>
  <r>
    <n v="11"/>
    <x v="2"/>
    <x v="6"/>
    <x v="312"/>
    <n v="127"/>
    <n v="51"/>
    <n v="9141"/>
    <n v="8266"/>
    <n v="66839"/>
    <n v="88531"/>
  </r>
  <r>
    <n v="5"/>
    <x v="4"/>
    <x v="8"/>
    <x v="356"/>
    <n v="121"/>
    <n v="67"/>
    <n v="9083"/>
    <n v="8809"/>
    <n v="38340"/>
    <n v="68899"/>
  </r>
  <r>
    <n v="8"/>
    <x v="0"/>
    <x v="7"/>
    <x v="357"/>
    <n v="282"/>
    <n v="167"/>
    <n v="13382"/>
    <n v="11585"/>
    <n v="70408"/>
    <n v="71524"/>
  </r>
  <r>
    <n v="2"/>
    <x v="1"/>
    <x v="7"/>
    <x v="358"/>
    <n v="85"/>
    <n v="189"/>
    <n v="10163"/>
    <n v="9762"/>
    <n v="54278"/>
    <n v="76447"/>
  </r>
  <r>
    <n v="8"/>
    <x v="0"/>
    <x v="7"/>
    <x v="359"/>
    <n v="183"/>
    <n v="132"/>
    <n v="13565"/>
    <n v="11717"/>
    <n v="70225"/>
    <n v="71392"/>
  </r>
  <r>
    <n v="2"/>
    <x v="1"/>
    <x v="7"/>
    <x v="91"/>
    <n v="92"/>
    <n v="190"/>
    <n v="10255"/>
    <n v="9952"/>
    <n v="54186"/>
    <n v="76257"/>
  </r>
  <r>
    <n v="3"/>
    <x v="1"/>
    <x v="1"/>
    <x v="360"/>
    <n v="83"/>
    <n v="244"/>
    <n v="9569"/>
    <n v="8049"/>
    <n v="42589"/>
    <n v="88389"/>
  </r>
  <r>
    <n v="8"/>
    <x v="0"/>
    <x v="7"/>
    <x v="361"/>
    <n v="268"/>
    <n v="105"/>
    <n v="13833"/>
    <n v="11822"/>
    <n v="69957"/>
    <n v="71287"/>
  </r>
  <r>
    <n v="2"/>
    <x v="1"/>
    <x v="7"/>
    <x v="341"/>
    <n v="198"/>
    <n v="172"/>
    <n v="10453"/>
    <n v="10124"/>
    <n v="53988"/>
    <n v="76085"/>
  </r>
  <r>
    <n v="13"/>
    <x v="3"/>
    <x v="4"/>
    <x v="362"/>
    <n v="183"/>
    <n v="179"/>
    <n v="9189"/>
    <n v="8814"/>
    <n v="83514"/>
    <n v="70641"/>
  </r>
  <r>
    <n v="1"/>
    <x v="1"/>
    <x v="0"/>
    <x v="363"/>
    <n v="140"/>
    <n v="180"/>
    <n v="10950"/>
    <n v="10528"/>
    <n v="76640"/>
    <n v="62073"/>
  </r>
  <r>
    <n v="13"/>
    <x v="3"/>
    <x v="4"/>
    <x v="364"/>
    <n v="96"/>
    <n v="251"/>
    <n v="9285"/>
    <n v="9065"/>
    <n v="83418"/>
    <n v="70390"/>
  </r>
  <r>
    <n v="8"/>
    <x v="0"/>
    <x v="7"/>
    <x v="117"/>
    <n v="251"/>
    <n v="90"/>
    <n v="14084"/>
    <n v="11912"/>
    <n v="69706"/>
    <n v="71197"/>
  </r>
  <r>
    <n v="12"/>
    <x v="2"/>
    <x v="2"/>
    <x v="358"/>
    <n v="259"/>
    <n v="283"/>
    <n v="10977"/>
    <n v="10007"/>
    <n v="52410"/>
    <n v="87198"/>
  </r>
  <r>
    <n v="1"/>
    <x v="1"/>
    <x v="0"/>
    <x v="92"/>
    <n v="131"/>
    <n v="178"/>
    <n v="11081"/>
    <n v="10706"/>
    <n v="76509"/>
    <n v="61895"/>
  </r>
  <r>
    <n v="13"/>
    <x v="3"/>
    <x v="4"/>
    <x v="337"/>
    <n v="218"/>
    <n v="97"/>
    <n v="9503"/>
    <n v="9162"/>
    <n v="83200"/>
    <n v="70293"/>
  </r>
  <r>
    <n v="4"/>
    <x v="4"/>
    <x v="5"/>
    <x v="333"/>
    <n v="86"/>
    <n v="295"/>
    <n v="8422"/>
    <n v="7948"/>
    <n v="56768"/>
    <n v="80505"/>
  </r>
  <r>
    <n v="13"/>
    <x v="3"/>
    <x v="4"/>
    <x v="89"/>
    <n v="94"/>
    <n v="115"/>
    <n v="9597"/>
    <n v="9277"/>
    <n v="83106"/>
    <n v="70178"/>
  </r>
  <r>
    <n v="5"/>
    <x v="4"/>
    <x v="8"/>
    <x v="365"/>
    <n v="150"/>
    <n v="252"/>
    <n v="9233"/>
    <n v="9061"/>
    <n v="38190"/>
    <n v="68647"/>
  </r>
  <r>
    <n v="4"/>
    <x v="4"/>
    <x v="5"/>
    <x v="366"/>
    <n v="133"/>
    <n v="182"/>
    <n v="8555"/>
    <n v="8130"/>
    <n v="56635"/>
    <n v="80323"/>
  </r>
  <r>
    <n v="8"/>
    <x v="0"/>
    <x v="7"/>
    <x v="367"/>
    <n v="253"/>
    <n v="275"/>
    <n v="14337"/>
    <n v="12187"/>
    <n v="69453"/>
    <n v="70922"/>
  </r>
  <r>
    <n v="8"/>
    <x v="0"/>
    <x v="7"/>
    <x v="368"/>
    <n v="261"/>
    <n v="256"/>
    <n v="14598"/>
    <n v="12443"/>
    <n v="69192"/>
    <n v="70666"/>
  </r>
  <r>
    <n v="8"/>
    <x v="0"/>
    <x v="7"/>
    <x v="122"/>
    <n v="261"/>
    <n v="274"/>
    <n v="14859"/>
    <n v="12717"/>
    <n v="68931"/>
    <n v="70392"/>
  </r>
  <r>
    <n v="13"/>
    <x v="3"/>
    <x v="4"/>
    <x v="363"/>
    <n v="200"/>
    <n v="199"/>
    <n v="9797"/>
    <n v="9476"/>
    <n v="82906"/>
    <n v="69979"/>
  </r>
  <r>
    <n v="10"/>
    <x v="2"/>
    <x v="3"/>
    <x v="290"/>
    <n v="124"/>
    <n v="240"/>
    <n v="7846"/>
    <n v="7546"/>
    <n v="69382"/>
    <n v="57707"/>
  </r>
  <r>
    <n v="2"/>
    <x v="1"/>
    <x v="7"/>
    <x v="369"/>
    <n v="222"/>
    <n v="144"/>
    <n v="10675"/>
    <n v="10268"/>
    <n v="53766"/>
    <n v="75941"/>
  </r>
  <r>
    <n v="2"/>
    <x v="1"/>
    <x v="7"/>
    <x v="370"/>
    <n v="102"/>
    <n v="271"/>
    <n v="10777"/>
    <n v="10539"/>
    <n v="53664"/>
    <n v="75670"/>
  </r>
  <r>
    <n v="14"/>
    <x v="3"/>
    <x v="7"/>
    <x v="101"/>
    <n v="90"/>
    <n v="215"/>
    <n v="10557"/>
    <n v="9764"/>
    <n v="64854"/>
    <n v="66374"/>
  </r>
  <r>
    <n v="14"/>
    <x v="3"/>
    <x v="7"/>
    <x v="371"/>
    <n v="260"/>
    <n v="137"/>
    <n v="10817"/>
    <n v="9901"/>
    <n v="64594"/>
    <n v="66237"/>
  </r>
  <r>
    <n v="13"/>
    <x v="3"/>
    <x v="4"/>
    <x v="372"/>
    <n v="128"/>
    <n v="174"/>
    <n v="9925"/>
    <n v="9650"/>
    <n v="82778"/>
    <n v="69805"/>
  </r>
  <r>
    <n v="8"/>
    <x v="0"/>
    <x v="7"/>
    <x v="373"/>
    <n v="190"/>
    <n v="118"/>
    <n v="15049"/>
    <n v="12835"/>
    <n v="68741"/>
    <n v="70274"/>
  </r>
  <r>
    <n v="4"/>
    <x v="4"/>
    <x v="5"/>
    <x v="329"/>
    <n v="116"/>
    <n v="114"/>
    <n v="8671"/>
    <n v="8244"/>
    <n v="56519"/>
    <n v="80209"/>
  </r>
  <r>
    <n v="14"/>
    <x v="3"/>
    <x v="7"/>
    <x v="374"/>
    <n v="118"/>
    <n v="267"/>
    <n v="10935"/>
    <n v="10168"/>
    <n v="64476"/>
    <n v="65970"/>
  </r>
  <r>
    <n v="3"/>
    <x v="1"/>
    <x v="1"/>
    <x v="375"/>
    <n v="188"/>
    <n v="55"/>
    <n v="9757"/>
    <n v="8104"/>
    <n v="42401"/>
    <n v="88334"/>
  </r>
  <r>
    <n v="8"/>
    <x v="0"/>
    <x v="7"/>
    <x v="376"/>
    <n v="255"/>
    <n v="275"/>
    <n v="15304"/>
    <n v="13110"/>
    <n v="68486"/>
    <n v="69999"/>
  </r>
  <r>
    <n v="14"/>
    <x v="3"/>
    <x v="7"/>
    <x v="377"/>
    <n v="201"/>
    <n v="100"/>
    <n v="11136"/>
    <n v="10268"/>
    <n v="64275"/>
    <n v="65870"/>
  </r>
  <r>
    <n v="4"/>
    <x v="4"/>
    <x v="5"/>
    <x v="320"/>
    <n v="174"/>
    <n v="199"/>
    <n v="8845"/>
    <n v="8443"/>
    <n v="56345"/>
    <n v="80010"/>
  </r>
  <r>
    <n v="8"/>
    <x v="0"/>
    <x v="7"/>
    <x v="378"/>
    <n v="243"/>
    <n v="273"/>
    <n v="15547"/>
    <n v="13383"/>
    <n v="68243"/>
    <n v="69726"/>
  </r>
  <r>
    <n v="10"/>
    <x v="2"/>
    <x v="3"/>
    <x v="286"/>
    <n v="171"/>
    <n v="108"/>
    <n v="8017"/>
    <n v="7654"/>
    <n v="69211"/>
    <n v="57599"/>
  </r>
  <r>
    <n v="1"/>
    <x v="1"/>
    <x v="0"/>
    <x v="379"/>
    <n v="271"/>
    <n v="140"/>
    <n v="11352"/>
    <n v="10846"/>
    <n v="76238"/>
    <n v="61755"/>
  </r>
  <r>
    <n v="5"/>
    <x v="4"/>
    <x v="8"/>
    <x v="380"/>
    <n v="238"/>
    <n v="117"/>
    <n v="9471"/>
    <n v="9178"/>
    <n v="37952"/>
    <n v="68530"/>
  </r>
  <r>
    <n v="11"/>
    <x v="2"/>
    <x v="6"/>
    <x v="366"/>
    <n v="130"/>
    <n v="125"/>
    <n v="9271"/>
    <n v="8391"/>
    <n v="66709"/>
    <n v="88406"/>
  </r>
  <r>
    <n v="12"/>
    <x v="2"/>
    <x v="2"/>
    <x v="380"/>
    <n v="193"/>
    <n v="289"/>
    <n v="11170"/>
    <n v="10296"/>
    <n v="52217"/>
    <n v="86909"/>
  </r>
  <r>
    <n v="2"/>
    <x v="1"/>
    <x v="7"/>
    <x v="381"/>
    <n v="114"/>
    <n v="197"/>
    <n v="10891"/>
    <n v="10736"/>
    <n v="53550"/>
    <n v="75473"/>
  </r>
  <r>
    <n v="4"/>
    <x v="4"/>
    <x v="5"/>
    <x v="77"/>
    <n v="205"/>
    <n v="241"/>
    <n v="9050"/>
    <n v="8684"/>
    <n v="56140"/>
    <n v="79769"/>
  </r>
  <r>
    <n v="4"/>
    <x v="4"/>
    <x v="5"/>
    <x v="78"/>
    <n v="203"/>
    <n v="298"/>
    <n v="9253"/>
    <n v="8982"/>
    <n v="55937"/>
    <n v="79471"/>
  </r>
  <r>
    <n v="14"/>
    <x v="3"/>
    <x v="7"/>
    <x v="108"/>
    <n v="297"/>
    <n v="139"/>
    <n v="11433"/>
    <n v="10407"/>
    <n v="63978"/>
    <n v="65731"/>
  </r>
  <r>
    <n v="14"/>
    <x v="3"/>
    <x v="7"/>
    <x v="111"/>
    <n v="295"/>
    <n v="141"/>
    <n v="11728"/>
    <n v="10548"/>
    <n v="63683"/>
    <n v="65590"/>
  </r>
  <r>
    <n v="3"/>
    <x v="1"/>
    <x v="1"/>
    <x v="382"/>
    <n v="98"/>
    <n v="82"/>
    <n v="9855"/>
    <n v="8186"/>
    <n v="42303"/>
    <n v="88252"/>
  </r>
  <r>
    <n v="8"/>
    <x v="0"/>
    <x v="7"/>
    <x v="135"/>
    <n v="231"/>
    <n v="161"/>
    <n v="15778"/>
    <n v="13544"/>
    <n v="68012"/>
    <n v="69565"/>
  </r>
  <r>
    <n v="8"/>
    <x v="0"/>
    <x v="7"/>
    <x v="383"/>
    <n v="175"/>
    <n v="280"/>
    <n v="15953"/>
    <n v="13824"/>
    <n v="67837"/>
    <n v="69285"/>
  </r>
  <r>
    <n v="8"/>
    <x v="0"/>
    <x v="7"/>
    <x v="384"/>
    <n v="111"/>
    <n v="224"/>
    <n v="16064"/>
    <n v="14048"/>
    <n v="67726"/>
    <n v="69061"/>
  </r>
  <r>
    <n v="5"/>
    <x v="4"/>
    <x v="8"/>
    <x v="372"/>
    <n v="224"/>
    <n v="243"/>
    <n v="9695"/>
    <n v="9421"/>
    <n v="37728"/>
    <n v="68287"/>
  </r>
  <r>
    <n v="4"/>
    <x v="4"/>
    <x v="5"/>
    <x v="332"/>
    <n v="182"/>
    <n v="291"/>
    <n v="9435"/>
    <n v="9273"/>
    <n v="55755"/>
    <n v="79180"/>
  </r>
  <r>
    <n v="8"/>
    <x v="0"/>
    <x v="7"/>
    <x v="138"/>
    <n v="97"/>
    <n v="174"/>
    <n v="16161"/>
    <n v="14222"/>
    <n v="67629"/>
    <n v="68887"/>
  </r>
  <r>
    <n v="1"/>
    <x v="1"/>
    <x v="0"/>
    <x v="385"/>
    <n v="188"/>
    <n v="187"/>
    <n v="11540"/>
    <n v="11033"/>
    <n v="76050"/>
    <n v="61568"/>
  </r>
  <r>
    <n v="8"/>
    <x v="0"/>
    <x v="7"/>
    <x v="386"/>
    <n v="249"/>
    <n v="174"/>
    <n v="16410"/>
    <n v="14396"/>
    <n v="67380"/>
    <n v="68713"/>
  </r>
  <r>
    <n v="8"/>
    <x v="0"/>
    <x v="7"/>
    <x v="387"/>
    <n v="166"/>
    <n v="187"/>
    <n v="16576"/>
    <n v="14583"/>
    <n v="67214"/>
    <n v="68526"/>
  </r>
  <r>
    <n v="8"/>
    <x v="0"/>
    <x v="7"/>
    <x v="388"/>
    <n v="283"/>
    <n v="252"/>
    <n v="16859"/>
    <n v="14835"/>
    <n v="66931"/>
    <n v="68274"/>
  </r>
  <r>
    <n v="14"/>
    <x v="3"/>
    <x v="7"/>
    <x v="389"/>
    <n v="164"/>
    <n v="50"/>
    <n v="11892"/>
    <n v="10598"/>
    <n v="63519"/>
    <n v="65540"/>
  </r>
  <r>
    <n v="8"/>
    <x v="0"/>
    <x v="7"/>
    <x v="147"/>
    <n v="229"/>
    <n v="222"/>
    <n v="17088"/>
    <n v="15057"/>
    <n v="66702"/>
    <n v="68052"/>
  </r>
  <r>
    <n v="12"/>
    <x v="2"/>
    <x v="2"/>
    <x v="92"/>
    <n v="163"/>
    <n v="285"/>
    <n v="11333"/>
    <n v="10581"/>
    <n v="52054"/>
    <n v="86624"/>
  </r>
  <r>
    <n v="1"/>
    <x v="1"/>
    <x v="0"/>
    <x v="334"/>
    <n v="273"/>
    <n v="146"/>
    <n v="11813"/>
    <n v="11179"/>
    <n v="75777"/>
    <n v="61422"/>
  </r>
  <r>
    <n v="2"/>
    <x v="1"/>
    <x v="7"/>
    <x v="390"/>
    <n v="202"/>
    <n v="135"/>
    <n v="11093"/>
    <n v="10871"/>
    <n v="53348"/>
    <n v="75338"/>
  </r>
  <r>
    <n v="4"/>
    <x v="4"/>
    <x v="5"/>
    <x v="362"/>
    <n v="293"/>
    <n v="186"/>
    <n v="9728"/>
    <n v="9459"/>
    <n v="55462"/>
    <n v="78994"/>
  </r>
  <r>
    <n v="8"/>
    <x v="0"/>
    <x v="7"/>
    <x v="149"/>
    <n v="234"/>
    <n v="126"/>
    <n v="17322"/>
    <n v="15183"/>
    <n v="66468"/>
    <n v="67926"/>
  </r>
  <r>
    <n v="8"/>
    <x v="0"/>
    <x v="7"/>
    <x v="391"/>
    <n v="293"/>
    <n v="145"/>
    <n v="17615"/>
    <n v="15328"/>
    <n v="66175"/>
    <n v="67781"/>
  </r>
  <r>
    <n v="3"/>
    <x v="1"/>
    <x v="1"/>
    <x v="392"/>
    <n v="90"/>
    <n v="223"/>
    <n v="9945"/>
    <n v="8409"/>
    <n v="42213"/>
    <n v="88029"/>
  </r>
  <r>
    <n v="12"/>
    <x v="2"/>
    <x v="2"/>
    <x v="379"/>
    <n v="299"/>
    <n v="135"/>
    <n v="11632"/>
    <n v="10716"/>
    <n v="51755"/>
    <n v="86489"/>
  </r>
  <r>
    <n v="8"/>
    <x v="0"/>
    <x v="7"/>
    <x v="393"/>
    <n v="278"/>
    <n v="191"/>
    <n v="17893"/>
    <n v="15519"/>
    <n v="65897"/>
    <n v="67590"/>
  </r>
  <r>
    <n v="3"/>
    <x v="1"/>
    <x v="1"/>
    <x v="358"/>
    <n v="247"/>
    <n v="212"/>
    <n v="10192"/>
    <n v="8621"/>
    <n v="41966"/>
    <n v="87817"/>
  </r>
  <r>
    <n v="8"/>
    <x v="0"/>
    <x v="7"/>
    <x v="394"/>
    <n v="253"/>
    <n v="249"/>
    <n v="18146"/>
    <n v="15768"/>
    <n v="65644"/>
    <n v="67341"/>
  </r>
  <r>
    <n v="11"/>
    <x v="2"/>
    <x v="6"/>
    <x v="343"/>
    <n v="116"/>
    <n v="66"/>
    <n v="9387"/>
    <n v="8457"/>
    <n v="66593"/>
    <n v="88340"/>
  </r>
  <r>
    <n v="3"/>
    <x v="1"/>
    <x v="1"/>
    <x v="395"/>
    <n v="185"/>
    <n v="62"/>
    <n v="10377"/>
    <n v="8683"/>
    <n v="41781"/>
    <n v="87755"/>
  </r>
  <r>
    <n v="3"/>
    <x v="1"/>
    <x v="1"/>
    <x v="363"/>
    <n v="177"/>
    <n v="73"/>
    <n v="10554"/>
    <n v="8756"/>
    <n v="41604"/>
    <n v="87682"/>
  </r>
  <r>
    <n v="8"/>
    <x v="0"/>
    <x v="7"/>
    <x v="396"/>
    <n v="218"/>
    <n v="159"/>
    <n v="18364"/>
    <n v="15927"/>
    <n v="65426"/>
    <n v="67182"/>
  </r>
  <r>
    <n v="13"/>
    <x v="3"/>
    <x v="4"/>
    <x v="397"/>
    <n v="205"/>
    <n v="105"/>
    <n v="10130"/>
    <n v="9755"/>
    <n v="82573"/>
    <n v="69700"/>
  </r>
  <r>
    <n v="5"/>
    <x v="4"/>
    <x v="8"/>
    <x v="398"/>
    <n v="177"/>
    <n v="234"/>
    <n v="9872"/>
    <n v="9655"/>
    <n v="37551"/>
    <n v="68053"/>
  </r>
  <r>
    <n v="14"/>
    <x v="3"/>
    <x v="7"/>
    <x v="399"/>
    <n v="190"/>
    <n v="72"/>
    <n v="12082"/>
    <n v="10670"/>
    <n v="63329"/>
    <n v="65468"/>
  </r>
  <r>
    <n v="8"/>
    <x v="0"/>
    <x v="7"/>
    <x v="400"/>
    <n v="222"/>
    <n v="216"/>
    <n v="18586"/>
    <n v="16143"/>
    <n v="65204"/>
    <n v="66966"/>
  </r>
  <r>
    <n v="2"/>
    <x v="1"/>
    <x v="7"/>
    <x v="401"/>
    <n v="203"/>
    <n v="90"/>
    <n v="11296"/>
    <n v="10961"/>
    <n v="53145"/>
    <n v="75248"/>
  </r>
  <r>
    <n v="14"/>
    <x v="3"/>
    <x v="7"/>
    <x v="402"/>
    <n v="251"/>
    <n v="176"/>
    <n v="12333"/>
    <n v="10846"/>
    <n v="63078"/>
    <n v="65292"/>
  </r>
  <r>
    <n v="8"/>
    <x v="0"/>
    <x v="7"/>
    <x v="403"/>
    <n v="280"/>
    <n v="131"/>
    <n v="18866"/>
    <n v="16274"/>
    <n v="64924"/>
    <n v="66835"/>
  </r>
  <r>
    <n v="8"/>
    <x v="0"/>
    <x v="7"/>
    <x v="160"/>
    <n v="258"/>
    <n v="257"/>
    <n v="19124"/>
    <n v="16531"/>
    <n v="64666"/>
    <n v="66578"/>
  </r>
  <r>
    <n v="12"/>
    <x v="2"/>
    <x v="2"/>
    <x v="385"/>
    <n v="102"/>
    <n v="165"/>
    <n v="11734"/>
    <n v="10881"/>
    <n v="51653"/>
    <n v="86324"/>
  </r>
  <r>
    <n v="8"/>
    <x v="0"/>
    <x v="7"/>
    <x v="404"/>
    <n v="197"/>
    <n v="68"/>
    <n v="19321"/>
    <n v="16599"/>
    <n v="64469"/>
    <n v="66510"/>
  </r>
  <r>
    <n v="8"/>
    <x v="0"/>
    <x v="7"/>
    <x v="405"/>
    <n v="254"/>
    <n v="145"/>
    <n v="19575"/>
    <n v="16744"/>
    <n v="64215"/>
    <n v="66365"/>
  </r>
  <r>
    <n v="8"/>
    <x v="0"/>
    <x v="7"/>
    <x v="164"/>
    <n v="177"/>
    <n v="133"/>
    <n v="19752"/>
    <n v="16877"/>
    <n v="64038"/>
    <n v="66232"/>
  </r>
  <r>
    <n v="12"/>
    <x v="2"/>
    <x v="2"/>
    <x v="406"/>
    <n v="182"/>
    <n v="93"/>
    <n v="11916"/>
    <n v="10974"/>
    <n v="51471"/>
    <n v="86231"/>
  </r>
  <r>
    <n v="2"/>
    <x v="1"/>
    <x v="7"/>
    <x v="350"/>
    <n v="98"/>
    <n v="106"/>
    <n v="11394"/>
    <n v="11067"/>
    <n v="53047"/>
    <n v="75142"/>
  </r>
  <r>
    <n v="8"/>
    <x v="0"/>
    <x v="7"/>
    <x v="167"/>
    <n v="270"/>
    <n v="105"/>
    <n v="20022"/>
    <n v="16982"/>
    <n v="63768"/>
    <n v="66127"/>
  </r>
  <r>
    <n v="8"/>
    <x v="0"/>
    <x v="7"/>
    <x v="407"/>
    <n v="278"/>
    <n v="270"/>
    <n v="20300"/>
    <n v="17252"/>
    <n v="63490"/>
    <n v="65857"/>
  </r>
  <r>
    <n v="11"/>
    <x v="2"/>
    <x v="6"/>
    <x v="299"/>
    <n v="250"/>
    <n v="76"/>
    <n v="9637"/>
    <n v="8533"/>
    <n v="66343"/>
    <n v="88264"/>
  </r>
  <r>
    <n v="8"/>
    <x v="0"/>
    <x v="7"/>
    <x v="408"/>
    <n v="158"/>
    <n v="229"/>
    <n v="20458"/>
    <n v="17481"/>
    <n v="63332"/>
    <n v="65628"/>
  </r>
  <r>
    <n v="8"/>
    <x v="0"/>
    <x v="7"/>
    <x v="409"/>
    <n v="172"/>
    <n v="276"/>
    <n v="20630"/>
    <n v="17757"/>
    <n v="63160"/>
    <n v="65352"/>
  </r>
  <r>
    <n v="12"/>
    <x v="2"/>
    <x v="2"/>
    <x v="350"/>
    <n v="225"/>
    <n v="279"/>
    <n v="12141"/>
    <n v="11253"/>
    <n v="51246"/>
    <n v="85952"/>
  </r>
  <r>
    <n v="8"/>
    <x v="0"/>
    <x v="7"/>
    <x v="410"/>
    <n v="282"/>
    <n v="213"/>
    <n v="20912"/>
    <n v="17970"/>
    <n v="62878"/>
    <n v="65139"/>
  </r>
  <r>
    <n v="12"/>
    <x v="2"/>
    <x v="2"/>
    <x v="345"/>
    <n v="182"/>
    <n v="134"/>
    <n v="12323"/>
    <n v="11387"/>
    <n v="51064"/>
    <n v="85818"/>
  </r>
  <r>
    <n v="8"/>
    <x v="0"/>
    <x v="7"/>
    <x v="411"/>
    <n v="200"/>
    <n v="275"/>
    <n v="21112"/>
    <n v="18245"/>
    <n v="62678"/>
    <n v="64864"/>
  </r>
  <r>
    <n v="5"/>
    <x v="4"/>
    <x v="8"/>
    <x v="95"/>
    <n v="109"/>
    <n v="196"/>
    <n v="9981"/>
    <n v="9851"/>
    <n v="37442"/>
    <n v="67857"/>
  </r>
  <r>
    <n v="5"/>
    <x v="4"/>
    <x v="8"/>
    <x v="98"/>
    <n v="151"/>
    <n v="88"/>
    <n v="10132"/>
    <n v="9939"/>
    <n v="37291"/>
    <n v="67769"/>
  </r>
  <r>
    <n v="8"/>
    <x v="0"/>
    <x v="7"/>
    <x v="176"/>
    <n v="116"/>
    <n v="57"/>
    <n v="21228"/>
    <n v="18302"/>
    <n v="62562"/>
    <n v="64807"/>
  </r>
  <r>
    <n v="8"/>
    <x v="0"/>
    <x v="7"/>
    <x v="412"/>
    <n v="291"/>
    <n v="233"/>
    <n v="21519"/>
    <n v="18535"/>
    <n v="62271"/>
    <n v="64574"/>
  </r>
  <r>
    <n v="4"/>
    <x v="4"/>
    <x v="5"/>
    <x v="364"/>
    <n v="287"/>
    <n v="77"/>
    <n v="10015"/>
    <n v="9536"/>
    <n v="55175"/>
    <n v="78917"/>
  </r>
  <r>
    <n v="14"/>
    <x v="3"/>
    <x v="7"/>
    <x v="367"/>
    <n v="271"/>
    <n v="168"/>
    <n v="12604"/>
    <n v="11014"/>
    <n v="62807"/>
    <n v="65124"/>
  </r>
  <r>
    <n v="14"/>
    <x v="3"/>
    <x v="7"/>
    <x v="413"/>
    <n v="286"/>
    <n v="189"/>
    <n v="12890"/>
    <n v="11203"/>
    <n v="62521"/>
    <n v="64935"/>
  </r>
  <r>
    <n v="4"/>
    <x v="4"/>
    <x v="5"/>
    <x v="337"/>
    <n v="197"/>
    <n v="287"/>
    <n v="10212"/>
    <n v="9823"/>
    <n v="54978"/>
    <n v="78630"/>
  </r>
  <r>
    <n v="11"/>
    <x v="2"/>
    <x v="6"/>
    <x v="347"/>
    <n v="189"/>
    <n v="293"/>
    <n v="9826"/>
    <n v="8826"/>
    <n v="66154"/>
    <n v="87971"/>
  </r>
  <r>
    <n v="1"/>
    <x v="1"/>
    <x v="0"/>
    <x v="414"/>
    <n v="184"/>
    <n v="145"/>
    <n v="11997"/>
    <n v="11324"/>
    <n v="75593"/>
    <n v="61277"/>
  </r>
  <r>
    <n v="11"/>
    <x v="2"/>
    <x v="6"/>
    <x v="302"/>
    <n v="110"/>
    <n v="295"/>
    <n v="9936"/>
    <n v="9121"/>
    <n v="66044"/>
    <n v="87676"/>
  </r>
  <r>
    <n v="1"/>
    <x v="1"/>
    <x v="0"/>
    <x v="351"/>
    <n v="207"/>
    <n v="104"/>
    <n v="12204"/>
    <n v="11428"/>
    <n v="75386"/>
    <n v="61173"/>
  </r>
  <r>
    <n v="11"/>
    <x v="2"/>
    <x v="6"/>
    <x v="332"/>
    <n v="258"/>
    <n v="223"/>
    <n v="10194"/>
    <n v="9344"/>
    <n v="65786"/>
    <n v="87453"/>
  </r>
  <r>
    <n v="1"/>
    <x v="1"/>
    <x v="0"/>
    <x v="415"/>
    <n v="126"/>
    <n v="283"/>
    <n v="12330"/>
    <n v="11711"/>
    <n v="75260"/>
    <n v="60890"/>
  </r>
  <r>
    <n v="4"/>
    <x v="4"/>
    <x v="5"/>
    <x v="89"/>
    <n v="165"/>
    <n v="251"/>
    <n v="10377"/>
    <n v="10074"/>
    <n v="54813"/>
    <n v="78379"/>
  </r>
  <r>
    <n v="8"/>
    <x v="0"/>
    <x v="7"/>
    <x v="416"/>
    <n v="142"/>
    <n v="103"/>
    <n v="21661"/>
    <n v="18638"/>
    <n v="62129"/>
    <n v="64471"/>
  </r>
  <r>
    <n v="1"/>
    <x v="1"/>
    <x v="0"/>
    <x v="105"/>
    <n v="125"/>
    <n v="271"/>
    <n v="12455"/>
    <n v="11982"/>
    <n v="75135"/>
    <n v="60619"/>
  </r>
  <r>
    <n v="5"/>
    <x v="4"/>
    <x v="8"/>
    <x v="406"/>
    <n v="248"/>
    <n v="80"/>
    <n v="10380"/>
    <n v="10019"/>
    <n v="37043"/>
    <n v="67689"/>
  </r>
  <r>
    <n v="14"/>
    <x v="3"/>
    <x v="7"/>
    <x v="417"/>
    <n v="192"/>
    <n v="265"/>
    <n v="13082"/>
    <n v="11468"/>
    <n v="62329"/>
    <n v="64670"/>
  </r>
  <r>
    <n v="14"/>
    <x v="3"/>
    <x v="7"/>
    <x v="378"/>
    <n v="207"/>
    <n v="162"/>
    <n v="13289"/>
    <n v="11630"/>
    <n v="62122"/>
    <n v="64508"/>
  </r>
  <r>
    <n v="2"/>
    <x v="1"/>
    <x v="7"/>
    <x v="418"/>
    <n v="86"/>
    <n v="288"/>
    <n v="11480"/>
    <n v="11355"/>
    <n v="52961"/>
    <n v="74854"/>
  </r>
  <r>
    <n v="2"/>
    <x v="1"/>
    <x v="7"/>
    <x v="104"/>
    <n v="154"/>
    <n v="228"/>
    <n v="11634"/>
    <n v="11583"/>
    <n v="52807"/>
    <n v="74626"/>
  </r>
  <r>
    <n v="1"/>
    <x v="1"/>
    <x v="0"/>
    <x v="419"/>
    <n v="177"/>
    <n v="191"/>
    <n v="12632"/>
    <n v="12173"/>
    <n v="74958"/>
    <n v="60428"/>
  </r>
  <r>
    <n v="11"/>
    <x v="2"/>
    <x v="6"/>
    <x v="362"/>
    <n v="179"/>
    <n v="192"/>
    <n v="10373"/>
    <n v="9536"/>
    <n v="65607"/>
    <n v="87261"/>
  </r>
  <r>
    <n v="8"/>
    <x v="0"/>
    <x v="7"/>
    <x v="420"/>
    <n v="85"/>
    <n v="193"/>
    <n v="21746"/>
    <n v="18831"/>
    <n v="62044"/>
    <n v="64278"/>
  </r>
  <r>
    <n v="2"/>
    <x v="1"/>
    <x v="7"/>
    <x v="421"/>
    <n v="203"/>
    <n v="91"/>
    <n v="11837"/>
    <n v="11674"/>
    <n v="52604"/>
    <n v="74535"/>
  </r>
  <r>
    <n v="8"/>
    <x v="0"/>
    <x v="7"/>
    <x v="422"/>
    <n v="214"/>
    <n v="277"/>
    <n v="21960"/>
    <n v="19108"/>
    <n v="61830"/>
    <n v="64001"/>
  </r>
  <r>
    <n v="14"/>
    <x v="3"/>
    <x v="7"/>
    <x v="423"/>
    <n v="159"/>
    <n v="219"/>
    <n v="13448"/>
    <n v="11849"/>
    <n v="61963"/>
    <n v="64289"/>
  </r>
  <r>
    <n v="14"/>
    <x v="3"/>
    <x v="7"/>
    <x v="384"/>
    <n v="201"/>
    <n v="53"/>
    <n v="13649"/>
    <n v="11902"/>
    <n v="61762"/>
    <n v="64236"/>
  </r>
  <r>
    <n v="1"/>
    <x v="1"/>
    <x v="0"/>
    <x v="424"/>
    <n v="242"/>
    <n v="171"/>
    <n v="12874"/>
    <n v="12344"/>
    <n v="74716"/>
    <n v="60257"/>
  </r>
  <r>
    <n v="8"/>
    <x v="0"/>
    <x v="7"/>
    <x v="425"/>
    <n v="293"/>
    <n v="165"/>
    <n v="22253"/>
    <n v="19273"/>
    <n v="61537"/>
    <n v="63836"/>
  </r>
  <r>
    <n v="1"/>
    <x v="1"/>
    <x v="0"/>
    <x v="426"/>
    <n v="295"/>
    <n v="297"/>
    <n v="13169"/>
    <n v="12641"/>
    <n v="74421"/>
    <n v="59960"/>
  </r>
  <r>
    <n v="11"/>
    <x v="2"/>
    <x v="6"/>
    <x v="355"/>
    <n v="253"/>
    <n v="156"/>
    <n v="10626"/>
    <n v="9692"/>
    <n v="65354"/>
    <n v="87105"/>
  </r>
  <r>
    <n v="10"/>
    <x v="2"/>
    <x v="3"/>
    <x v="287"/>
    <n v="242"/>
    <n v="238"/>
    <n v="8259"/>
    <n v="7892"/>
    <n v="68969"/>
    <n v="57361"/>
  </r>
  <r>
    <n v="8"/>
    <x v="0"/>
    <x v="7"/>
    <x v="427"/>
    <n v="145"/>
    <n v="252"/>
    <n v="22398"/>
    <n v="19525"/>
    <n v="61392"/>
    <n v="63584"/>
  </r>
  <r>
    <n v="4"/>
    <x v="4"/>
    <x v="5"/>
    <x v="363"/>
    <n v="224"/>
    <n v="96"/>
    <n v="10601"/>
    <n v="10170"/>
    <n v="54589"/>
    <n v="78283"/>
  </r>
  <r>
    <n v="2"/>
    <x v="1"/>
    <x v="7"/>
    <x v="428"/>
    <n v="198"/>
    <n v="205"/>
    <n v="12035"/>
    <n v="11879"/>
    <n v="52406"/>
    <n v="74330"/>
  </r>
  <r>
    <n v="3"/>
    <x v="1"/>
    <x v="1"/>
    <x v="369"/>
    <n v="132"/>
    <n v="108"/>
    <n v="10686"/>
    <n v="8864"/>
    <n v="41472"/>
    <n v="87574"/>
  </r>
  <r>
    <n v="8"/>
    <x v="0"/>
    <x v="7"/>
    <x v="429"/>
    <n v="144"/>
    <n v="62"/>
    <n v="22542"/>
    <n v="19587"/>
    <n v="61248"/>
    <n v="63522"/>
  </r>
  <r>
    <n v="8"/>
    <x v="0"/>
    <x v="7"/>
    <x v="430"/>
    <n v="227"/>
    <n v="290"/>
    <n v="22769"/>
    <n v="19877"/>
    <n v="61021"/>
    <n v="63232"/>
  </r>
  <r>
    <n v="8"/>
    <x v="0"/>
    <x v="7"/>
    <x v="431"/>
    <n v="282"/>
    <n v="237"/>
    <n v="23051"/>
    <n v="20114"/>
    <n v="60739"/>
    <n v="62995"/>
  </r>
  <r>
    <n v="5"/>
    <x v="4"/>
    <x v="8"/>
    <x v="414"/>
    <n v="141"/>
    <n v="78"/>
    <n v="10521"/>
    <n v="10097"/>
    <n v="36902"/>
    <n v="67611"/>
  </r>
  <r>
    <n v="10"/>
    <x v="2"/>
    <x v="3"/>
    <x v="73"/>
    <n v="269"/>
    <n v="52"/>
    <n v="8528"/>
    <n v="7944"/>
    <n v="68700"/>
    <n v="57309"/>
  </r>
  <r>
    <n v="13"/>
    <x v="3"/>
    <x v="4"/>
    <x v="324"/>
    <n v="198"/>
    <n v="186"/>
    <n v="10328"/>
    <n v="9941"/>
    <n v="82375"/>
    <n v="69514"/>
  </r>
  <r>
    <n v="2"/>
    <x v="1"/>
    <x v="7"/>
    <x v="424"/>
    <n v="119"/>
    <n v="177"/>
    <n v="12154"/>
    <n v="12056"/>
    <n v="52287"/>
    <n v="74153"/>
  </r>
  <r>
    <n v="5"/>
    <x v="4"/>
    <x v="8"/>
    <x v="351"/>
    <n v="127"/>
    <n v="167"/>
    <n v="10648"/>
    <n v="10264"/>
    <n v="36775"/>
    <n v="67444"/>
  </r>
  <r>
    <n v="10"/>
    <x v="2"/>
    <x v="3"/>
    <x v="291"/>
    <n v="86"/>
    <n v="108"/>
    <n v="8614"/>
    <n v="8052"/>
    <n v="68614"/>
    <n v="57201"/>
  </r>
  <r>
    <n v="12"/>
    <x v="2"/>
    <x v="2"/>
    <x v="104"/>
    <n v="91"/>
    <n v="90"/>
    <n v="12414"/>
    <n v="11477"/>
    <n v="50973"/>
    <n v="85728"/>
  </r>
  <r>
    <n v="4"/>
    <x v="4"/>
    <x v="5"/>
    <x v="369"/>
    <n v="251"/>
    <n v="89"/>
    <n v="10852"/>
    <n v="10259"/>
    <n v="54338"/>
    <n v="78194"/>
  </r>
  <r>
    <n v="1"/>
    <x v="1"/>
    <x v="0"/>
    <x v="389"/>
    <n v="211"/>
    <n v="206"/>
    <n v="13380"/>
    <n v="12847"/>
    <n v="74210"/>
    <n v="59754"/>
  </r>
  <r>
    <n v="10"/>
    <x v="2"/>
    <x v="3"/>
    <x v="299"/>
    <n v="263"/>
    <n v="283"/>
    <n v="8877"/>
    <n v="8335"/>
    <n v="68351"/>
    <n v="56918"/>
  </r>
  <r>
    <n v="5"/>
    <x v="4"/>
    <x v="8"/>
    <x v="432"/>
    <n v="290"/>
    <n v="175"/>
    <n v="10938"/>
    <n v="10439"/>
    <n v="36485"/>
    <n v="67269"/>
  </r>
  <r>
    <n v="5"/>
    <x v="4"/>
    <x v="8"/>
    <x v="353"/>
    <n v="167"/>
    <n v="126"/>
    <n v="11105"/>
    <n v="10565"/>
    <n v="36318"/>
    <n v="67143"/>
  </r>
  <r>
    <n v="5"/>
    <x v="4"/>
    <x v="8"/>
    <x v="433"/>
    <n v="112"/>
    <n v="118"/>
    <n v="11217"/>
    <n v="10683"/>
    <n v="36206"/>
    <n v="67025"/>
  </r>
  <r>
    <n v="3"/>
    <x v="1"/>
    <x v="1"/>
    <x v="398"/>
    <n v="120"/>
    <n v="208"/>
    <n v="10806"/>
    <n v="9072"/>
    <n v="41352"/>
    <n v="87366"/>
  </r>
  <r>
    <n v="13"/>
    <x v="3"/>
    <x v="4"/>
    <x v="330"/>
    <n v="130"/>
    <n v="73"/>
    <n v="10458"/>
    <n v="10014"/>
    <n v="82245"/>
    <n v="69441"/>
  </r>
  <r>
    <n v="11"/>
    <x v="2"/>
    <x v="6"/>
    <x v="365"/>
    <n v="144"/>
    <n v="173"/>
    <n v="10770"/>
    <n v="9865"/>
    <n v="65210"/>
    <n v="86932"/>
  </r>
  <r>
    <n v="5"/>
    <x v="4"/>
    <x v="8"/>
    <x v="424"/>
    <n v="283"/>
    <n v="200"/>
    <n v="11500"/>
    <n v="10883"/>
    <n v="35923"/>
    <n v="66825"/>
  </r>
  <r>
    <n v="11"/>
    <x v="2"/>
    <x v="6"/>
    <x v="340"/>
    <n v="268"/>
    <n v="252"/>
    <n v="11038"/>
    <n v="10117"/>
    <n v="64942"/>
    <n v="86680"/>
  </r>
  <r>
    <n v="8"/>
    <x v="0"/>
    <x v="7"/>
    <x v="434"/>
    <n v="260"/>
    <n v="201"/>
    <n v="23311"/>
    <n v="20315"/>
    <n v="60479"/>
    <n v="62794"/>
  </r>
  <r>
    <n v="1"/>
    <x v="1"/>
    <x v="0"/>
    <x v="357"/>
    <n v="193"/>
    <n v="57"/>
    <n v="13573"/>
    <n v="12904"/>
    <n v="74017"/>
    <n v="59697"/>
  </r>
  <r>
    <n v="5"/>
    <x v="4"/>
    <x v="8"/>
    <x v="426"/>
    <n v="254"/>
    <n v="255"/>
    <n v="11754"/>
    <n v="11138"/>
    <n v="35669"/>
    <n v="66570"/>
  </r>
  <r>
    <n v="8"/>
    <x v="0"/>
    <x v="7"/>
    <x v="435"/>
    <n v="108"/>
    <n v="250"/>
    <n v="23419"/>
    <n v="20565"/>
    <n v="60371"/>
    <n v="62544"/>
  </r>
  <r>
    <n v="8"/>
    <x v="0"/>
    <x v="7"/>
    <x v="436"/>
    <n v="163"/>
    <n v="205"/>
    <n v="23582"/>
    <n v="20770"/>
    <n v="60208"/>
    <n v="62339"/>
  </r>
  <r>
    <n v="5"/>
    <x v="4"/>
    <x v="8"/>
    <x v="437"/>
    <n v="106"/>
    <n v="212"/>
    <n v="11860"/>
    <n v="11350"/>
    <n v="35563"/>
    <n v="66358"/>
  </r>
  <r>
    <n v="1"/>
    <x v="1"/>
    <x v="0"/>
    <x v="361"/>
    <n v="226"/>
    <n v="158"/>
    <n v="13799"/>
    <n v="13062"/>
    <n v="73791"/>
    <n v="59539"/>
  </r>
  <r>
    <n v="8"/>
    <x v="0"/>
    <x v="7"/>
    <x v="438"/>
    <n v="86"/>
    <n v="94"/>
    <n v="23668"/>
    <n v="20864"/>
    <n v="60122"/>
    <n v="62245"/>
  </r>
  <r>
    <n v="8"/>
    <x v="0"/>
    <x v="7"/>
    <x v="439"/>
    <n v="141"/>
    <n v="287"/>
    <n v="23809"/>
    <n v="21151"/>
    <n v="59981"/>
    <n v="61958"/>
  </r>
  <r>
    <n v="3"/>
    <x v="1"/>
    <x v="1"/>
    <x v="330"/>
    <n v="171"/>
    <n v="124"/>
    <n v="10977"/>
    <n v="9196"/>
    <n v="41181"/>
    <n v="87242"/>
  </r>
  <r>
    <n v="5"/>
    <x v="4"/>
    <x v="8"/>
    <x v="399"/>
    <n v="240"/>
    <n v="90"/>
    <n v="12100"/>
    <n v="11440"/>
    <n v="35323"/>
    <n v="66268"/>
  </r>
  <r>
    <n v="8"/>
    <x v="0"/>
    <x v="7"/>
    <x v="440"/>
    <n v="222"/>
    <n v="56"/>
    <n v="24031"/>
    <n v="21207"/>
    <n v="59759"/>
    <n v="61902"/>
  </r>
  <r>
    <n v="10"/>
    <x v="2"/>
    <x v="3"/>
    <x v="77"/>
    <n v="162"/>
    <n v="118"/>
    <n v="9039"/>
    <n v="8453"/>
    <n v="68189"/>
    <n v="56800"/>
  </r>
  <r>
    <n v="14"/>
    <x v="3"/>
    <x v="7"/>
    <x v="139"/>
    <n v="102"/>
    <n v="176"/>
    <n v="13751"/>
    <n v="12078"/>
    <n v="61660"/>
    <n v="64060"/>
  </r>
  <r>
    <n v="12"/>
    <x v="2"/>
    <x v="2"/>
    <x v="353"/>
    <n v="190"/>
    <n v="73"/>
    <n v="12604"/>
    <n v="11550"/>
    <n v="50783"/>
    <n v="85655"/>
  </r>
  <r>
    <n v="8"/>
    <x v="0"/>
    <x v="7"/>
    <x v="441"/>
    <n v="124"/>
    <n v="248"/>
    <n v="24155"/>
    <n v="21455"/>
    <n v="59635"/>
    <n v="61654"/>
  </r>
  <r>
    <n v="1"/>
    <x v="1"/>
    <x v="0"/>
    <x v="442"/>
    <n v="83"/>
    <n v="181"/>
    <n v="13882"/>
    <n v="13243"/>
    <n v="73708"/>
    <n v="59358"/>
  </r>
  <r>
    <n v="8"/>
    <x v="0"/>
    <x v="7"/>
    <x v="443"/>
    <n v="271"/>
    <n v="208"/>
    <n v="24426"/>
    <n v="21663"/>
    <n v="59364"/>
    <n v="61446"/>
  </r>
  <r>
    <n v="14"/>
    <x v="3"/>
    <x v="7"/>
    <x v="444"/>
    <n v="198"/>
    <n v="63"/>
    <n v="13949"/>
    <n v="12141"/>
    <n v="61462"/>
    <n v="63997"/>
  </r>
  <r>
    <n v="11"/>
    <x v="2"/>
    <x v="6"/>
    <x v="314"/>
    <n v="140"/>
    <n v="283"/>
    <n v="11178"/>
    <n v="10400"/>
    <n v="64802"/>
    <n v="86397"/>
  </r>
  <r>
    <n v="3"/>
    <x v="1"/>
    <x v="1"/>
    <x v="348"/>
    <n v="150"/>
    <n v="59"/>
    <n v="11127"/>
    <n v="9255"/>
    <n v="41031"/>
    <n v="87183"/>
  </r>
  <r>
    <n v="12"/>
    <x v="2"/>
    <x v="2"/>
    <x v="108"/>
    <n v="187"/>
    <n v="111"/>
    <n v="12791"/>
    <n v="11661"/>
    <n v="50596"/>
    <n v="85544"/>
  </r>
  <r>
    <n v="2"/>
    <x v="1"/>
    <x v="7"/>
    <x v="445"/>
    <n v="273"/>
    <n v="170"/>
    <n v="12427"/>
    <n v="12226"/>
    <n v="52014"/>
    <n v="73983"/>
  </r>
  <r>
    <n v="4"/>
    <x v="4"/>
    <x v="5"/>
    <x v="381"/>
    <n v="109"/>
    <n v="201"/>
    <n v="10961"/>
    <n v="10460"/>
    <n v="54229"/>
    <n v="77993"/>
  </r>
  <r>
    <n v="8"/>
    <x v="0"/>
    <x v="7"/>
    <x v="446"/>
    <n v="255"/>
    <n v="89"/>
    <n v="24681"/>
    <n v="21752"/>
    <n v="59109"/>
    <n v="61357"/>
  </r>
  <r>
    <n v="8"/>
    <x v="0"/>
    <x v="7"/>
    <x v="447"/>
    <n v="92"/>
    <n v="254"/>
    <n v="24773"/>
    <n v="22006"/>
    <n v="59017"/>
    <n v="61103"/>
  </r>
  <r>
    <n v="14"/>
    <x v="3"/>
    <x v="7"/>
    <x v="448"/>
    <n v="213"/>
    <n v="138"/>
    <n v="14162"/>
    <n v="12279"/>
    <n v="61249"/>
    <n v="63859"/>
  </r>
  <r>
    <n v="14"/>
    <x v="3"/>
    <x v="7"/>
    <x v="149"/>
    <n v="228"/>
    <n v="210"/>
    <n v="14390"/>
    <n v="12489"/>
    <n v="61021"/>
    <n v="63649"/>
  </r>
  <r>
    <n v="8"/>
    <x v="0"/>
    <x v="7"/>
    <x v="449"/>
    <n v="233"/>
    <n v="191"/>
    <n v="25006"/>
    <n v="22197"/>
    <n v="58784"/>
    <n v="60912"/>
  </r>
  <r>
    <n v="13"/>
    <x v="3"/>
    <x v="4"/>
    <x v="348"/>
    <n v="232"/>
    <n v="241"/>
    <n v="10690"/>
    <n v="10255"/>
    <n v="82013"/>
    <n v="69200"/>
  </r>
  <r>
    <n v="11"/>
    <x v="2"/>
    <x v="6"/>
    <x v="322"/>
    <n v="153"/>
    <n v="123"/>
    <n v="11331"/>
    <n v="10523"/>
    <n v="64649"/>
    <n v="86274"/>
  </r>
  <r>
    <n v="13"/>
    <x v="3"/>
    <x v="4"/>
    <x v="450"/>
    <n v="103"/>
    <n v="275"/>
    <n v="10793"/>
    <n v="10530"/>
    <n v="81910"/>
    <n v="68925"/>
  </r>
  <r>
    <n v="8"/>
    <x v="0"/>
    <x v="7"/>
    <x v="451"/>
    <n v="217"/>
    <n v="210"/>
    <n v="25223"/>
    <n v="22407"/>
    <n v="58567"/>
    <n v="60702"/>
  </r>
  <r>
    <n v="5"/>
    <x v="4"/>
    <x v="8"/>
    <x v="361"/>
    <n v="112"/>
    <n v="270"/>
    <n v="12212"/>
    <n v="11710"/>
    <n v="35211"/>
    <n v="65998"/>
  </r>
  <r>
    <n v="10"/>
    <x v="2"/>
    <x v="3"/>
    <x v="78"/>
    <n v="266"/>
    <n v="104"/>
    <n v="9305"/>
    <n v="8557"/>
    <n v="67923"/>
    <n v="56696"/>
  </r>
  <r>
    <n v="4"/>
    <x v="4"/>
    <x v="5"/>
    <x v="401"/>
    <n v="171"/>
    <n v="89"/>
    <n v="11132"/>
    <n v="10549"/>
    <n v="54058"/>
    <n v="77904"/>
  </r>
  <r>
    <n v="5"/>
    <x v="4"/>
    <x v="8"/>
    <x v="452"/>
    <n v="284"/>
    <n v="285"/>
    <n v="12496"/>
    <n v="11995"/>
    <n v="34927"/>
    <n v="65713"/>
  </r>
  <r>
    <n v="8"/>
    <x v="0"/>
    <x v="7"/>
    <x v="453"/>
    <n v="166"/>
    <n v="162"/>
    <n v="25389"/>
    <n v="22569"/>
    <n v="58401"/>
    <n v="60540"/>
  </r>
  <r>
    <n v="10"/>
    <x v="2"/>
    <x v="3"/>
    <x v="362"/>
    <n v="214"/>
    <n v="156"/>
    <n v="9519"/>
    <n v="8713"/>
    <n v="67709"/>
    <n v="56540"/>
  </r>
  <r>
    <n v="1"/>
    <x v="1"/>
    <x v="0"/>
    <x v="122"/>
    <n v="249"/>
    <n v="250"/>
    <n v="14131"/>
    <n v="13493"/>
    <n v="73459"/>
    <n v="59108"/>
  </r>
  <r>
    <n v="8"/>
    <x v="0"/>
    <x v="7"/>
    <x v="454"/>
    <n v="267"/>
    <n v="103"/>
    <n v="25656"/>
    <n v="22672"/>
    <n v="58134"/>
    <n v="60437"/>
  </r>
  <r>
    <n v="8"/>
    <x v="0"/>
    <x v="7"/>
    <x v="455"/>
    <n v="82"/>
    <n v="295"/>
    <n v="25738"/>
    <n v="22967"/>
    <n v="58052"/>
    <n v="60142"/>
  </r>
  <r>
    <n v="1"/>
    <x v="1"/>
    <x v="0"/>
    <x v="417"/>
    <n v="97"/>
    <n v="145"/>
    <n v="14228"/>
    <n v="13638"/>
    <n v="73362"/>
    <n v="58963"/>
  </r>
  <r>
    <n v="12"/>
    <x v="2"/>
    <x v="2"/>
    <x v="111"/>
    <n v="278"/>
    <n v="181"/>
    <n v="13069"/>
    <n v="11842"/>
    <n v="50318"/>
    <n v="85363"/>
  </r>
  <r>
    <n v="1"/>
    <x v="1"/>
    <x v="0"/>
    <x v="456"/>
    <n v="107"/>
    <n v="288"/>
    <n v="14335"/>
    <n v="13926"/>
    <n v="73255"/>
    <n v="58675"/>
  </r>
  <r>
    <n v="8"/>
    <x v="0"/>
    <x v="7"/>
    <x v="457"/>
    <n v="159"/>
    <n v="144"/>
    <n v="25897"/>
    <n v="23111"/>
    <n v="57893"/>
    <n v="59998"/>
  </r>
  <r>
    <n v="8"/>
    <x v="0"/>
    <x v="7"/>
    <x v="458"/>
    <n v="114"/>
    <n v="83"/>
    <n v="26011"/>
    <n v="23194"/>
    <n v="57779"/>
    <n v="59915"/>
  </r>
  <r>
    <n v="10"/>
    <x v="2"/>
    <x v="3"/>
    <x v="392"/>
    <n v="233"/>
    <n v="172"/>
    <n v="9752"/>
    <n v="8885"/>
    <n v="67476"/>
    <n v="56368"/>
  </r>
  <r>
    <n v="8"/>
    <x v="0"/>
    <x v="7"/>
    <x v="459"/>
    <n v="126"/>
    <n v="260"/>
    <n v="26137"/>
    <n v="23454"/>
    <n v="57653"/>
    <n v="59655"/>
  </r>
  <r>
    <n v="8"/>
    <x v="0"/>
    <x v="7"/>
    <x v="460"/>
    <n v="268"/>
    <n v="203"/>
    <n v="26405"/>
    <n v="23657"/>
    <n v="57385"/>
    <n v="59452"/>
  </r>
  <r>
    <n v="4"/>
    <x v="4"/>
    <x v="5"/>
    <x v="348"/>
    <n v="176"/>
    <n v="268"/>
    <n v="11308"/>
    <n v="10817"/>
    <n v="53882"/>
    <n v="77636"/>
  </r>
  <r>
    <n v="8"/>
    <x v="0"/>
    <x v="7"/>
    <x v="461"/>
    <n v="165"/>
    <n v="254"/>
    <n v="26570"/>
    <n v="23911"/>
    <n v="57220"/>
    <n v="59198"/>
  </r>
  <r>
    <n v="5"/>
    <x v="4"/>
    <x v="8"/>
    <x v="367"/>
    <n v="125"/>
    <n v="168"/>
    <n v="12621"/>
    <n v="12163"/>
    <n v="34802"/>
    <n v="65545"/>
  </r>
  <r>
    <n v="14"/>
    <x v="3"/>
    <x v="7"/>
    <x v="391"/>
    <n v="165"/>
    <n v="63"/>
    <n v="14555"/>
    <n v="12552"/>
    <n v="60856"/>
    <n v="63586"/>
  </r>
  <r>
    <n v="10"/>
    <x v="2"/>
    <x v="3"/>
    <x v="89"/>
    <n v="110"/>
    <n v="295"/>
    <n v="9862"/>
    <n v="9180"/>
    <n v="67366"/>
    <n v="56073"/>
  </r>
  <r>
    <n v="4"/>
    <x v="4"/>
    <x v="5"/>
    <x v="345"/>
    <n v="203"/>
    <n v="227"/>
    <n v="11511"/>
    <n v="11044"/>
    <n v="53679"/>
    <n v="77409"/>
  </r>
  <r>
    <n v="5"/>
    <x v="4"/>
    <x v="8"/>
    <x v="368"/>
    <n v="113"/>
    <n v="165"/>
    <n v="12734"/>
    <n v="12328"/>
    <n v="34689"/>
    <n v="65380"/>
  </r>
  <r>
    <n v="5"/>
    <x v="4"/>
    <x v="8"/>
    <x v="373"/>
    <n v="204"/>
    <n v="130"/>
    <n v="12938"/>
    <n v="12458"/>
    <n v="34485"/>
    <n v="65250"/>
  </r>
  <r>
    <n v="5"/>
    <x v="4"/>
    <x v="8"/>
    <x v="462"/>
    <n v="241"/>
    <n v="103"/>
    <n v="13179"/>
    <n v="12561"/>
    <n v="34244"/>
    <n v="65147"/>
  </r>
  <r>
    <n v="11"/>
    <x v="2"/>
    <x v="6"/>
    <x v="370"/>
    <n v="228"/>
    <n v="107"/>
    <n v="11559"/>
    <n v="10630"/>
    <n v="64421"/>
    <n v="86167"/>
  </r>
  <r>
    <n v="8"/>
    <x v="0"/>
    <x v="7"/>
    <x v="463"/>
    <n v="282"/>
    <n v="224"/>
    <n v="26852"/>
    <n v="24135"/>
    <n v="56938"/>
    <n v="58974"/>
  </r>
  <r>
    <n v="4"/>
    <x v="4"/>
    <x v="5"/>
    <x v="371"/>
    <n v="233"/>
    <n v="278"/>
    <n v="11744"/>
    <n v="11322"/>
    <n v="53446"/>
    <n v="77131"/>
  </r>
  <r>
    <n v="1"/>
    <x v="1"/>
    <x v="0"/>
    <x v="378"/>
    <n v="102"/>
    <n v="229"/>
    <n v="14437"/>
    <n v="14155"/>
    <n v="73153"/>
    <n v="58446"/>
  </r>
  <r>
    <n v="3"/>
    <x v="1"/>
    <x v="1"/>
    <x v="450"/>
    <n v="194"/>
    <n v="218"/>
    <n v="11321"/>
    <n v="9473"/>
    <n v="40837"/>
    <n v="86965"/>
  </r>
  <r>
    <n v="11"/>
    <x v="2"/>
    <x v="6"/>
    <x v="381"/>
    <n v="98"/>
    <n v="298"/>
    <n v="11657"/>
    <n v="10928"/>
    <n v="64323"/>
    <n v="85869"/>
  </r>
  <r>
    <n v="8"/>
    <x v="0"/>
    <x v="7"/>
    <x v="464"/>
    <n v="218"/>
    <n v="163"/>
    <n v="27070"/>
    <n v="24298"/>
    <n v="56720"/>
    <n v="58811"/>
  </r>
  <r>
    <n v="3"/>
    <x v="1"/>
    <x v="1"/>
    <x v="104"/>
    <n v="196"/>
    <n v="177"/>
    <n v="11517"/>
    <n v="9650"/>
    <n v="40641"/>
    <n v="86788"/>
  </r>
  <r>
    <n v="8"/>
    <x v="0"/>
    <x v="7"/>
    <x v="465"/>
    <n v="214"/>
    <n v="68"/>
    <n v="27284"/>
    <n v="24366"/>
    <n v="56506"/>
    <n v="58743"/>
  </r>
  <r>
    <n v="1"/>
    <x v="1"/>
    <x v="0"/>
    <x v="466"/>
    <n v="272"/>
    <n v="240"/>
    <n v="14709"/>
    <n v="14395"/>
    <n v="72881"/>
    <n v="58206"/>
  </r>
  <r>
    <n v="2"/>
    <x v="1"/>
    <x v="7"/>
    <x v="437"/>
    <n v="140"/>
    <n v="54"/>
    <n v="12567"/>
    <n v="12280"/>
    <n v="51874"/>
    <n v="73929"/>
  </r>
  <r>
    <n v="8"/>
    <x v="0"/>
    <x v="7"/>
    <x v="467"/>
    <n v="212"/>
    <n v="291"/>
    <n v="27496"/>
    <n v="24657"/>
    <n v="56294"/>
    <n v="58452"/>
  </r>
  <r>
    <n v="13"/>
    <x v="3"/>
    <x v="4"/>
    <x v="351"/>
    <n v="297"/>
    <n v="99"/>
    <n v="11090"/>
    <n v="10629"/>
    <n v="81613"/>
    <n v="68826"/>
  </r>
  <r>
    <n v="8"/>
    <x v="0"/>
    <x v="7"/>
    <x v="240"/>
    <n v="98"/>
    <n v="82"/>
    <n v="27594"/>
    <n v="24739"/>
    <n v="56196"/>
    <n v="58370"/>
  </r>
  <r>
    <n v="8"/>
    <x v="0"/>
    <x v="7"/>
    <x v="468"/>
    <n v="163"/>
    <n v="274"/>
    <n v="27757"/>
    <n v="25013"/>
    <n v="56033"/>
    <n v="58096"/>
  </r>
  <r>
    <n v="8"/>
    <x v="0"/>
    <x v="7"/>
    <x v="469"/>
    <n v="185"/>
    <n v="111"/>
    <n v="27942"/>
    <n v="25124"/>
    <n v="55848"/>
    <n v="57985"/>
  </r>
  <r>
    <n v="8"/>
    <x v="0"/>
    <x v="7"/>
    <x v="470"/>
    <n v="127"/>
    <n v="93"/>
    <n v="28069"/>
    <n v="25217"/>
    <n v="55721"/>
    <n v="57892"/>
  </r>
  <r>
    <n v="12"/>
    <x v="2"/>
    <x v="2"/>
    <x v="471"/>
    <n v="250"/>
    <n v="117"/>
    <n v="13319"/>
    <n v="11959"/>
    <n v="50068"/>
    <n v="85246"/>
  </r>
  <r>
    <n v="4"/>
    <x v="4"/>
    <x v="5"/>
    <x v="415"/>
    <n v="88"/>
    <n v="155"/>
    <n v="11832"/>
    <n v="11477"/>
    <n v="53358"/>
    <n v="76976"/>
  </r>
  <r>
    <n v="10"/>
    <x v="2"/>
    <x v="3"/>
    <x v="363"/>
    <n v="203"/>
    <n v="66"/>
    <n v="10065"/>
    <n v="9246"/>
    <n v="67163"/>
    <n v="56007"/>
  </r>
  <r>
    <n v="14"/>
    <x v="3"/>
    <x v="7"/>
    <x v="472"/>
    <n v="227"/>
    <n v="242"/>
    <n v="14782"/>
    <n v="12794"/>
    <n v="60629"/>
    <n v="63344"/>
  </r>
  <r>
    <n v="11"/>
    <x v="2"/>
    <x v="6"/>
    <x v="401"/>
    <n v="259"/>
    <n v="225"/>
    <n v="11916"/>
    <n v="11153"/>
    <n v="64064"/>
    <n v="85644"/>
  </r>
  <r>
    <n v="8"/>
    <x v="0"/>
    <x v="7"/>
    <x v="473"/>
    <n v="210"/>
    <n v="53"/>
    <n v="28279"/>
    <n v="25270"/>
    <n v="55511"/>
    <n v="57839"/>
  </r>
  <r>
    <n v="1"/>
    <x v="1"/>
    <x v="0"/>
    <x v="423"/>
    <n v="269"/>
    <n v="271"/>
    <n v="14978"/>
    <n v="14666"/>
    <n v="72612"/>
    <n v="57935"/>
  </r>
  <r>
    <n v="13"/>
    <x v="3"/>
    <x v="4"/>
    <x v="432"/>
    <n v="249"/>
    <n v="155"/>
    <n v="11339"/>
    <n v="10784"/>
    <n v="81364"/>
    <n v="68671"/>
  </r>
  <r>
    <n v="14"/>
    <x v="3"/>
    <x v="7"/>
    <x v="474"/>
    <n v="156"/>
    <n v="263"/>
    <n v="14938"/>
    <n v="13057"/>
    <n v="60473"/>
    <n v="63081"/>
  </r>
  <r>
    <n v="10"/>
    <x v="2"/>
    <x v="3"/>
    <x v="397"/>
    <n v="239"/>
    <n v="220"/>
    <n v="10304"/>
    <n v="9466"/>
    <n v="66924"/>
    <n v="55787"/>
  </r>
  <r>
    <n v="2"/>
    <x v="1"/>
    <x v="7"/>
    <x v="116"/>
    <n v="164"/>
    <n v="207"/>
    <n v="12731"/>
    <n v="12487"/>
    <n v="51710"/>
    <n v="73722"/>
  </r>
  <r>
    <n v="12"/>
    <x v="2"/>
    <x v="2"/>
    <x v="357"/>
    <n v="212"/>
    <n v="125"/>
    <n v="13531"/>
    <n v="12084"/>
    <n v="49856"/>
    <n v="85121"/>
  </r>
  <r>
    <n v="8"/>
    <x v="0"/>
    <x v="7"/>
    <x v="475"/>
    <n v="204"/>
    <n v="230"/>
    <n v="28483"/>
    <n v="25500"/>
    <n v="55307"/>
    <n v="57609"/>
  </r>
  <r>
    <n v="4"/>
    <x v="4"/>
    <x v="5"/>
    <x v="377"/>
    <n v="222"/>
    <n v="176"/>
    <n v="12054"/>
    <n v="11653"/>
    <n v="53136"/>
    <n v="76800"/>
  </r>
  <r>
    <n v="5"/>
    <x v="4"/>
    <x v="8"/>
    <x v="456"/>
    <n v="147"/>
    <n v="105"/>
    <n v="13326"/>
    <n v="12666"/>
    <n v="34097"/>
    <n v="65042"/>
  </r>
  <r>
    <n v="2"/>
    <x v="1"/>
    <x v="7"/>
    <x v="361"/>
    <n v="294"/>
    <n v="140"/>
    <n v="13025"/>
    <n v="12627"/>
    <n v="51416"/>
    <n v="73582"/>
  </r>
  <r>
    <n v="8"/>
    <x v="0"/>
    <x v="7"/>
    <x v="476"/>
    <n v="138"/>
    <n v="83"/>
    <n v="28621"/>
    <n v="25583"/>
    <n v="55169"/>
    <n v="57526"/>
  </r>
  <r>
    <n v="13"/>
    <x v="3"/>
    <x v="4"/>
    <x v="105"/>
    <n v="141"/>
    <n v="207"/>
    <n v="11480"/>
    <n v="10991"/>
    <n v="81223"/>
    <n v="68464"/>
  </r>
  <r>
    <n v="10"/>
    <x v="2"/>
    <x v="3"/>
    <x v="95"/>
    <n v="288"/>
    <n v="280"/>
    <n v="10592"/>
    <n v="9746"/>
    <n v="66636"/>
    <n v="55507"/>
  </r>
  <r>
    <n v="12"/>
    <x v="2"/>
    <x v="2"/>
    <x v="359"/>
    <n v="239"/>
    <n v="68"/>
    <n v="13770"/>
    <n v="12152"/>
    <n v="49617"/>
    <n v="85053"/>
  </r>
  <r>
    <n v="4"/>
    <x v="4"/>
    <x v="5"/>
    <x v="424"/>
    <n v="256"/>
    <n v="104"/>
    <n v="12310"/>
    <n v="11757"/>
    <n v="52880"/>
    <n v="76696"/>
  </r>
  <r>
    <n v="13"/>
    <x v="3"/>
    <x v="4"/>
    <x v="477"/>
    <n v="159"/>
    <n v="80"/>
    <n v="11639"/>
    <n v="11071"/>
    <n v="81064"/>
    <n v="68384"/>
  </r>
  <r>
    <n v="8"/>
    <x v="0"/>
    <x v="7"/>
    <x v="478"/>
    <n v="145"/>
    <n v="198"/>
    <n v="28766"/>
    <n v="25781"/>
    <n v="55024"/>
    <n v="57328"/>
  </r>
  <r>
    <n v="13"/>
    <x v="3"/>
    <x v="4"/>
    <x v="479"/>
    <n v="256"/>
    <n v="52"/>
    <n v="11895"/>
    <n v="11123"/>
    <n v="80808"/>
    <n v="68332"/>
  </r>
  <r>
    <n v="8"/>
    <x v="0"/>
    <x v="7"/>
    <x v="258"/>
    <n v="130"/>
    <n v="247"/>
    <n v="28896"/>
    <n v="26028"/>
    <n v="54894"/>
    <n v="57081"/>
  </r>
  <r>
    <n v="1"/>
    <x v="1"/>
    <x v="0"/>
    <x v="480"/>
    <n v="176"/>
    <n v="76"/>
    <n v="15154"/>
    <n v="14742"/>
    <n v="72436"/>
    <n v="57859"/>
  </r>
  <r>
    <n v="11"/>
    <x v="2"/>
    <x v="6"/>
    <x v="406"/>
    <n v="146"/>
    <n v="79"/>
    <n v="12062"/>
    <n v="11232"/>
    <n v="63918"/>
    <n v="85565"/>
  </r>
  <r>
    <n v="10"/>
    <x v="2"/>
    <x v="3"/>
    <x v="401"/>
    <n v="274"/>
    <n v="120"/>
    <n v="10866"/>
    <n v="9866"/>
    <n v="66362"/>
    <n v="55387"/>
  </r>
  <r>
    <n v="2"/>
    <x v="1"/>
    <x v="7"/>
    <x v="481"/>
    <n v="191"/>
    <n v="156"/>
    <n v="13216"/>
    <n v="12783"/>
    <n v="51225"/>
    <n v="73426"/>
  </r>
  <r>
    <n v="1"/>
    <x v="1"/>
    <x v="0"/>
    <x v="386"/>
    <n v="295"/>
    <n v="275"/>
    <n v="15449"/>
    <n v="15017"/>
    <n v="72141"/>
    <n v="57584"/>
  </r>
  <r>
    <n v="5"/>
    <x v="4"/>
    <x v="8"/>
    <x v="378"/>
    <n v="148"/>
    <n v="90"/>
    <n v="13474"/>
    <n v="12756"/>
    <n v="33949"/>
    <n v="64952"/>
  </r>
  <r>
    <n v="12"/>
    <x v="2"/>
    <x v="2"/>
    <x v="452"/>
    <n v="247"/>
    <n v="52"/>
    <n v="14017"/>
    <n v="12204"/>
    <n v="49370"/>
    <n v="85001"/>
  </r>
  <r>
    <n v="8"/>
    <x v="0"/>
    <x v="7"/>
    <x v="482"/>
    <n v="106"/>
    <n v="237"/>
    <n v="29002"/>
    <n v="26265"/>
    <n v="54788"/>
    <n v="56844"/>
  </r>
  <r>
    <n v="8"/>
    <x v="0"/>
    <x v="7"/>
    <x v="483"/>
    <n v="172"/>
    <n v="160"/>
    <n v="29174"/>
    <n v="26425"/>
    <n v="54616"/>
    <n v="56684"/>
  </r>
  <r>
    <n v="3"/>
    <x v="1"/>
    <x v="1"/>
    <x v="432"/>
    <n v="203"/>
    <n v="237"/>
    <n v="11720"/>
    <n v="9887"/>
    <n v="40438"/>
    <n v="86551"/>
  </r>
  <r>
    <n v="1"/>
    <x v="1"/>
    <x v="0"/>
    <x v="484"/>
    <n v="170"/>
    <n v="114"/>
    <n v="15619"/>
    <n v="15131"/>
    <n v="71971"/>
    <n v="57470"/>
  </r>
  <r>
    <n v="13"/>
    <x v="3"/>
    <x v="4"/>
    <x v="426"/>
    <n v="172"/>
    <n v="69"/>
    <n v="12067"/>
    <n v="11192"/>
    <n v="80636"/>
    <n v="68263"/>
  </r>
  <r>
    <n v="12"/>
    <x v="2"/>
    <x v="2"/>
    <x v="485"/>
    <n v="158"/>
    <n v="190"/>
    <n v="14175"/>
    <n v="12394"/>
    <n v="49212"/>
    <n v="84811"/>
  </r>
  <r>
    <n v="5"/>
    <x v="4"/>
    <x v="8"/>
    <x v="486"/>
    <n v="299"/>
    <n v="50"/>
    <n v="13773"/>
    <n v="12806"/>
    <n v="33650"/>
    <n v="64902"/>
  </r>
  <r>
    <n v="2"/>
    <x v="1"/>
    <x v="7"/>
    <x v="442"/>
    <n v="137"/>
    <n v="76"/>
    <n v="13353"/>
    <n v="12859"/>
    <n v="51088"/>
    <n v="73350"/>
  </r>
  <r>
    <n v="4"/>
    <x v="4"/>
    <x v="5"/>
    <x v="354"/>
    <n v="237"/>
    <n v="115"/>
    <n v="12547"/>
    <n v="11872"/>
    <n v="52643"/>
    <n v="76581"/>
  </r>
  <r>
    <n v="8"/>
    <x v="0"/>
    <x v="7"/>
    <x v="487"/>
    <n v="92"/>
    <n v="181"/>
    <n v="29266"/>
    <n v="26606"/>
    <n v="54524"/>
    <n v="56503"/>
  </r>
  <r>
    <n v="14"/>
    <x v="3"/>
    <x v="7"/>
    <x v="488"/>
    <n v="228"/>
    <n v="159"/>
    <n v="15166"/>
    <n v="13216"/>
    <n v="60245"/>
    <n v="62922"/>
  </r>
  <r>
    <n v="8"/>
    <x v="0"/>
    <x v="7"/>
    <x v="489"/>
    <n v="237"/>
    <n v="175"/>
    <n v="29503"/>
    <n v="26781"/>
    <n v="54287"/>
    <n v="56328"/>
  </r>
  <r>
    <n v="8"/>
    <x v="0"/>
    <x v="7"/>
    <x v="490"/>
    <n v="224"/>
    <n v="298"/>
    <n v="29727"/>
    <n v="27079"/>
    <n v="54063"/>
    <n v="56030"/>
  </r>
  <r>
    <n v="8"/>
    <x v="0"/>
    <x v="7"/>
    <x v="271"/>
    <n v="187"/>
    <n v="128"/>
    <n v="29914"/>
    <n v="27207"/>
    <n v="53876"/>
    <n v="55902"/>
  </r>
  <r>
    <n v="8"/>
    <x v="0"/>
    <x v="7"/>
    <x v="491"/>
    <n v="257"/>
    <n v="162"/>
    <n v="30171"/>
    <n v="27369"/>
    <n v="53619"/>
    <n v="55740"/>
  </r>
  <r>
    <n v="13"/>
    <x v="3"/>
    <x v="4"/>
    <x v="437"/>
    <n v="216"/>
    <n v="104"/>
    <n v="12283"/>
    <n v="11296"/>
    <n v="80420"/>
    <n v="68159"/>
  </r>
  <r>
    <n v="14"/>
    <x v="3"/>
    <x v="7"/>
    <x v="492"/>
    <n v="155"/>
    <n v="102"/>
    <n v="15321"/>
    <n v="13318"/>
    <n v="60090"/>
    <n v="62820"/>
  </r>
  <r>
    <n v="8"/>
    <x v="0"/>
    <x v="7"/>
    <x v="493"/>
    <n v="257"/>
    <n v="71"/>
    <n v="30428"/>
    <n v="27440"/>
    <n v="53362"/>
    <n v="55669"/>
  </r>
  <r>
    <n v="1"/>
    <x v="1"/>
    <x v="0"/>
    <x v="444"/>
    <n v="111"/>
    <n v="120"/>
    <n v="15730"/>
    <n v="15251"/>
    <n v="71860"/>
    <n v="57350"/>
  </r>
  <r>
    <n v="2"/>
    <x v="1"/>
    <x v="7"/>
    <x v="368"/>
    <n v="89"/>
    <n v="55"/>
    <n v="13442"/>
    <n v="12914"/>
    <n v="50999"/>
    <n v="73295"/>
  </r>
  <r>
    <n v="5"/>
    <x v="4"/>
    <x v="8"/>
    <x v="136"/>
    <n v="127"/>
    <n v="230"/>
    <n v="13900"/>
    <n v="13036"/>
    <n v="33523"/>
    <n v="64672"/>
  </r>
  <r>
    <n v="7"/>
    <x v="0"/>
    <x v="9"/>
    <x v="4"/>
    <n v="227"/>
    <n v="110"/>
    <n v="227"/>
    <n v="110"/>
    <n v="76139"/>
    <n v="51267"/>
  </r>
  <r>
    <n v="5"/>
    <x v="4"/>
    <x v="8"/>
    <x v="384"/>
    <n v="187"/>
    <n v="166"/>
    <n v="14087"/>
    <n v="13202"/>
    <n v="33336"/>
    <n v="64506"/>
  </r>
  <r>
    <n v="4"/>
    <x v="4"/>
    <x v="5"/>
    <x v="399"/>
    <n v="160"/>
    <n v="282"/>
    <n v="12707"/>
    <n v="12154"/>
    <n v="52483"/>
    <n v="76299"/>
  </r>
  <r>
    <n v="13"/>
    <x v="3"/>
    <x v="4"/>
    <x v="359"/>
    <n v="142"/>
    <n v="204"/>
    <n v="12425"/>
    <n v="11500"/>
    <n v="80278"/>
    <n v="67955"/>
  </r>
  <r>
    <n v="5"/>
    <x v="4"/>
    <x v="8"/>
    <x v="494"/>
    <n v="215"/>
    <n v="141"/>
    <n v="14302"/>
    <n v="13343"/>
    <n v="33121"/>
    <n v="64365"/>
  </r>
  <r>
    <n v="2"/>
    <x v="1"/>
    <x v="7"/>
    <x v="495"/>
    <n v="278"/>
    <n v="240"/>
    <n v="13720"/>
    <n v="13154"/>
    <n v="50721"/>
    <n v="73055"/>
  </r>
  <r>
    <n v="7"/>
    <x v="0"/>
    <x v="9"/>
    <x v="38"/>
    <n v="229"/>
    <n v="224"/>
    <n v="456"/>
    <n v="334"/>
    <n v="75910"/>
    <n v="51043"/>
  </r>
  <r>
    <n v="2"/>
    <x v="1"/>
    <x v="7"/>
    <x v="456"/>
    <n v="105"/>
    <n v="238"/>
    <n v="13825"/>
    <n v="13392"/>
    <n v="50616"/>
    <n v="72817"/>
  </r>
  <r>
    <n v="7"/>
    <x v="0"/>
    <x v="9"/>
    <x v="496"/>
    <n v="220"/>
    <n v="187"/>
    <n v="676"/>
    <n v="521"/>
    <n v="75690"/>
    <n v="50856"/>
  </r>
  <r>
    <n v="14"/>
    <x v="3"/>
    <x v="7"/>
    <x v="497"/>
    <n v="247"/>
    <n v="277"/>
    <n v="15568"/>
    <n v="13595"/>
    <n v="59843"/>
    <n v="62543"/>
  </r>
  <r>
    <n v="4"/>
    <x v="4"/>
    <x v="5"/>
    <x v="402"/>
    <n v="267"/>
    <n v="148"/>
    <n v="12974"/>
    <n v="12302"/>
    <n v="52216"/>
    <n v="76151"/>
  </r>
  <r>
    <n v="7"/>
    <x v="0"/>
    <x v="9"/>
    <x v="21"/>
    <n v="185"/>
    <n v="201"/>
    <n v="861"/>
    <n v="722"/>
    <n v="75505"/>
    <n v="50655"/>
  </r>
  <r>
    <n v="10"/>
    <x v="2"/>
    <x v="3"/>
    <x v="334"/>
    <n v="252"/>
    <n v="170"/>
    <n v="11118"/>
    <n v="10036"/>
    <n v="66110"/>
    <n v="55217"/>
  </r>
  <r>
    <n v="1"/>
    <x v="1"/>
    <x v="0"/>
    <x v="448"/>
    <n v="111"/>
    <n v="202"/>
    <n v="15841"/>
    <n v="15453"/>
    <n v="71749"/>
    <n v="57148"/>
  </r>
  <r>
    <n v="7"/>
    <x v="0"/>
    <x v="9"/>
    <x v="49"/>
    <n v="120"/>
    <n v="120"/>
    <n v="981"/>
    <n v="842"/>
    <n v="75385"/>
    <n v="50535"/>
  </r>
  <r>
    <n v="7"/>
    <x v="0"/>
    <x v="9"/>
    <x v="110"/>
    <n v="151"/>
    <n v="122"/>
    <n v="1132"/>
    <n v="964"/>
    <n v="75234"/>
    <n v="50413"/>
  </r>
  <r>
    <n v="14"/>
    <x v="3"/>
    <x v="7"/>
    <x v="498"/>
    <n v="88"/>
    <n v="92"/>
    <n v="15656"/>
    <n v="13687"/>
    <n v="59755"/>
    <n v="62451"/>
  </r>
  <r>
    <n v="7"/>
    <x v="0"/>
    <x v="9"/>
    <x v="118"/>
    <n v="280"/>
    <n v="225"/>
    <n v="1412"/>
    <n v="1189"/>
    <n v="74954"/>
    <n v="50188"/>
  </r>
  <r>
    <n v="7"/>
    <x v="0"/>
    <x v="9"/>
    <x v="88"/>
    <n v="251"/>
    <n v="250"/>
    <n v="1663"/>
    <n v="1439"/>
    <n v="74703"/>
    <n v="49938"/>
  </r>
  <r>
    <n v="13"/>
    <x v="3"/>
    <x v="4"/>
    <x v="402"/>
    <n v="250"/>
    <n v="165"/>
    <n v="12675"/>
    <n v="11665"/>
    <n v="80028"/>
    <n v="67790"/>
  </r>
  <r>
    <n v="12"/>
    <x v="2"/>
    <x v="2"/>
    <x v="499"/>
    <n v="257"/>
    <n v="241"/>
    <n v="14432"/>
    <n v="12635"/>
    <n v="48955"/>
    <n v="84570"/>
  </r>
  <r>
    <n v="7"/>
    <x v="0"/>
    <x v="9"/>
    <x v="19"/>
    <n v="256"/>
    <n v="122"/>
    <n v="1919"/>
    <n v="1561"/>
    <n v="74447"/>
    <n v="49816"/>
  </r>
  <r>
    <n v="3"/>
    <x v="1"/>
    <x v="1"/>
    <x v="419"/>
    <n v="210"/>
    <n v="101"/>
    <n v="11930"/>
    <n v="9988"/>
    <n v="40228"/>
    <n v="86450"/>
  </r>
  <r>
    <n v="2"/>
    <x v="1"/>
    <x v="7"/>
    <x v="135"/>
    <n v="241"/>
    <n v="259"/>
    <n v="14066"/>
    <n v="13651"/>
    <n v="50375"/>
    <n v="72558"/>
  </r>
  <r>
    <n v="10"/>
    <x v="2"/>
    <x v="3"/>
    <x v="500"/>
    <n v="141"/>
    <n v="174"/>
    <n v="11259"/>
    <n v="10210"/>
    <n v="65969"/>
    <n v="55043"/>
  </r>
  <r>
    <n v="10"/>
    <x v="2"/>
    <x v="3"/>
    <x v="415"/>
    <n v="234"/>
    <n v="215"/>
    <n v="11493"/>
    <n v="10425"/>
    <n v="65735"/>
    <n v="54828"/>
  </r>
  <r>
    <n v="5"/>
    <x v="4"/>
    <x v="8"/>
    <x v="484"/>
    <n v="166"/>
    <n v="120"/>
    <n v="14468"/>
    <n v="13463"/>
    <n v="32955"/>
    <n v="64245"/>
  </r>
  <r>
    <n v="2"/>
    <x v="1"/>
    <x v="7"/>
    <x v="136"/>
    <n v="111"/>
    <n v="63"/>
    <n v="14177"/>
    <n v="13714"/>
    <n v="50264"/>
    <n v="72495"/>
  </r>
  <r>
    <n v="2"/>
    <x v="1"/>
    <x v="7"/>
    <x v="384"/>
    <n v="235"/>
    <n v="108"/>
    <n v="14412"/>
    <n v="13822"/>
    <n v="50029"/>
    <n v="72387"/>
  </r>
  <r>
    <n v="7"/>
    <x v="0"/>
    <x v="9"/>
    <x v="501"/>
    <n v="158"/>
    <n v="209"/>
    <n v="2077"/>
    <n v="1770"/>
    <n v="74289"/>
    <n v="49607"/>
  </r>
  <r>
    <n v="4"/>
    <x v="4"/>
    <x v="5"/>
    <x v="502"/>
    <n v="207"/>
    <n v="142"/>
    <n v="13181"/>
    <n v="12444"/>
    <n v="52009"/>
    <n v="76009"/>
  </r>
  <r>
    <n v="7"/>
    <x v="0"/>
    <x v="9"/>
    <x v="128"/>
    <n v="200"/>
    <n v="118"/>
    <n v="2277"/>
    <n v="1888"/>
    <n v="74089"/>
    <n v="49489"/>
  </r>
  <r>
    <n v="7"/>
    <x v="0"/>
    <x v="9"/>
    <x v="27"/>
    <n v="224"/>
    <n v="145"/>
    <n v="2501"/>
    <n v="2033"/>
    <n v="73865"/>
    <n v="49344"/>
  </r>
  <r>
    <n v="1"/>
    <x v="1"/>
    <x v="0"/>
    <x v="503"/>
    <n v="253"/>
    <n v="70"/>
    <n v="16094"/>
    <n v="15523"/>
    <n v="71496"/>
    <n v="57078"/>
  </r>
  <r>
    <n v="12"/>
    <x v="2"/>
    <x v="2"/>
    <x v="373"/>
    <n v="80"/>
    <n v="109"/>
    <n v="14512"/>
    <n v="12744"/>
    <n v="48875"/>
    <n v="84461"/>
  </r>
  <r>
    <n v="5"/>
    <x v="4"/>
    <x v="8"/>
    <x v="504"/>
    <n v="187"/>
    <n v="264"/>
    <n v="14655"/>
    <n v="13727"/>
    <n v="32768"/>
    <n v="63981"/>
  </r>
  <r>
    <n v="5"/>
    <x v="4"/>
    <x v="8"/>
    <x v="448"/>
    <n v="280"/>
    <n v="106"/>
    <n v="14935"/>
    <n v="13833"/>
    <n v="32488"/>
    <n v="63875"/>
  </r>
  <r>
    <n v="2"/>
    <x v="1"/>
    <x v="7"/>
    <x v="494"/>
    <n v="125"/>
    <n v="86"/>
    <n v="14537"/>
    <n v="13908"/>
    <n v="49904"/>
    <n v="72301"/>
  </r>
  <r>
    <n v="10"/>
    <x v="2"/>
    <x v="3"/>
    <x v="106"/>
    <n v="258"/>
    <n v="291"/>
    <n v="11751"/>
    <n v="10716"/>
    <n v="65477"/>
    <n v="54537"/>
  </r>
  <r>
    <n v="7"/>
    <x v="0"/>
    <x v="9"/>
    <x v="103"/>
    <n v="87"/>
    <n v="272"/>
    <n v="2588"/>
    <n v="2305"/>
    <n v="73778"/>
    <n v="49072"/>
  </r>
  <r>
    <n v="5"/>
    <x v="4"/>
    <x v="8"/>
    <x v="505"/>
    <n v="282"/>
    <n v="162"/>
    <n v="15217"/>
    <n v="13995"/>
    <n v="32206"/>
    <n v="63713"/>
  </r>
  <r>
    <n v="7"/>
    <x v="0"/>
    <x v="9"/>
    <x v="506"/>
    <n v="142"/>
    <n v="243"/>
    <n v="2730"/>
    <n v="2548"/>
    <n v="73636"/>
    <n v="48829"/>
  </r>
  <r>
    <n v="2"/>
    <x v="1"/>
    <x v="7"/>
    <x v="484"/>
    <n v="258"/>
    <n v="189"/>
    <n v="14795"/>
    <n v="14097"/>
    <n v="49646"/>
    <n v="72112"/>
  </r>
  <r>
    <n v="7"/>
    <x v="0"/>
    <x v="9"/>
    <x v="174"/>
    <n v="259"/>
    <n v="185"/>
    <n v="2989"/>
    <n v="2733"/>
    <n v="73377"/>
    <n v="48644"/>
  </r>
  <r>
    <n v="10"/>
    <x v="2"/>
    <x v="3"/>
    <x v="424"/>
    <n v="157"/>
    <n v="192"/>
    <n v="11908"/>
    <n v="10908"/>
    <n v="65320"/>
    <n v="54345"/>
  </r>
  <r>
    <n v="4"/>
    <x v="4"/>
    <x v="5"/>
    <x v="507"/>
    <n v="239"/>
    <n v="215"/>
    <n v="13420"/>
    <n v="12659"/>
    <n v="51770"/>
    <n v="75794"/>
  </r>
  <r>
    <n v="11"/>
    <x v="2"/>
    <x v="6"/>
    <x v="345"/>
    <n v="131"/>
    <n v="258"/>
    <n v="12193"/>
    <n v="11490"/>
    <n v="63787"/>
    <n v="85307"/>
  </r>
  <r>
    <n v="10"/>
    <x v="2"/>
    <x v="3"/>
    <x v="445"/>
    <n v="192"/>
    <n v="179"/>
    <n v="12100"/>
    <n v="11087"/>
    <n v="65128"/>
    <n v="54166"/>
  </r>
  <r>
    <n v="11"/>
    <x v="2"/>
    <x v="6"/>
    <x v="351"/>
    <n v="237"/>
    <n v="237"/>
    <n v="12430"/>
    <n v="11727"/>
    <n v="63550"/>
    <n v="85070"/>
  </r>
  <r>
    <n v="13"/>
    <x v="3"/>
    <x v="4"/>
    <x v="117"/>
    <n v="233"/>
    <n v="268"/>
    <n v="12908"/>
    <n v="11933"/>
    <n v="79795"/>
    <n v="67522"/>
  </r>
  <r>
    <n v="2"/>
    <x v="1"/>
    <x v="7"/>
    <x v="144"/>
    <n v="179"/>
    <n v="247"/>
    <n v="14974"/>
    <n v="14344"/>
    <n v="49467"/>
    <n v="71865"/>
  </r>
  <r>
    <n v="7"/>
    <x v="0"/>
    <x v="9"/>
    <x v="131"/>
    <n v="278"/>
    <n v="162"/>
    <n v="3267"/>
    <n v="2895"/>
    <n v="73099"/>
    <n v="48482"/>
  </r>
  <r>
    <n v="12"/>
    <x v="2"/>
    <x v="2"/>
    <x v="417"/>
    <n v="295"/>
    <n v="239"/>
    <n v="14807"/>
    <n v="12983"/>
    <n v="48580"/>
    <n v="84222"/>
  </r>
  <r>
    <n v="2"/>
    <x v="1"/>
    <x v="7"/>
    <x v="508"/>
    <n v="218"/>
    <n v="288"/>
    <n v="15192"/>
    <n v="14632"/>
    <n v="49249"/>
    <n v="71577"/>
  </r>
  <r>
    <n v="12"/>
    <x v="2"/>
    <x v="2"/>
    <x v="509"/>
    <n v="297"/>
    <n v="93"/>
    <n v="15104"/>
    <n v="13076"/>
    <n v="48283"/>
    <n v="84129"/>
  </r>
  <r>
    <n v="13"/>
    <x v="3"/>
    <x v="4"/>
    <x v="367"/>
    <n v="123"/>
    <n v="52"/>
    <n v="13031"/>
    <n v="11985"/>
    <n v="79672"/>
    <n v="67470"/>
  </r>
  <r>
    <n v="7"/>
    <x v="0"/>
    <x v="9"/>
    <x v="178"/>
    <n v="179"/>
    <n v="189"/>
    <n v="3446"/>
    <n v="3084"/>
    <n v="72920"/>
    <n v="48293"/>
  </r>
  <r>
    <n v="14"/>
    <x v="3"/>
    <x v="7"/>
    <x v="164"/>
    <n v="222"/>
    <n v="122"/>
    <n v="15878"/>
    <n v="13809"/>
    <n v="59533"/>
    <n v="62329"/>
  </r>
  <r>
    <n v="3"/>
    <x v="1"/>
    <x v="1"/>
    <x v="108"/>
    <n v="218"/>
    <n v="244"/>
    <n v="12148"/>
    <n v="10232"/>
    <n v="40010"/>
    <n v="86206"/>
  </r>
  <r>
    <n v="14"/>
    <x v="3"/>
    <x v="7"/>
    <x v="510"/>
    <n v="106"/>
    <n v="281"/>
    <n v="15984"/>
    <n v="14090"/>
    <n v="59427"/>
    <n v="62048"/>
  </r>
  <r>
    <n v="4"/>
    <x v="4"/>
    <x v="5"/>
    <x v="122"/>
    <n v="155"/>
    <n v="243"/>
    <n v="13575"/>
    <n v="12902"/>
    <n v="51615"/>
    <n v="75551"/>
  </r>
  <r>
    <n v="7"/>
    <x v="0"/>
    <x v="9"/>
    <x v="157"/>
    <n v="174"/>
    <n v="130"/>
    <n v="3620"/>
    <n v="3214"/>
    <n v="72746"/>
    <n v="48163"/>
  </r>
  <r>
    <n v="14"/>
    <x v="3"/>
    <x v="7"/>
    <x v="511"/>
    <n v="258"/>
    <n v="125"/>
    <n v="16242"/>
    <n v="14215"/>
    <n v="59169"/>
    <n v="61923"/>
  </r>
  <r>
    <n v="5"/>
    <x v="4"/>
    <x v="8"/>
    <x v="512"/>
    <n v="220"/>
    <n v="245"/>
    <n v="15437"/>
    <n v="14240"/>
    <n v="31986"/>
    <n v="63468"/>
  </r>
  <r>
    <n v="13"/>
    <x v="3"/>
    <x v="4"/>
    <x v="368"/>
    <n v="254"/>
    <n v="119"/>
    <n v="13285"/>
    <n v="12104"/>
    <n v="79418"/>
    <n v="67351"/>
  </r>
  <r>
    <n v="10"/>
    <x v="2"/>
    <x v="3"/>
    <x v="114"/>
    <n v="265"/>
    <n v="93"/>
    <n v="12365"/>
    <n v="11180"/>
    <n v="64863"/>
    <n v="54073"/>
  </r>
  <r>
    <n v="10"/>
    <x v="2"/>
    <x v="3"/>
    <x v="513"/>
    <n v="106"/>
    <n v="150"/>
    <n v="12471"/>
    <n v="11330"/>
    <n v="64757"/>
    <n v="53923"/>
  </r>
  <r>
    <n v="13"/>
    <x v="3"/>
    <x v="4"/>
    <x v="514"/>
    <n v="87"/>
    <n v="178"/>
    <n v="13372"/>
    <n v="12282"/>
    <n v="79331"/>
    <n v="67173"/>
  </r>
  <r>
    <n v="7"/>
    <x v="0"/>
    <x v="9"/>
    <x v="169"/>
    <n v="99"/>
    <n v="285"/>
    <n v="3719"/>
    <n v="3499"/>
    <n v="72647"/>
    <n v="47878"/>
  </r>
  <r>
    <n v="11"/>
    <x v="2"/>
    <x v="6"/>
    <x v="352"/>
    <n v="243"/>
    <n v="169"/>
    <n v="12673"/>
    <n v="11896"/>
    <n v="63307"/>
    <n v="84901"/>
  </r>
  <r>
    <n v="13"/>
    <x v="3"/>
    <x v="4"/>
    <x v="123"/>
    <n v="196"/>
    <n v="198"/>
    <n v="13568"/>
    <n v="12480"/>
    <n v="79135"/>
    <n v="66975"/>
  </r>
  <r>
    <n v="12"/>
    <x v="2"/>
    <x v="2"/>
    <x v="135"/>
    <n v="267"/>
    <n v="171"/>
    <n v="15371"/>
    <n v="13247"/>
    <n v="48016"/>
    <n v="83958"/>
  </r>
  <r>
    <n v="12"/>
    <x v="2"/>
    <x v="2"/>
    <x v="515"/>
    <n v="158"/>
    <n v="199"/>
    <n v="15529"/>
    <n v="13446"/>
    <n v="47858"/>
    <n v="83759"/>
  </r>
  <r>
    <n v="10"/>
    <x v="2"/>
    <x v="3"/>
    <x v="117"/>
    <n v="163"/>
    <n v="72"/>
    <n v="12634"/>
    <n v="11402"/>
    <n v="64594"/>
    <n v="53851"/>
  </r>
  <r>
    <n v="7"/>
    <x v="0"/>
    <x v="9"/>
    <x v="516"/>
    <n v="219"/>
    <n v="248"/>
    <n v="3938"/>
    <n v="3747"/>
    <n v="72428"/>
    <n v="47630"/>
  </r>
  <r>
    <n v="2"/>
    <x v="1"/>
    <x v="7"/>
    <x v="149"/>
    <n v="294"/>
    <n v="151"/>
    <n v="15486"/>
    <n v="14783"/>
    <n v="48955"/>
    <n v="71426"/>
  </r>
  <r>
    <n v="10"/>
    <x v="2"/>
    <x v="3"/>
    <x v="485"/>
    <n v="276"/>
    <n v="133"/>
    <n v="12910"/>
    <n v="11535"/>
    <n v="64318"/>
    <n v="53718"/>
  </r>
  <r>
    <n v="2"/>
    <x v="1"/>
    <x v="7"/>
    <x v="517"/>
    <n v="204"/>
    <n v="208"/>
    <n v="15690"/>
    <n v="14991"/>
    <n v="48751"/>
    <n v="71218"/>
  </r>
  <r>
    <n v="10"/>
    <x v="2"/>
    <x v="3"/>
    <x v="368"/>
    <n v="199"/>
    <n v="222"/>
    <n v="13109"/>
    <n v="11757"/>
    <n v="64119"/>
    <n v="53496"/>
  </r>
  <r>
    <n v="7"/>
    <x v="0"/>
    <x v="9"/>
    <x v="40"/>
    <n v="300"/>
    <n v="238"/>
    <n v="4238"/>
    <n v="3985"/>
    <n v="72128"/>
    <n v="47392"/>
  </r>
  <r>
    <n v="11"/>
    <x v="2"/>
    <x v="6"/>
    <x v="353"/>
    <n v="188"/>
    <n v="284"/>
    <n v="12861"/>
    <n v="12180"/>
    <n v="63119"/>
    <n v="84617"/>
  </r>
  <r>
    <n v="1"/>
    <x v="1"/>
    <x v="0"/>
    <x v="518"/>
    <n v="166"/>
    <n v="64"/>
    <n v="16260"/>
    <n v="15587"/>
    <n v="71330"/>
    <n v="57014"/>
  </r>
  <r>
    <n v="14"/>
    <x v="3"/>
    <x v="7"/>
    <x v="408"/>
    <n v="250"/>
    <n v="122"/>
    <n v="16492"/>
    <n v="14337"/>
    <n v="58919"/>
    <n v="61801"/>
  </r>
  <r>
    <n v="10"/>
    <x v="2"/>
    <x v="3"/>
    <x v="519"/>
    <n v="220"/>
    <n v="259"/>
    <n v="13329"/>
    <n v="12016"/>
    <n v="63899"/>
    <n v="53237"/>
  </r>
  <r>
    <n v="5"/>
    <x v="4"/>
    <x v="8"/>
    <x v="472"/>
    <n v="227"/>
    <n v="219"/>
    <n v="15664"/>
    <n v="14459"/>
    <n v="31759"/>
    <n v="63249"/>
  </r>
  <r>
    <n v="5"/>
    <x v="4"/>
    <x v="8"/>
    <x v="394"/>
    <n v="246"/>
    <n v="123"/>
    <n v="15910"/>
    <n v="14582"/>
    <n v="31513"/>
    <n v="63126"/>
  </r>
  <r>
    <n v="10"/>
    <x v="2"/>
    <x v="3"/>
    <x v="509"/>
    <n v="155"/>
    <n v="219"/>
    <n v="13484"/>
    <n v="12235"/>
    <n v="63744"/>
    <n v="53018"/>
  </r>
  <r>
    <n v="7"/>
    <x v="0"/>
    <x v="9"/>
    <x v="193"/>
    <n v="237"/>
    <n v="194"/>
    <n v="4475"/>
    <n v="4179"/>
    <n v="71891"/>
    <n v="47198"/>
  </r>
  <r>
    <n v="7"/>
    <x v="0"/>
    <x v="9"/>
    <x v="195"/>
    <n v="282"/>
    <n v="163"/>
    <n v="4757"/>
    <n v="4342"/>
    <n v="71609"/>
    <n v="47035"/>
  </r>
  <r>
    <n v="4"/>
    <x v="4"/>
    <x v="5"/>
    <x v="462"/>
    <n v="256"/>
    <n v="183"/>
    <n v="13831"/>
    <n v="13085"/>
    <n v="51359"/>
    <n v="75368"/>
  </r>
  <r>
    <n v="11"/>
    <x v="2"/>
    <x v="6"/>
    <x v="433"/>
    <n v="198"/>
    <n v="114"/>
    <n v="13059"/>
    <n v="12294"/>
    <n v="62921"/>
    <n v="84503"/>
  </r>
  <r>
    <n v="1"/>
    <x v="1"/>
    <x v="0"/>
    <x v="512"/>
    <n v="210"/>
    <n v="205"/>
    <n v="16470"/>
    <n v="15792"/>
    <n v="71120"/>
    <n v="56809"/>
  </r>
  <r>
    <n v="14"/>
    <x v="3"/>
    <x v="7"/>
    <x v="520"/>
    <n v="80"/>
    <n v="252"/>
    <n v="16572"/>
    <n v="14589"/>
    <n v="58839"/>
    <n v="61549"/>
  </r>
  <r>
    <n v="11"/>
    <x v="2"/>
    <x v="6"/>
    <x v="521"/>
    <n v="283"/>
    <n v="118"/>
    <n v="13342"/>
    <n v="12412"/>
    <n v="62638"/>
    <n v="84385"/>
  </r>
  <r>
    <n v="1"/>
    <x v="1"/>
    <x v="0"/>
    <x v="151"/>
    <n v="177"/>
    <n v="300"/>
    <n v="16647"/>
    <n v="16092"/>
    <n v="70943"/>
    <n v="56509"/>
  </r>
  <r>
    <n v="7"/>
    <x v="0"/>
    <x v="9"/>
    <x v="202"/>
    <n v="81"/>
    <n v="286"/>
    <n v="4838"/>
    <n v="4628"/>
    <n v="71528"/>
    <n v="46749"/>
  </r>
  <r>
    <n v="14"/>
    <x v="3"/>
    <x v="7"/>
    <x v="173"/>
    <n v="90"/>
    <n v="160"/>
    <n v="16662"/>
    <n v="14749"/>
    <n v="58749"/>
    <n v="61389"/>
  </r>
  <r>
    <n v="2"/>
    <x v="1"/>
    <x v="7"/>
    <x v="151"/>
    <n v="177"/>
    <n v="120"/>
    <n v="15867"/>
    <n v="15111"/>
    <n v="48574"/>
    <n v="71098"/>
  </r>
  <r>
    <n v="3"/>
    <x v="1"/>
    <x v="1"/>
    <x v="426"/>
    <n v="265"/>
    <n v="97"/>
    <n v="12413"/>
    <n v="10329"/>
    <n v="39745"/>
    <n v="86109"/>
  </r>
  <r>
    <n v="2"/>
    <x v="1"/>
    <x v="7"/>
    <x v="522"/>
    <n v="237"/>
    <n v="176"/>
    <n v="16104"/>
    <n v="15287"/>
    <n v="48337"/>
    <n v="70922"/>
  </r>
  <r>
    <n v="7"/>
    <x v="0"/>
    <x v="9"/>
    <x v="209"/>
    <n v="159"/>
    <n v="148"/>
    <n v="4997"/>
    <n v="4776"/>
    <n v="71369"/>
    <n v="46601"/>
  </r>
  <r>
    <n v="7"/>
    <x v="0"/>
    <x v="9"/>
    <x v="220"/>
    <n v="236"/>
    <n v="73"/>
    <n v="5233"/>
    <n v="4849"/>
    <n v="71133"/>
    <n v="46528"/>
  </r>
  <r>
    <n v="7"/>
    <x v="0"/>
    <x v="9"/>
    <x v="266"/>
    <n v="196"/>
    <n v="206"/>
    <n v="5429"/>
    <n v="5055"/>
    <n v="70937"/>
    <n v="46322"/>
  </r>
  <r>
    <n v="11"/>
    <x v="2"/>
    <x v="6"/>
    <x v="445"/>
    <n v="83"/>
    <n v="265"/>
    <n v="13425"/>
    <n v="12677"/>
    <n v="62555"/>
    <n v="84120"/>
  </r>
  <r>
    <n v="7"/>
    <x v="0"/>
    <x v="9"/>
    <x v="523"/>
    <n v="215"/>
    <n v="192"/>
    <n v="5644"/>
    <n v="5247"/>
    <n v="70722"/>
    <n v="46130"/>
  </r>
  <r>
    <n v="5"/>
    <x v="4"/>
    <x v="8"/>
    <x v="155"/>
    <n v="292"/>
    <n v="260"/>
    <n v="16202"/>
    <n v="14842"/>
    <n v="31221"/>
    <n v="62866"/>
  </r>
  <r>
    <n v="2"/>
    <x v="1"/>
    <x v="7"/>
    <x v="155"/>
    <n v="270"/>
    <n v="242"/>
    <n v="16374"/>
    <n v="15529"/>
    <n v="48067"/>
    <n v="70680"/>
  </r>
  <r>
    <n v="1"/>
    <x v="1"/>
    <x v="0"/>
    <x v="522"/>
    <n v="124"/>
    <n v="193"/>
    <n v="16771"/>
    <n v="16285"/>
    <n v="70819"/>
    <n v="56316"/>
  </r>
  <r>
    <n v="1"/>
    <x v="1"/>
    <x v="0"/>
    <x v="155"/>
    <n v="107"/>
    <n v="55"/>
    <n v="16878"/>
    <n v="16340"/>
    <n v="70712"/>
    <n v="56261"/>
  </r>
  <r>
    <n v="3"/>
    <x v="1"/>
    <x v="1"/>
    <x v="357"/>
    <n v="166"/>
    <n v="158"/>
    <n v="12579"/>
    <n v="10487"/>
    <n v="39579"/>
    <n v="85951"/>
  </r>
  <r>
    <n v="10"/>
    <x v="2"/>
    <x v="3"/>
    <x v="486"/>
    <n v="298"/>
    <n v="102"/>
    <n v="13782"/>
    <n v="12337"/>
    <n v="63446"/>
    <n v="52916"/>
  </r>
  <r>
    <n v="14"/>
    <x v="3"/>
    <x v="7"/>
    <x v="524"/>
    <n v="208"/>
    <n v="78"/>
    <n v="16870"/>
    <n v="14827"/>
    <n v="58541"/>
    <n v="61311"/>
  </r>
  <r>
    <n v="3"/>
    <x v="1"/>
    <x v="1"/>
    <x v="525"/>
    <n v="93"/>
    <n v="141"/>
    <n v="12672"/>
    <n v="10628"/>
    <n v="39486"/>
    <n v="85810"/>
  </r>
  <r>
    <n v="7"/>
    <x v="0"/>
    <x v="9"/>
    <x v="315"/>
    <n v="217"/>
    <n v="82"/>
    <n v="5861"/>
    <n v="5329"/>
    <n v="70505"/>
    <n v="46048"/>
  </r>
  <r>
    <n v="1"/>
    <x v="1"/>
    <x v="0"/>
    <x v="156"/>
    <n v="218"/>
    <n v="223"/>
    <n v="17096"/>
    <n v="16563"/>
    <n v="70494"/>
    <n v="56038"/>
  </r>
  <r>
    <n v="11"/>
    <x v="2"/>
    <x v="6"/>
    <x v="437"/>
    <n v="162"/>
    <n v="292"/>
    <n v="13587"/>
    <n v="12969"/>
    <n v="62393"/>
    <n v="83828"/>
  </r>
  <r>
    <n v="14"/>
    <x v="3"/>
    <x v="7"/>
    <x v="412"/>
    <n v="244"/>
    <n v="251"/>
    <n v="17114"/>
    <n v="15078"/>
    <n v="58297"/>
    <n v="61060"/>
  </r>
  <r>
    <n v="7"/>
    <x v="0"/>
    <x v="9"/>
    <x v="242"/>
    <n v="249"/>
    <n v="220"/>
    <n v="6110"/>
    <n v="5549"/>
    <n v="70256"/>
    <n v="45828"/>
  </r>
  <r>
    <n v="7"/>
    <x v="0"/>
    <x v="9"/>
    <x v="244"/>
    <n v="293"/>
    <n v="158"/>
    <n v="6403"/>
    <n v="5707"/>
    <n v="69963"/>
    <n v="45670"/>
  </r>
  <r>
    <n v="12"/>
    <x v="2"/>
    <x v="2"/>
    <x v="384"/>
    <n v="269"/>
    <n v="82"/>
    <n v="15798"/>
    <n v="13528"/>
    <n v="47589"/>
    <n v="83677"/>
  </r>
  <r>
    <n v="7"/>
    <x v="0"/>
    <x v="9"/>
    <x v="255"/>
    <n v="161"/>
    <n v="288"/>
    <n v="6564"/>
    <n v="5995"/>
    <n v="69802"/>
    <n v="45382"/>
  </r>
  <r>
    <n v="13"/>
    <x v="3"/>
    <x v="4"/>
    <x v="509"/>
    <n v="236"/>
    <n v="249"/>
    <n v="13804"/>
    <n v="12729"/>
    <n v="78899"/>
    <n v="66726"/>
  </r>
  <r>
    <n v="13"/>
    <x v="3"/>
    <x v="4"/>
    <x v="135"/>
    <n v="187"/>
    <n v="156"/>
    <n v="13991"/>
    <n v="12885"/>
    <n v="78712"/>
    <n v="66570"/>
  </r>
  <r>
    <n v="14"/>
    <x v="3"/>
    <x v="7"/>
    <x v="526"/>
    <n v="261"/>
    <n v="74"/>
    <n v="17375"/>
    <n v="15152"/>
    <n v="58036"/>
    <n v="60986"/>
  </r>
  <r>
    <n v="12"/>
    <x v="2"/>
    <x v="2"/>
    <x v="527"/>
    <n v="137"/>
    <n v="64"/>
    <n v="15935"/>
    <n v="13592"/>
    <n v="47452"/>
    <n v="83613"/>
  </r>
  <r>
    <n v="4"/>
    <x v="4"/>
    <x v="5"/>
    <x v="509"/>
    <n v="211"/>
    <n v="133"/>
    <n v="14042"/>
    <n v="13218"/>
    <n v="51148"/>
    <n v="75235"/>
  </r>
  <r>
    <n v="7"/>
    <x v="0"/>
    <x v="9"/>
    <x v="262"/>
    <n v="267"/>
    <n v="173"/>
    <n v="6831"/>
    <n v="6168"/>
    <n v="69535"/>
    <n v="45209"/>
  </r>
  <r>
    <n v="3"/>
    <x v="1"/>
    <x v="1"/>
    <x v="528"/>
    <n v="108"/>
    <n v="60"/>
    <n v="12780"/>
    <n v="10688"/>
    <n v="39378"/>
    <n v="85750"/>
  </r>
  <r>
    <n v="14"/>
    <x v="3"/>
    <x v="7"/>
    <x v="529"/>
    <n v="184"/>
    <n v="91"/>
    <n v="17559"/>
    <n v="15243"/>
    <n v="57852"/>
    <n v="60895"/>
  </r>
  <r>
    <n v="13"/>
    <x v="3"/>
    <x v="4"/>
    <x v="515"/>
    <n v="267"/>
    <n v="244"/>
    <n v="14258"/>
    <n v="13129"/>
    <n v="78445"/>
    <n v="66326"/>
  </r>
  <r>
    <n v="3"/>
    <x v="1"/>
    <x v="1"/>
    <x v="485"/>
    <n v="191"/>
    <n v="129"/>
    <n v="12971"/>
    <n v="10817"/>
    <n v="39187"/>
    <n v="85621"/>
  </r>
  <r>
    <n v="4"/>
    <x v="4"/>
    <x v="5"/>
    <x v="135"/>
    <n v="251"/>
    <n v="205"/>
    <n v="14293"/>
    <n v="13423"/>
    <n v="50897"/>
    <n v="75030"/>
  </r>
  <r>
    <n v="1"/>
    <x v="1"/>
    <x v="0"/>
    <x v="159"/>
    <n v="110"/>
    <n v="72"/>
    <n v="17206"/>
    <n v="16635"/>
    <n v="70384"/>
    <n v="55966"/>
  </r>
  <r>
    <n v="4"/>
    <x v="4"/>
    <x v="5"/>
    <x v="515"/>
    <n v="206"/>
    <n v="55"/>
    <n v="14499"/>
    <n v="13478"/>
    <n v="50691"/>
    <n v="74975"/>
  </r>
  <r>
    <n v="4"/>
    <x v="4"/>
    <x v="5"/>
    <x v="384"/>
    <n v="219"/>
    <n v="290"/>
    <n v="14718"/>
    <n v="13768"/>
    <n v="50472"/>
    <n v="74685"/>
  </r>
  <r>
    <n v="10"/>
    <x v="2"/>
    <x v="3"/>
    <x v="136"/>
    <n v="169"/>
    <n v="254"/>
    <n v="13951"/>
    <n v="12591"/>
    <n v="63277"/>
    <n v="52662"/>
  </r>
  <r>
    <n v="7"/>
    <x v="0"/>
    <x v="9"/>
    <x v="259"/>
    <n v="96"/>
    <n v="252"/>
    <n v="6927"/>
    <n v="6420"/>
    <n v="69439"/>
    <n v="44957"/>
  </r>
  <r>
    <n v="13"/>
    <x v="3"/>
    <x v="4"/>
    <x v="530"/>
    <n v="88"/>
    <n v="95"/>
    <n v="14346"/>
    <n v="13224"/>
    <n v="78357"/>
    <n v="66231"/>
  </r>
  <r>
    <n v="10"/>
    <x v="2"/>
    <x v="3"/>
    <x v="384"/>
    <n v="256"/>
    <n v="278"/>
    <n v="14207"/>
    <n v="12869"/>
    <n v="63021"/>
    <n v="52384"/>
  </r>
  <r>
    <n v="7"/>
    <x v="0"/>
    <x v="9"/>
    <x v="323"/>
    <n v="296"/>
    <n v="244"/>
    <n v="7223"/>
    <n v="6664"/>
    <n v="69143"/>
    <n v="44713"/>
  </r>
  <r>
    <n v="11"/>
    <x v="2"/>
    <x v="6"/>
    <x v="116"/>
    <n v="238"/>
    <n v="99"/>
    <n v="13825"/>
    <n v="13068"/>
    <n v="62155"/>
    <n v="83729"/>
  </r>
  <r>
    <n v="5"/>
    <x v="4"/>
    <x v="8"/>
    <x v="531"/>
    <n v="177"/>
    <n v="148"/>
    <n v="16379"/>
    <n v="14990"/>
    <n v="31044"/>
    <n v="62718"/>
  </r>
  <r>
    <n v="11"/>
    <x v="2"/>
    <x v="6"/>
    <x v="481"/>
    <n v="243"/>
    <n v="295"/>
    <n v="14068"/>
    <n v="13363"/>
    <n v="61912"/>
    <n v="83434"/>
  </r>
  <r>
    <n v="5"/>
    <x v="4"/>
    <x v="8"/>
    <x v="160"/>
    <n v="184"/>
    <n v="176"/>
    <n v="16563"/>
    <n v="15166"/>
    <n v="30860"/>
    <n v="62542"/>
  </r>
  <r>
    <n v="10"/>
    <x v="2"/>
    <x v="3"/>
    <x v="527"/>
    <n v="97"/>
    <n v="227"/>
    <n v="14304"/>
    <n v="13096"/>
    <n v="62924"/>
    <n v="52157"/>
  </r>
  <r>
    <n v="2"/>
    <x v="1"/>
    <x v="7"/>
    <x v="492"/>
    <n v="120"/>
    <n v="228"/>
    <n v="16494"/>
    <n v="15757"/>
    <n v="47947"/>
    <n v="70452"/>
  </r>
  <r>
    <n v="7"/>
    <x v="0"/>
    <x v="9"/>
    <x v="272"/>
    <n v="254"/>
    <n v="283"/>
    <n v="7477"/>
    <n v="6947"/>
    <n v="68889"/>
    <n v="44430"/>
  </r>
  <r>
    <n v="5"/>
    <x v="4"/>
    <x v="8"/>
    <x v="404"/>
    <n v="148"/>
    <n v="116"/>
    <n v="16711"/>
    <n v="15282"/>
    <n v="30712"/>
    <n v="62426"/>
  </r>
  <r>
    <n v="7"/>
    <x v="0"/>
    <x v="9"/>
    <x v="325"/>
    <n v="207"/>
    <n v="69"/>
    <n v="7684"/>
    <n v="7016"/>
    <n v="68682"/>
    <n v="44361"/>
  </r>
  <r>
    <n v="7"/>
    <x v="0"/>
    <x v="9"/>
    <x v="532"/>
    <n v="217"/>
    <n v="152"/>
    <n v="7901"/>
    <n v="7168"/>
    <n v="68465"/>
    <n v="44209"/>
  </r>
  <r>
    <n v="12"/>
    <x v="2"/>
    <x v="2"/>
    <x v="139"/>
    <n v="113"/>
    <n v="119"/>
    <n v="16048"/>
    <n v="13711"/>
    <n v="47339"/>
    <n v="83494"/>
  </r>
  <r>
    <n v="7"/>
    <x v="0"/>
    <x v="9"/>
    <x v="293"/>
    <n v="212"/>
    <n v="147"/>
    <n v="8113"/>
    <n v="7315"/>
    <n v="68253"/>
    <n v="44062"/>
  </r>
  <r>
    <n v="7"/>
    <x v="0"/>
    <x v="9"/>
    <x v="296"/>
    <n v="101"/>
    <n v="99"/>
    <n v="8214"/>
    <n v="7414"/>
    <n v="68152"/>
    <n v="43963"/>
  </r>
  <r>
    <n v="7"/>
    <x v="0"/>
    <x v="9"/>
    <x v="287"/>
    <n v="108"/>
    <n v="158"/>
    <n v="8322"/>
    <n v="7572"/>
    <n v="68044"/>
    <n v="43805"/>
  </r>
  <r>
    <n v="7"/>
    <x v="0"/>
    <x v="9"/>
    <x v="333"/>
    <n v="235"/>
    <n v="121"/>
    <n v="8557"/>
    <n v="7693"/>
    <n v="67809"/>
    <n v="43684"/>
  </r>
  <r>
    <n v="12"/>
    <x v="2"/>
    <x v="2"/>
    <x v="387"/>
    <n v="205"/>
    <n v="284"/>
    <n v="16253"/>
    <n v="13995"/>
    <n v="47134"/>
    <n v="83210"/>
  </r>
  <r>
    <n v="7"/>
    <x v="0"/>
    <x v="9"/>
    <x v="291"/>
    <n v="221"/>
    <n v="50"/>
    <n v="8778"/>
    <n v="7743"/>
    <n v="67588"/>
    <n v="43634"/>
  </r>
  <r>
    <n v="12"/>
    <x v="2"/>
    <x v="2"/>
    <x v="143"/>
    <n v="204"/>
    <n v="117"/>
    <n v="16457"/>
    <n v="14112"/>
    <n v="46930"/>
    <n v="83093"/>
  </r>
  <r>
    <n v="7"/>
    <x v="0"/>
    <x v="9"/>
    <x v="317"/>
    <n v="95"/>
    <n v="162"/>
    <n v="8873"/>
    <n v="7905"/>
    <n v="67493"/>
    <n v="43472"/>
  </r>
  <r>
    <n v="7"/>
    <x v="0"/>
    <x v="9"/>
    <x v="300"/>
    <n v="194"/>
    <n v="231"/>
    <n v="9067"/>
    <n v="8136"/>
    <n v="67299"/>
    <n v="43241"/>
  </r>
  <r>
    <n v="7"/>
    <x v="0"/>
    <x v="9"/>
    <x v="338"/>
    <n v="133"/>
    <n v="125"/>
    <n v="9200"/>
    <n v="8261"/>
    <n v="67166"/>
    <n v="43116"/>
  </r>
  <r>
    <n v="13"/>
    <x v="3"/>
    <x v="4"/>
    <x v="494"/>
    <n v="270"/>
    <n v="224"/>
    <n v="14616"/>
    <n v="13448"/>
    <n v="78087"/>
    <n v="66007"/>
  </r>
  <r>
    <n v="7"/>
    <x v="0"/>
    <x v="9"/>
    <x v="332"/>
    <n v="192"/>
    <n v="65"/>
    <n v="9392"/>
    <n v="8326"/>
    <n v="66974"/>
    <n v="43051"/>
  </r>
  <r>
    <n v="7"/>
    <x v="0"/>
    <x v="9"/>
    <x v="362"/>
    <n v="133"/>
    <n v="143"/>
    <n v="9525"/>
    <n v="8469"/>
    <n v="66841"/>
    <n v="42908"/>
  </r>
  <r>
    <n v="7"/>
    <x v="0"/>
    <x v="9"/>
    <x v="337"/>
    <n v="125"/>
    <n v="86"/>
    <n v="9650"/>
    <n v="8555"/>
    <n v="66716"/>
    <n v="42822"/>
  </r>
  <r>
    <n v="11"/>
    <x v="2"/>
    <x v="6"/>
    <x v="502"/>
    <n v="161"/>
    <n v="244"/>
    <n v="14229"/>
    <n v="13607"/>
    <n v="61751"/>
    <n v="83190"/>
  </r>
  <r>
    <n v="11"/>
    <x v="2"/>
    <x v="6"/>
    <x v="413"/>
    <n v="87"/>
    <n v="221"/>
    <n v="14316"/>
    <n v="13828"/>
    <n v="61664"/>
    <n v="82969"/>
  </r>
  <r>
    <n v="7"/>
    <x v="0"/>
    <x v="9"/>
    <x v="89"/>
    <n v="98"/>
    <n v="241"/>
    <n v="9748"/>
    <n v="8796"/>
    <n v="66618"/>
    <n v="42581"/>
  </r>
  <r>
    <n v="13"/>
    <x v="3"/>
    <x v="4"/>
    <x v="533"/>
    <n v="192"/>
    <n v="276"/>
    <n v="14808"/>
    <n v="13724"/>
    <n v="77895"/>
    <n v="65731"/>
  </r>
  <r>
    <n v="5"/>
    <x v="4"/>
    <x v="8"/>
    <x v="162"/>
    <n v="94"/>
    <n v="94"/>
    <n v="16805"/>
    <n v="15376"/>
    <n v="30618"/>
    <n v="62332"/>
  </r>
  <r>
    <n v="12"/>
    <x v="2"/>
    <x v="2"/>
    <x v="448"/>
    <n v="85"/>
    <n v="143"/>
    <n v="16542"/>
    <n v="14255"/>
    <n v="46845"/>
    <n v="82950"/>
  </r>
  <r>
    <n v="11"/>
    <x v="2"/>
    <x v="6"/>
    <x v="495"/>
    <n v="212"/>
    <n v="222"/>
    <n v="14528"/>
    <n v="14050"/>
    <n v="61452"/>
    <n v="82747"/>
  </r>
  <r>
    <n v="13"/>
    <x v="3"/>
    <x v="4"/>
    <x v="504"/>
    <n v="83"/>
    <n v="162"/>
    <n v="14891"/>
    <n v="13886"/>
    <n v="77812"/>
    <n v="65569"/>
  </r>
  <r>
    <n v="14"/>
    <x v="3"/>
    <x v="7"/>
    <x v="534"/>
    <n v="100"/>
    <n v="140"/>
    <n v="17659"/>
    <n v="15383"/>
    <n v="57752"/>
    <n v="60755"/>
  </r>
  <r>
    <n v="5"/>
    <x v="4"/>
    <x v="8"/>
    <x v="535"/>
    <n v="194"/>
    <n v="207"/>
    <n v="16999"/>
    <n v="15583"/>
    <n v="30424"/>
    <n v="62125"/>
  </r>
  <r>
    <n v="3"/>
    <x v="1"/>
    <x v="1"/>
    <x v="536"/>
    <n v="234"/>
    <n v="50"/>
    <n v="13205"/>
    <n v="10867"/>
    <n v="38953"/>
    <n v="85571"/>
  </r>
  <r>
    <n v="12"/>
    <x v="2"/>
    <x v="2"/>
    <x v="518"/>
    <n v="119"/>
    <n v="208"/>
    <n v="16661"/>
    <n v="14463"/>
    <n v="46726"/>
    <n v="82742"/>
  </r>
  <r>
    <n v="3"/>
    <x v="1"/>
    <x v="1"/>
    <x v="519"/>
    <n v="245"/>
    <n v="106"/>
    <n v="13450"/>
    <n v="10973"/>
    <n v="38708"/>
    <n v="85465"/>
  </r>
  <r>
    <n v="14"/>
    <x v="3"/>
    <x v="7"/>
    <x v="537"/>
    <n v="167"/>
    <n v="221"/>
    <n v="17826"/>
    <n v="15604"/>
    <n v="57585"/>
    <n v="60534"/>
  </r>
  <r>
    <n v="4"/>
    <x v="4"/>
    <x v="5"/>
    <x v="386"/>
    <n v="85"/>
    <n v="83"/>
    <n v="14803"/>
    <n v="13851"/>
    <n v="50387"/>
    <n v="74602"/>
  </r>
  <r>
    <n v="7"/>
    <x v="0"/>
    <x v="9"/>
    <x v="538"/>
    <n v="127"/>
    <n v="184"/>
    <n v="9875"/>
    <n v="8980"/>
    <n v="66491"/>
    <n v="42397"/>
  </r>
  <r>
    <n v="7"/>
    <x v="0"/>
    <x v="9"/>
    <x v="93"/>
    <n v="197"/>
    <n v="297"/>
    <n v="10072"/>
    <n v="9277"/>
    <n v="66294"/>
    <n v="42100"/>
  </r>
  <r>
    <n v="5"/>
    <x v="4"/>
    <x v="8"/>
    <x v="539"/>
    <n v="104"/>
    <n v="195"/>
    <n v="17103"/>
    <n v="15778"/>
    <n v="30320"/>
    <n v="61930"/>
  </r>
  <r>
    <n v="10"/>
    <x v="2"/>
    <x v="3"/>
    <x v="484"/>
    <n v="228"/>
    <n v="102"/>
    <n v="14532"/>
    <n v="13198"/>
    <n v="62696"/>
    <n v="52055"/>
  </r>
  <r>
    <n v="13"/>
    <x v="3"/>
    <x v="4"/>
    <x v="540"/>
    <n v="283"/>
    <n v="296"/>
    <n v="15174"/>
    <n v="14182"/>
    <n v="77529"/>
    <n v="65273"/>
  </r>
  <r>
    <n v="7"/>
    <x v="0"/>
    <x v="9"/>
    <x v="97"/>
    <n v="225"/>
    <n v="277"/>
    <n v="10297"/>
    <n v="9554"/>
    <n v="66069"/>
    <n v="41823"/>
  </r>
  <r>
    <n v="10"/>
    <x v="2"/>
    <x v="3"/>
    <x v="541"/>
    <n v="125"/>
    <n v="126"/>
    <n v="14657"/>
    <n v="13324"/>
    <n v="62571"/>
    <n v="51929"/>
  </r>
  <r>
    <n v="7"/>
    <x v="0"/>
    <x v="9"/>
    <x v="542"/>
    <n v="280"/>
    <n v="58"/>
    <n v="10577"/>
    <n v="9612"/>
    <n v="65789"/>
    <n v="41765"/>
  </r>
  <r>
    <n v="7"/>
    <x v="0"/>
    <x v="9"/>
    <x v="414"/>
    <n v="85"/>
    <n v="55"/>
    <n v="10662"/>
    <n v="9667"/>
    <n v="65704"/>
    <n v="41710"/>
  </r>
  <r>
    <n v="14"/>
    <x v="3"/>
    <x v="7"/>
    <x v="185"/>
    <n v="144"/>
    <n v="182"/>
    <n v="17970"/>
    <n v="15786"/>
    <n v="57441"/>
    <n v="60352"/>
  </r>
  <r>
    <n v="5"/>
    <x v="4"/>
    <x v="8"/>
    <x v="543"/>
    <n v="262"/>
    <n v="286"/>
    <n v="17365"/>
    <n v="16064"/>
    <n v="30058"/>
    <n v="61644"/>
  </r>
  <r>
    <n v="5"/>
    <x v="4"/>
    <x v="8"/>
    <x v="520"/>
    <n v="284"/>
    <n v="227"/>
    <n v="17649"/>
    <n v="16291"/>
    <n v="29774"/>
    <n v="61417"/>
  </r>
  <r>
    <n v="5"/>
    <x v="4"/>
    <x v="8"/>
    <x v="544"/>
    <n v="299"/>
    <n v="191"/>
    <n v="17948"/>
    <n v="16482"/>
    <n v="29475"/>
    <n v="61226"/>
  </r>
  <r>
    <n v="13"/>
    <x v="3"/>
    <x v="4"/>
    <x v="518"/>
    <n v="261"/>
    <n v="167"/>
    <n v="15435"/>
    <n v="14349"/>
    <n v="77268"/>
    <n v="65106"/>
  </r>
  <r>
    <n v="7"/>
    <x v="0"/>
    <x v="9"/>
    <x v="500"/>
    <n v="296"/>
    <n v="253"/>
    <n v="10958"/>
    <n v="9920"/>
    <n v="65408"/>
    <n v="41457"/>
  </r>
  <r>
    <n v="14"/>
    <x v="3"/>
    <x v="7"/>
    <x v="430"/>
    <n v="181"/>
    <n v="212"/>
    <n v="18151"/>
    <n v="15998"/>
    <n v="57260"/>
    <n v="60140"/>
  </r>
  <r>
    <n v="7"/>
    <x v="0"/>
    <x v="9"/>
    <x v="432"/>
    <n v="118"/>
    <n v="195"/>
    <n v="11076"/>
    <n v="10115"/>
    <n v="65290"/>
    <n v="41262"/>
  </r>
  <r>
    <n v="7"/>
    <x v="0"/>
    <x v="9"/>
    <x v="419"/>
    <n v="95"/>
    <n v="216"/>
    <n v="11171"/>
    <n v="10331"/>
    <n v="65195"/>
    <n v="41046"/>
  </r>
  <r>
    <n v="7"/>
    <x v="0"/>
    <x v="9"/>
    <x v="111"/>
    <n v="108"/>
    <n v="105"/>
    <n v="11279"/>
    <n v="10436"/>
    <n v="65087"/>
    <n v="40941"/>
  </r>
  <r>
    <n v="7"/>
    <x v="0"/>
    <x v="9"/>
    <x v="445"/>
    <n v="103"/>
    <n v="294"/>
    <n v="11382"/>
    <n v="10730"/>
    <n v="64984"/>
    <n v="40647"/>
  </r>
  <r>
    <n v="14"/>
    <x v="3"/>
    <x v="7"/>
    <x v="188"/>
    <n v="131"/>
    <n v="269"/>
    <n v="18282"/>
    <n v="16267"/>
    <n v="57129"/>
    <n v="59871"/>
  </r>
  <r>
    <n v="7"/>
    <x v="0"/>
    <x v="9"/>
    <x v="471"/>
    <n v="120"/>
    <n v="232"/>
    <n v="11502"/>
    <n v="10962"/>
    <n v="64864"/>
    <n v="40415"/>
  </r>
  <r>
    <n v="3"/>
    <x v="1"/>
    <x v="1"/>
    <x v="545"/>
    <n v="231"/>
    <n v="237"/>
    <n v="13681"/>
    <n v="11210"/>
    <n v="38477"/>
    <n v="85228"/>
  </r>
  <r>
    <n v="10"/>
    <x v="2"/>
    <x v="3"/>
    <x v="149"/>
    <n v="103"/>
    <n v="264"/>
    <n v="14760"/>
    <n v="13588"/>
    <n v="62468"/>
    <n v="51665"/>
  </r>
  <r>
    <n v="7"/>
    <x v="0"/>
    <x v="9"/>
    <x v="399"/>
    <n v="82"/>
    <n v="103"/>
    <n v="11584"/>
    <n v="11065"/>
    <n v="64782"/>
    <n v="40312"/>
  </r>
  <r>
    <n v="10"/>
    <x v="2"/>
    <x v="3"/>
    <x v="391"/>
    <n v="265"/>
    <n v="182"/>
    <n v="15025"/>
    <n v="13770"/>
    <n v="62203"/>
    <n v="51483"/>
  </r>
  <r>
    <n v="7"/>
    <x v="0"/>
    <x v="9"/>
    <x v="361"/>
    <n v="164"/>
    <n v="272"/>
    <n v="11748"/>
    <n v="11337"/>
    <n v="64618"/>
    <n v="40040"/>
  </r>
  <r>
    <n v="7"/>
    <x v="0"/>
    <x v="9"/>
    <x v="502"/>
    <n v="149"/>
    <n v="176"/>
    <n v="11897"/>
    <n v="11513"/>
    <n v="64469"/>
    <n v="39864"/>
  </r>
  <r>
    <n v="12"/>
    <x v="2"/>
    <x v="2"/>
    <x v="546"/>
    <n v="103"/>
    <n v="54"/>
    <n v="16764"/>
    <n v="14517"/>
    <n v="46623"/>
    <n v="82688"/>
  </r>
  <r>
    <n v="10"/>
    <x v="2"/>
    <x v="3"/>
    <x v="512"/>
    <n v="81"/>
    <n v="161"/>
    <n v="15106"/>
    <n v="13931"/>
    <n v="62122"/>
    <n v="51322"/>
  </r>
  <r>
    <n v="11"/>
    <x v="2"/>
    <x v="6"/>
    <x v="509"/>
    <n v="106"/>
    <n v="132"/>
    <n v="14634"/>
    <n v="14182"/>
    <n v="61346"/>
    <n v="82615"/>
  </r>
  <r>
    <n v="7"/>
    <x v="0"/>
    <x v="9"/>
    <x v="485"/>
    <n v="98"/>
    <n v="231"/>
    <n v="11995"/>
    <n v="11744"/>
    <n v="64371"/>
    <n v="39633"/>
  </r>
  <r>
    <n v="7"/>
    <x v="0"/>
    <x v="9"/>
    <x v="122"/>
    <n v="128"/>
    <n v="70"/>
    <n v="12123"/>
    <n v="11814"/>
    <n v="64243"/>
    <n v="39563"/>
  </r>
  <r>
    <n v="7"/>
    <x v="0"/>
    <x v="9"/>
    <x v="373"/>
    <n v="200"/>
    <n v="217"/>
    <n v="12323"/>
    <n v="12031"/>
    <n v="64043"/>
    <n v="39346"/>
  </r>
  <r>
    <n v="10"/>
    <x v="2"/>
    <x v="3"/>
    <x v="151"/>
    <n v="140"/>
    <n v="203"/>
    <n v="15246"/>
    <n v="14134"/>
    <n v="61982"/>
    <n v="51119"/>
  </r>
  <r>
    <n v="7"/>
    <x v="0"/>
    <x v="9"/>
    <x v="456"/>
    <n v="213"/>
    <n v="53"/>
    <n v="12536"/>
    <n v="12084"/>
    <n v="63830"/>
    <n v="39293"/>
  </r>
  <r>
    <n v="2"/>
    <x v="1"/>
    <x v="7"/>
    <x v="403"/>
    <n v="84"/>
    <n v="107"/>
    <n v="16578"/>
    <n v="15864"/>
    <n v="47863"/>
    <n v="70345"/>
  </r>
  <r>
    <n v="12"/>
    <x v="2"/>
    <x v="2"/>
    <x v="547"/>
    <n v="102"/>
    <n v="214"/>
    <n v="16866"/>
    <n v="14731"/>
    <n v="46521"/>
    <n v="82474"/>
  </r>
  <r>
    <n v="7"/>
    <x v="0"/>
    <x v="9"/>
    <x v="486"/>
    <n v="283"/>
    <n v="111"/>
    <n v="12819"/>
    <n v="12195"/>
    <n v="63547"/>
    <n v="39182"/>
  </r>
  <r>
    <n v="10"/>
    <x v="2"/>
    <x v="3"/>
    <x v="153"/>
    <n v="231"/>
    <n v="105"/>
    <n v="15477"/>
    <n v="14239"/>
    <n v="61751"/>
    <n v="51014"/>
  </r>
  <r>
    <n v="5"/>
    <x v="4"/>
    <x v="8"/>
    <x v="411"/>
    <n v="270"/>
    <n v="245"/>
    <n v="18218"/>
    <n v="16727"/>
    <n v="29205"/>
    <n v="60981"/>
  </r>
  <r>
    <n v="13"/>
    <x v="3"/>
    <x v="4"/>
    <x v="546"/>
    <n v="161"/>
    <n v="180"/>
    <n v="15596"/>
    <n v="14529"/>
    <n v="77107"/>
    <n v="64926"/>
  </r>
  <r>
    <n v="2"/>
    <x v="1"/>
    <x v="7"/>
    <x v="160"/>
    <n v="228"/>
    <n v="205"/>
    <n v="16806"/>
    <n v="16069"/>
    <n v="47635"/>
    <n v="70140"/>
  </r>
  <r>
    <n v="14"/>
    <x v="3"/>
    <x v="7"/>
    <x v="548"/>
    <n v="197"/>
    <n v="197"/>
    <n v="18479"/>
    <n v="16464"/>
    <n v="56932"/>
    <n v="59674"/>
  </r>
  <r>
    <n v="1"/>
    <x v="1"/>
    <x v="0"/>
    <x v="404"/>
    <n v="243"/>
    <n v="221"/>
    <n v="17449"/>
    <n v="16856"/>
    <n v="70141"/>
    <n v="55745"/>
  </r>
  <r>
    <n v="4"/>
    <x v="4"/>
    <x v="5"/>
    <x v="549"/>
    <n v="144"/>
    <n v="213"/>
    <n v="14947"/>
    <n v="14064"/>
    <n v="50243"/>
    <n v="74389"/>
  </r>
  <r>
    <n v="5"/>
    <x v="4"/>
    <x v="8"/>
    <x v="550"/>
    <n v="253"/>
    <n v="72"/>
    <n v="18471"/>
    <n v="16799"/>
    <n v="28952"/>
    <n v="60909"/>
  </r>
  <r>
    <n v="7"/>
    <x v="0"/>
    <x v="9"/>
    <x v="551"/>
    <n v="142"/>
    <n v="289"/>
    <n v="12961"/>
    <n v="12484"/>
    <n v="63405"/>
    <n v="38893"/>
  </r>
  <r>
    <n v="13"/>
    <x v="3"/>
    <x v="4"/>
    <x v="393"/>
    <n v="252"/>
    <n v="149"/>
    <n v="15848"/>
    <n v="14678"/>
    <n v="76855"/>
    <n v="64777"/>
  </r>
  <r>
    <n v="7"/>
    <x v="0"/>
    <x v="9"/>
    <x v="552"/>
    <n v="290"/>
    <n v="86"/>
    <n v="13251"/>
    <n v="12570"/>
    <n v="63115"/>
    <n v="38807"/>
  </r>
  <r>
    <n v="10"/>
    <x v="2"/>
    <x v="3"/>
    <x v="553"/>
    <n v="145"/>
    <n v="167"/>
    <n v="15622"/>
    <n v="14406"/>
    <n v="61606"/>
    <n v="50847"/>
  </r>
  <r>
    <n v="3"/>
    <x v="1"/>
    <x v="1"/>
    <x v="554"/>
    <n v="190"/>
    <n v="104"/>
    <n v="13871"/>
    <n v="11314"/>
    <n v="38287"/>
    <n v="85124"/>
  </r>
  <r>
    <n v="1"/>
    <x v="1"/>
    <x v="0"/>
    <x v="162"/>
    <n v="97"/>
    <n v="53"/>
    <n v="17546"/>
    <n v="16909"/>
    <n v="70044"/>
    <n v="55692"/>
  </r>
  <r>
    <n v="12"/>
    <x v="2"/>
    <x v="2"/>
    <x v="396"/>
    <n v="184"/>
    <n v="287"/>
    <n v="17050"/>
    <n v="15018"/>
    <n v="46337"/>
    <n v="82187"/>
  </r>
  <r>
    <n v="7"/>
    <x v="0"/>
    <x v="9"/>
    <x v="527"/>
    <n v="295"/>
    <n v="70"/>
    <n v="13546"/>
    <n v="12640"/>
    <n v="62820"/>
    <n v="38737"/>
  </r>
  <r>
    <n v="13"/>
    <x v="3"/>
    <x v="4"/>
    <x v="474"/>
    <n v="260"/>
    <n v="97"/>
    <n v="16108"/>
    <n v="14775"/>
    <n v="76595"/>
    <n v="64680"/>
  </r>
  <r>
    <n v="7"/>
    <x v="0"/>
    <x v="9"/>
    <x v="555"/>
    <n v="255"/>
    <n v="59"/>
    <n v="13801"/>
    <n v="12699"/>
    <n v="62565"/>
    <n v="38678"/>
  </r>
  <r>
    <n v="13"/>
    <x v="3"/>
    <x v="4"/>
    <x v="556"/>
    <n v="189"/>
    <n v="61"/>
    <n v="16297"/>
    <n v="14836"/>
    <n v="76406"/>
    <n v="64619"/>
  </r>
  <r>
    <n v="7"/>
    <x v="0"/>
    <x v="9"/>
    <x v="144"/>
    <n v="237"/>
    <n v="248"/>
    <n v="14038"/>
    <n v="12947"/>
    <n v="62328"/>
    <n v="38430"/>
  </r>
  <r>
    <n v="5"/>
    <x v="4"/>
    <x v="8"/>
    <x v="177"/>
    <n v="269"/>
    <n v="53"/>
    <n v="18740"/>
    <n v="16852"/>
    <n v="28683"/>
    <n v="60856"/>
  </r>
  <r>
    <n v="7"/>
    <x v="0"/>
    <x v="9"/>
    <x v="448"/>
    <n v="229"/>
    <n v="290"/>
    <n v="14267"/>
    <n v="13237"/>
    <n v="62099"/>
    <n v="38140"/>
  </r>
  <r>
    <n v="3"/>
    <x v="1"/>
    <x v="1"/>
    <x v="383"/>
    <n v="174"/>
    <n v="250"/>
    <n v="14045"/>
    <n v="11564"/>
    <n v="38113"/>
    <n v="84874"/>
  </r>
  <r>
    <n v="1"/>
    <x v="1"/>
    <x v="0"/>
    <x v="166"/>
    <n v="232"/>
    <n v="231"/>
    <n v="17778"/>
    <n v="17140"/>
    <n v="69812"/>
    <n v="55461"/>
  </r>
  <r>
    <n v="11"/>
    <x v="2"/>
    <x v="6"/>
    <x v="557"/>
    <n v="206"/>
    <n v="285"/>
    <n v="14840"/>
    <n v="14467"/>
    <n v="61140"/>
    <n v="82330"/>
  </r>
  <r>
    <n v="5"/>
    <x v="4"/>
    <x v="8"/>
    <x v="416"/>
    <n v="164"/>
    <n v="153"/>
    <n v="18904"/>
    <n v="17005"/>
    <n v="28519"/>
    <n v="60703"/>
  </r>
  <r>
    <n v="2"/>
    <x v="1"/>
    <x v="7"/>
    <x v="405"/>
    <n v="88"/>
    <n v="83"/>
    <n v="16894"/>
    <n v="16152"/>
    <n v="47547"/>
    <n v="70057"/>
  </r>
  <r>
    <n v="4"/>
    <x v="4"/>
    <x v="5"/>
    <x v="144"/>
    <n v="274"/>
    <n v="113"/>
    <n v="15221"/>
    <n v="14177"/>
    <n v="49969"/>
    <n v="74276"/>
  </r>
  <r>
    <n v="7"/>
    <x v="0"/>
    <x v="9"/>
    <x v="558"/>
    <n v="297"/>
    <n v="163"/>
    <n v="14564"/>
    <n v="13400"/>
    <n v="61802"/>
    <n v="37977"/>
  </r>
  <r>
    <n v="7"/>
    <x v="0"/>
    <x v="9"/>
    <x v="517"/>
    <n v="146"/>
    <n v="128"/>
    <n v="14710"/>
    <n v="13528"/>
    <n v="61656"/>
    <n v="37849"/>
  </r>
  <r>
    <n v="11"/>
    <x v="2"/>
    <x v="6"/>
    <x v="551"/>
    <n v="286"/>
    <n v="54"/>
    <n v="15126"/>
    <n v="14521"/>
    <n v="60854"/>
    <n v="82276"/>
  </r>
  <r>
    <n v="7"/>
    <x v="0"/>
    <x v="9"/>
    <x v="151"/>
    <n v="159"/>
    <n v="215"/>
    <n v="14869"/>
    <n v="13743"/>
    <n v="61497"/>
    <n v="37634"/>
  </r>
  <r>
    <n v="5"/>
    <x v="4"/>
    <x v="8"/>
    <x v="420"/>
    <n v="266"/>
    <n v="134"/>
    <n v="19170"/>
    <n v="17139"/>
    <n v="28253"/>
    <n v="60569"/>
  </r>
  <r>
    <n v="7"/>
    <x v="0"/>
    <x v="9"/>
    <x v="394"/>
    <n v="156"/>
    <n v="142"/>
    <n v="15025"/>
    <n v="13885"/>
    <n v="61341"/>
    <n v="37492"/>
  </r>
  <r>
    <n v="3"/>
    <x v="1"/>
    <x v="1"/>
    <x v="559"/>
    <n v="88"/>
    <n v="87"/>
    <n v="14133"/>
    <n v="11651"/>
    <n v="38025"/>
    <n v="84787"/>
  </r>
  <r>
    <n v="5"/>
    <x v="4"/>
    <x v="8"/>
    <x v="529"/>
    <n v="143"/>
    <n v="177"/>
    <n v="19313"/>
    <n v="17316"/>
    <n v="28110"/>
    <n v="60392"/>
  </r>
  <r>
    <n v="1"/>
    <x v="1"/>
    <x v="0"/>
    <x v="560"/>
    <n v="124"/>
    <n v="268"/>
    <n v="17902"/>
    <n v="17408"/>
    <n v="69688"/>
    <n v="55193"/>
  </r>
  <r>
    <n v="14"/>
    <x v="3"/>
    <x v="7"/>
    <x v="561"/>
    <n v="177"/>
    <n v="133"/>
    <n v="18656"/>
    <n v="16597"/>
    <n v="56755"/>
    <n v="59541"/>
  </r>
  <r>
    <n v="7"/>
    <x v="0"/>
    <x v="9"/>
    <x v="562"/>
    <n v="144"/>
    <n v="154"/>
    <n v="15169"/>
    <n v="14039"/>
    <n v="61197"/>
    <n v="37338"/>
  </r>
  <r>
    <n v="13"/>
    <x v="3"/>
    <x v="4"/>
    <x v="400"/>
    <n v="102"/>
    <n v="287"/>
    <n v="16399"/>
    <n v="15123"/>
    <n v="76304"/>
    <n v="64332"/>
  </r>
  <r>
    <n v="7"/>
    <x v="0"/>
    <x v="9"/>
    <x v="155"/>
    <n v="83"/>
    <n v="156"/>
    <n v="15252"/>
    <n v="14195"/>
    <n v="61114"/>
    <n v="37182"/>
  </r>
  <r>
    <n v="7"/>
    <x v="0"/>
    <x v="9"/>
    <x v="492"/>
    <n v="134"/>
    <n v="253"/>
    <n v="15386"/>
    <n v="14448"/>
    <n v="60980"/>
    <n v="36929"/>
  </r>
  <r>
    <n v="10"/>
    <x v="2"/>
    <x v="3"/>
    <x v="492"/>
    <n v="115"/>
    <n v="262"/>
    <n v="15737"/>
    <n v="14668"/>
    <n v="61491"/>
    <n v="50585"/>
  </r>
  <r>
    <n v="1"/>
    <x v="1"/>
    <x v="0"/>
    <x v="170"/>
    <n v="199"/>
    <n v="269"/>
    <n v="18101"/>
    <n v="17677"/>
    <n v="69489"/>
    <n v="54924"/>
  </r>
  <r>
    <n v="14"/>
    <x v="3"/>
    <x v="7"/>
    <x v="436"/>
    <n v="107"/>
    <n v="166"/>
    <n v="18763"/>
    <n v="16763"/>
    <n v="56648"/>
    <n v="59375"/>
  </r>
  <r>
    <n v="12"/>
    <x v="2"/>
    <x v="2"/>
    <x v="553"/>
    <n v="96"/>
    <n v="98"/>
    <n v="17146"/>
    <n v="15116"/>
    <n v="46241"/>
    <n v="82089"/>
  </r>
  <r>
    <n v="7"/>
    <x v="0"/>
    <x v="9"/>
    <x v="497"/>
    <n v="172"/>
    <n v="239"/>
    <n v="15558"/>
    <n v="14687"/>
    <n v="60808"/>
    <n v="36690"/>
  </r>
  <r>
    <n v="11"/>
    <x v="2"/>
    <x v="6"/>
    <x v="384"/>
    <n v="289"/>
    <n v="103"/>
    <n v="15415"/>
    <n v="14624"/>
    <n v="60565"/>
    <n v="82173"/>
  </r>
  <r>
    <n v="10"/>
    <x v="2"/>
    <x v="3"/>
    <x v="497"/>
    <n v="94"/>
    <n v="168"/>
    <n v="15831"/>
    <n v="14836"/>
    <n v="61397"/>
    <n v="50417"/>
  </r>
  <r>
    <n v="2"/>
    <x v="1"/>
    <x v="7"/>
    <x v="563"/>
    <n v="125"/>
    <n v="67"/>
    <n v="17019"/>
    <n v="16219"/>
    <n v="47422"/>
    <n v="69990"/>
  </r>
  <r>
    <n v="7"/>
    <x v="0"/>
    <x v="9"/>
    <x v="162"/>
    <n v="182"/>
    <n v="278"/>
    <n v="15740"/>
    <n v="14965"/>
    <n v="60626"/>
    <n v="36412"/>
  </r>
  <r>
    <n v="1"/>
    <x v="1"/>
    <x v="0"/>
    <x v="564"/>
    <n v="180"/>
    <n v="183"/>
    <n v="18281"/>
    <n v="17860"/>
    <n v="69309"/>
    <n v="54741"/>
  </r>
  <r>
    <n v="2"/>
    <x v="1"/>
    <x v="7"/>
    <x v="510"/>
    <n v="131"/>
    <n v="68"/>
    <n v="17150"/>
    <n v="16287"/>
    <n v="47291"/>
    <n v="69922"/>
  </r>
  <r>
    <n v="7"/>
    <x v="0"/>
    <x v="9"/>
    <x v="164"/>
    <n v="150"/>
    <n v="272"/>
    <n v="15890"/>
    <n v="15237"/>
    <n v="60476"/>
    <n v="36140"/>
  </r>
  <r>
    <n v="1"/>
    <x v="1"/>
    <x v="0"/>
    <x v="544"/>
    <n v="116"/>
    <n v="145"/>
    <n v="18397"/>
    <n v="18005"/>
    <n v="69193"/>
    <n v="54596"/>
  </r>
  <r>
    <n v="7"/>
    <x v="0"/>
    <x v="9"/>
    <x v="565"/>
    <n v="227"/>
    <n v="224"/>
    <n v="16117"/>
    <n v="15461"/>
    <n v="60249"/>
    <n v="35916"/>
  </r>
  <r>
    <n v="2"/>
    <x v="1"/>
    <x v="7"/>
    <x v="167"/>
    <n v="300"/>
    <n v="218"/>
    <n v="17450"/>
    <n v="16505"/>
    <n v="46991"/>
    <n v="69704"/>
  </r>
  <r>
    <n v="13"/>
    <x v="3"/>
    <x v="4"/>
    <x v="566"/>
    <n v="118"/>
    <n v="210"/>
    <n v="16517"/>
    <n v="15333"/>
    <n v="76186"/>
    <n v="64122"/>
  </r>
  <r>
    <n v="4"/>
    <x v="4"/>
    <x v="5"/>
    <x v="448"/>
    <n v="274"/>
    <n v="148"/>
    <n v="15495"/>
    <n v="14325"/>
    <n v="49695"/>
    <n v="74128"/>
  </r>
  <r>
    <n v="3"/>
    <x v="1"/>
    <x v="1"/>
    <x v="567"/>
    <n v="177"/>
    <n v="289"/>
    <n v="14310"/>
    <n v="11940"/>
    <n v="37848"/>
    <n v="84498"/>
  </r>
  <r>
    <n v="7"/>
    <x v="0"/>
    <x v="9"/>
    <x v="511"/>
    <n v="243"/>
    <n v="73"/>
    <n v="16360"/>
    <n v="15534"/>
    <n v="60006"/>
    <n v="35843"/>
  </r>
  <r>
    <n v="7"/>
    <x v="0"/>
    <x v="9"/>
    <x v="520"/>
    <n v="279"/>
    <n v="212"/>
    <n v="16639"/>
    <n v="15746"/>
    <n v="59727"/>
    <n v="35631"/>
  </r>
  <r>
    <n v="3"/>
    <x v="1"/>
    <x v="1"/>
    <x v="568"/>
    <n v="219"/>
    <n v="211"/>
    <n v="14529"/>
    <n v="12151"/>
    <n v="37629"/>
    <n v="84287"/>
  </r>
  <r>
    <n v="14"/>
    <x v="3"/>
    <x v="7"/>
    <x v="438"/>
    <n v="88"/>
    <n v="87"/>
    <n v="18851"/>
    <n v="16850"/>
    <n v="56560"/>
    <n v="59288"/>
  </r>
  <r>
    <n v="12"/>
    <x v="2"/>
    <x v="2"/>
    <x v="400"/>
    <n v="93"/>
    <n v="123"/>
    <n v="17239"/>
    <n v="15239"/>
    <n v="46148"/>
    <n v="81966"/>
  </r>
  <r>
    <n v="4"/>
    <x v="4"/>
    <x v="5"/>
    <x v="569"/>
    <n v="146"/>
    <n v="95"/>
    <n v="15641"/>
    <n v="14420"/>
    <n v="49549"/>
    <n v="74033"/>
  </r>
  <r>
    <n v="1"/>
    <x v="1"/>
    <x v="0"/>
    <x v="570"/>
    <n v="238"/>
    <n v="239"/>
    <n v="18635"/>
    <n v="18244"/>
    <n v="68955"/>
    <n v="54357"/>
  </r>
  <r>
    <n v="7"/>
    <x v="0"/>
    <x v="9"/>
    <x v="172"/>
    <n v="278"/>
    <n v="237"/>
    <n v="16917"/>
    <n v="15983"/>
    <n v="59449"/>
    <n v="35394"/>
  </r>
  <r>
    <n v="10"/>
    <x v="2"/>
    <x v="3"/>
    <x v="498"/>
    <n v="299"/>
    <n v="281"/>
    <n v="16130"/>
    <n v="15117"/>
    <n v="61098"/>
    <n v="50136"/>
  </r>
  <r>
    <n v="7"/>
    <x v="0"/>
    <x v="9"/>
    <x v="571"/>
    <n v="276"/>
    <n v="236"/>
    <n v="17193"/>
    <n v="16219"/>
    <n v="59173"/>
    <n v="35158"/>
  </r>
  <r>
    <n v="13"/>
    <x v="3"/>
    <x v="4"/>
    <x v="572"/>
    <n v="250"/>
    <n v="88"/>
    <n v="16767"/>
    <n v="15421"/>
    <n v="75936"/>
    <n v="64034"/>
  </r>
  <r>
    <n v="14"/>
    <x v="3"/>
    <x v="7"/>
    <x v="573"/>
    <n v="266"/>
    <n v="223"/>
    <n v="19117"/>
    <n v="17073"/>
    <n v="56294"/>
    <n v="59065"/>
  </r>
  <r>
    <n v="11"/>
    <x v="2"/>
    <x v="6"/>
    <x v="494"/>
    <n v="239"/>
    <n v="190"/>
    <n v="15654"/>
    <n v="14814"/>
    <n v="60326"/>
    <n v="81983"/>
  </r>
  <r>
    <n v="7"/>
    <x v="0"/>
    <x v="9"/>
    <x v="411"/>
    <n v="232"/>
    <n v="203"/>
    <n v="17425"/>
    <n v="16422"/>
    <n v="58941"/>
    <n v="34955"/>
  </r>
  <r>
    <n v="7"/>
    <x v="0"/>
    <x v="9"/>
    <x v="574"/>
    <n v="81"/>
    <n v="220"/>
    <n v="17506"/>
    <n v="16642"/>
    <n v="58860"/>
    <n v="34735"/>
  </r>
  <r>
    <n v="2"/>
    <x v="1"/>
    <x v="7"/>
    <x v="408"/>
    <n v="258"/>
    <n v="281"/>
    <n v="17708"/>
    <n v="16786"/>
    <n v="46733"/>
    <n v="69423"/>
  </r>
  <r>
    <n v="3"/>
    <x v="1"/>
    <x v="1"/>
    <x v="444"/>
    <n v="289"/>
    <n v="214"/>
    <n v="14818"/>
    <n v="12365"/>
    <n v="37340"/>
    <n v="84073"/>
  </r>
  <r>
    <n v="1"/>
    <x v="1"/>
    <x v="0"/>
    <x v="550"/>
    <n v="201"/>
    <n v="279"/>
    <n v="18836"/>
    <n v="18523"/>
    <n v="68754"/>
    <n v="54078"/>
  </r>
  <r>
    <n v="10"/>
    <x v="2"/>
    <x v="3"/>
    <x v="575"/>
    <n v="228"/>
    <n v="203"/>
    <n v="16358"/>
    <n v="15320"/>
    <n v="60870"/>
    <n v="49933"/>
  </r>
  <r>
    <n v="14"/>
    <x v="3"/>
    <x v="7"/>
    <x v="576"/>
    <n v="199"/>
    <n v="247"/>
    <n v="19316"/>
    <n v="17320"/>
    <n v="56095"/>
    <n v="58818"/>
  </r>
  <r>
    <n v="11"/>
    <x v="2"/>
    <x v="6"/>
    <x v="387"/>
    <n v="148"/>
    <n v="274"/>
    <n v="15802"/>
    <n v="15088"/>
    <n v="60178"/>
    <n v="81709"/>
  </r>
  <r>
    <n v="5"/>
    <x v="4"/>
    <x v="8"/>
    <x v="534"/>
    <n v="159"/>
    <n v="141"/>
    <n v="19472"/>
    <n v="17457"/>
    <n v="27951"/>
    <n v="60251"/>
  </r>
  <r>
    <n v="1"/>
    <x v="1"/>
    <x v="0"/>
    <x v="412"/>
    <n v="299"/>
    <n v="278"/>
    <n v="19135"/>
    <n v="18801"/>
    <n v="68455"/>
    <n v="53800"/>
  </r>
  <r>
    <n v="10"/>
    <x v="2"/>
    <x v="3"/>
    <x v="167"/>
    <n v="136"/>
    <n v="99"/>
    <n v="16494"/>
    <n v="15419"/>
    <n v="60734"/>
    <n v="49834"/>
  </r>
  <r>
    <n v="14"/>
    <x v="3"/>
    <x v="7"/>
    <x v="441"/>
    <n v="158"/>
    <n v="133"/>
    <n v="19474"/>
    <n v="17453"/>
    <n v="55937"/>
    <n v="58685"/>
  </r>
  <r>
    <n v="7"/>
    <x v="0"/>
    <x v="9"/>
    <x v="577"/>
    <n v="125"/>
    <n v="281"/>
    <n v="17631"/>
    <n v="16923"/>
    <n v="58735"/>
    <n v="34454"/>
  </r>
  <r>
    <n v="13"/>
    <x v="3"/>
    <x v="4"/>
    <x v="578"/>
    <n v="207"/>
    <n v="106"/>
    <n v="16974"/>
    <n v="15527"/>
    <n v="75729"/>
    <n v="63928"/>
  </r>
  <r>
    <n v="14"/>
    <x v="3"/>
    <x v="7"/>
    <x v="579"/>
    <n v="114"/>
    <n v="271"/>
    <n v="19588"/>
    <n v="17724"/>
    <n v="55823"/>
    <n v="58414"/>
  </r>
  <r>
    <n v="7"/>
    <x v="0"/>
    <x v="9"/>
    <x v="580"/>
    <n v="178"/>
    <n v="172"/>
    <n v="17809"/>
    <n v="17095"/>
    <n v="58557"/>
    <n v="34282"/>
  </r>
  <r>
    <n v="10"/>
    <x v="2"/>
    <x v="3"/>
    <x v="407"/>
    <n v="221"/>
    <n v="116"/>
    <n v="16715"/>
    <n v="15535"/>
    <n v="60513"/>
    <n v="49718"/>
  </r>
  <r>
    <n v="7"/>
    <x v="0"/>
    <x v="9"/>
    <x v="581"/>
    <n v="118"/>
    <n v="298"/>
    <n v="17927"/>
    <n v="17393"/>
    <n v="58439"/>
    <n v="33984"/>
  </r>
  <r>
    <n v="11"/>
    <x v="2"/>
    <x v="6"/>
    <x v="143"/>
    <n v="141"/>
    <n v="69"/>
    <n v="15943"/>
    <n v="15157"/>
    <n v="60037"/>
    <n v="81640"/>
  </r>
  <r>
    <n v="7"/>
    <x v="0"/>
    <x v="9"/>
    <x v="582"/>
    <n v="250"/>
    <n v="81"/>
    <n v="18177"/>
    <n v="17474"/>
    <n v="58189"/>
    <n v="33903"/>
  </r>
  <r>
    <n v="7"/>
    <x v="0"/>
    <x v="9"/>
    <x v="422"/>
    <n v="96"/>
    <n v="56"/>
    <n v="18273"/>
    <n v="17530"/>
    <n v="58093"/>
    <n v="33847"/>
  </r>
  <r>
    <n v="11"/>
    <x v="2"/>
    <x v="6"/>
    <x v="144"/>
    <n v="90"/>
    <n v="236"/>
    <n v="16033"/>
    <n v="15393"/>
    <n v="59947"/>
    <n v="81404"/>
  </r>
  <r>
    <n v="1"/>
    <x v="1"/>
    <x v="0"/>
    <x v="581"/>
    <n v="97"/>
    <n v="92"/>
    <n v="19232"/>
    <n v="18893"/>
    <n v="68358"/>
    <n v="53708"/>
  </r>
  <r>
    <n v="2"/>
    <x v="1"/>
    <x v="7"/>
    <x v="564"/>
    <n v="89"/>
    <n v="76"/>
    <n v="17797"/>
    <n v="16862"/>
    <n v="46644"/>
    <n v="69347"/>
  </r>
  <r>
    <n v="14"/>
    <x v="3"/>
    <x v="7"/>
    <x v="447"/>
    <n v="102"/>
    <n v="111"/>
    <n v="19690"/>
    <n v="17835"/>
    <n v="55721"/>
    <n v="58303"/>
  </r>
  <r>
    <n v="7"/>
    <x v="0"/>
    <x v="9"/>
    <x v="537"/>
    <n v="222"/>
    <n v="174"/>
    <n v="18495"/>
    <n v="17704"/>
    <n v="57871"/>
    <n v="33673"/>
  </r>
  <r>
    <n v="13"/>
    <x v="3"/>
    <x v="4"/>
    <x v="166"/>
    <n v="265"/>
    <n v="214"/>
    <n v="17239"/>
    <n v="15741"/>
    <n v="75464"/>
    <n v="63714"/>
  </r>
  <r>
    <n v="4"/>
    <x v="4"/>
    <x v="5"/>
    <x v="546"/>
    <n v="85"/>
    <n v="222"/>
    <n v="15726"/>
    <n v="14642"/>
    <n v="49464"/>
    <n v="73811"/>
  </r>
  <r>
    <n v="14"/>
    <x v="3"/>
    <x v="7"/>
    <x v="583"/>
    <n v="117"/>
    <n v="76"/>
    <n v="19807"/>
    <n v="17911"/>
    <n v="55604"/>
    <n v="58227"/>
  </r>
  <r>
    <n v="2"/>
    <x v="1"/>
    <x v="7"/>
    <x v="584"/>
    <n v="236"/>
    <n v="161"/>
    <n v="18033"/>
    <n v="17023"/>
    <n v="46408"/>
    <n v="69186"/>
  </r>
  <r>
    <n v="12"/>
    <x v="2"/>
    <x v="2"/>
    <x v="492"/>
    <n v="287"/>
    <n v="190"/>
    <n v="17526"/>
    <n v="15429"/>
    <n v="45861"/>
    <n v="81776"/>
  </r>
  <r>
    <n v="14"/>
    <x v="3"/>
    <x v="7"/>
    <x v="585"/>
    <n v="217"/>
    <n v="240"/>
    <n v="20024"/>
    <n v="18151"/>
    <n v="55387"/>
    <n v="57987"/>
  </r>
  <r>
    <n v="7"/>
    <x v="0"/>
    <x v="9"/>
    <x v="586"/>
    <n v="101"/>
    <n v="179"/>
    <n v="18596"/>
    <n v="17883"/>
    <n v="57770"/>
    <n v="33494"/>
  </r>
  <r>
    <n v="7"/>
    <x v="0"/>
    <x v="9"/>
    <x v="186"/>
    <n v="110"/>
    <n v="203"/>
    <n v="18706"/>
    <n v="18086"/>
    <n v="57660"/>
    <n v="33291"/>
  </r>
  <r>
    <n v="10"/>
    <x v="2"/>
    <x v="3"/>
    <x v="408"/>
    <n v="109"/>
    <n v="231"/>
    <n v="16824"/>
    <n v="15766"/>
    <n v="60404"/>
    <n v="49487"/>
  </r>
  <r>
    <n v="13"/>
    <x v="3"/>
    <x v="4"/>
    <x v="539"/>
    <n v="141"/>
    <n v="95"/>
    <n v="17380"/>
    <n v="15836"/>
    <n v="75323"/>
    <n v="63619"/>
  </r>
  <r>
    <n v="13"/>
    <x v="3"/>
    <x v="4"/>
    <x v="587"/>
    <n v="132"/>
    <n v="213"/>
    <n v="17512"/>
    <n v="16049"/>
    <n v="75191"/>
    <n v="63406"/>
  </r>
  <r>
    <n v="13"/>
    <x v="3"/>
    <x v="4"/>
    <x v="564"/>
    <n v="177"/>
    <n v="261"/>
    <n v="17689"/>
    <n v="16310"/>
    <n v="75014"/>
    <n v="63145"/>
  </r>
  <r>
    <n v="1"/>
    <x v="1"/>
    <x v="0"/>
    <x v="588"/>
    <n v="186"/>
    <n v="228"/>
    <n v="19418"/>
    <n v="19121"/>
    <n v="68172"/>
    <n v="53480"/>
  </r>
  <r>
    <n v="7"/>
    <x v="0"/>
    <x v="9"/>
    <x v="589"/>
    <n v="159"/>
    <n v="294"/>
    <n v="18865"/>
    <n v="18380"/>
    <n v="57501"/>
    <n v="32997"/>
  </r>
  <r>
    <n v="4"/>
    <x v="4"/>
    <x v="5"/>
    <x v="590"/>
    <n v="282"/>
    <n v="293"/>
    <n v="16008"/>
    <n v="14935"/>
    <n v="49182"/>
    <n v="73518"/>
  </r>
  <r>
    <n v="7"/>
    <x v="0"/>
    <x v="9"/>
    <x v="434"/>
    <n v="118"/>
    <n v="53"/>
    <n v="18983"/>
    <n v="18433"/>
    <n v="57383"/>
    <n v="32944"/>
  </r>
  <r>
    <n v="3"/>
    <x v="1"/>
    <x v="1"/>
    <x v="591"/>
    <n v="193"/>
    <n v="70"/>
    <n v="15011"/>
    <n v="12435"/>
    <n v="37147"/>
    <n v="84003"/>
  </r>
  <r>
    <n v="13"/>
    <x v="3"/>
    <x v="4"/>
    <x v="172"/>
    <n v="204"/>
    <n v="111"/>
    <n v="17893"/>
    <n v="16421"/>
    <n v="74810"/>
    <n v="63034"/>
  </r>
  <r>
    <n v="11"/>
    <x v="2"/>
    <x v="6"/>
    <x v="448"/>
    <n v="298"/>
    <n v="60"/>
    <n v="16331"/>
    <n v="15453"/>
    <n v="59649"/>
    <n v="81344"/>
  </r>
  <r>
    <n v="3"/>
    <x v="1"/>
    <x v="1"/>
    <x v="503"/>
    <n v="151"/>
    <n v="65"/>
    <n v="15162"/>
    <n v="12500"/>
    <n v="36996"/>
    <n v="83938"/>
  </r>
  <r>
    <n v="5"/>
    <x v="4"/>
    <x v="8"/>
    <x v="586"/>
    <n v="130"/>
    <n v="65"/>
    <n v="19602"/>
    <n v="17522"/>
    <n v="27821"/>
    <n v="60186"/>
  </r>
  <r>
    <n v="1"/>
    <x v="1"/>
    <x v="0"/>
    <x v="181"/>
    <n v="115"/>
    <n v="173"/>
    <n v="19533"/>
    <n v="19294"/>
    <n v="68057"/>
    <n v="53307"/>
  </r>
  <r>
    <n v="10"/>
    <x v="2"/>
    <x v="3"/>
    <x v="564"/>
    <n v="193"/>
    <n v="166"/>
    <n v="17017"/>
    <n v="15932"/>
    <n v="60211"/>
    <n v="49321"/>
  </r>
  <r>
    <n v="11"/>
    <x v="2"/>
    <x v="6"/>
    <x v="558"/>
    <n v="102"/>
    <n v="106"/>
    <n v="16433"/>
    <n v="15559"/>
    <n v="59547"/>
    <n v="81238"/>
  </r>
  <r>
    <n v="14"/>
    <x v="3"/>
    <x v="7"/>
    <x v="453"/>
    <n v="101"/>
    <n v="158"/>
    <n v="20125"/>
    <n v="18309"/>
    <n v="55286"/>
    <n v="57829"/>
  </r>
  <r>
    <n v="14"/>
    <x v="3"/>
    <x v="7"/>
    <x v="592"/>
    <n v="85"/>
    <n v="186"/>
    <n v="20210"/>
    <n v="18495"/>
    <n v="55201"/>
    <n v="57643"/>
  </r>
  <r>
    <n v="3"/>
    <x v="1"/>
    <x v="1"/>
    <x v="150"/>
    <n v="136"/>
    <n v="92"/>
    <n v="15298"/>
    <n v="12592"/>
    <n v="36860"/>
    <n v="83846"/>
  </r>
  <r>
    <n v="1"/>
    <x v="1"/>
    <x v="0"/>
    <x v="184"/>
    <n v="88"/>
    <n v="129"/>
    <n v="19621"/>
    <n v="19423"/>
    <n v="67969"/>
    <n v="53178"/>
  </r>
  <r>
    <n v="14"/>
    <x v="3"/>
    <x v="7"/>
    <x v="457"/>
    <n v="115"/>
    <n v="53"/>
    <n v="20325"/>
    <n v="18548"/>
    <n v="55086"/>
    <n v="57590"/>
  </r>
  <r>
    <n v="1"/>
    <x v="1"/>
    <x v="0"/>
    <x v="429"/>
    <n v="204"/>
    <n v="69"/>
    <n v="19825"/>
    <n v="19492"/>
    <n v="67765"/>
    <n v="53109"/>
  </r>
  <r>
    <n v="10"/>
    <x v="2"/>
    <x v="3"/>
    <x v="173"/>
    <n v="219"/>
    <n v="111"/>
    <n v="17236"/>
    <n v="16043"/>
    <n v="59992"/>
    <n v="49210"/>
  </r>
  <r>
    <n v="1"/>
    <x v="1"/>
    <x v="0"/>
    <x v="589"/>
    <n v="116"/>
    <n v="213"/>
    <n v="19941"/>
    <n v="19705"/>
    <n v="67649"/>
    <n v="52896"/>
  </r>
  <r>
    <n v="12"/>
    <x v="2"/>
    <x v="2"/>
    <x v="159"/>
    <n v="133"/>
    <n v="161"/>
    <n v="17659"/>
    <n v="15590"/>
    <n v="45728"/>
    <n v="81615"/>
  </r>
  <r>
    <n v="4"/>
    <x v="4"/>
    <x v="5"/>
    <x v="547"/>
    <n v="177"/>
    <n v="173"/>
    <n v="16185"/>
    <n v="15108"/>
    <n v="49005"/>
    <n v="73345"/>
  </r>
  <r>
    <n v="7"/>
    <x v="0"/>
    <x v="9"/>
    <x v="593"/>
    <n v="140"/>
    <n v="82"/>
    <n v="19123"/>
    <n v="18515"/>
    <n v="57243"/>
    <n v="32862"/>
  </r>
  <r>
    <n v="10"/>
    <x v="2"/>
    <x v="3"/>
    <x v="524"/>
    <n v="237"/>
    <n v="228"/>
    <n v="17473"/>
    <n v="16271"/>
    <n v="59755"/>
    <n v="48982"/>
  </r>
  <r>
    <n v="13"/>
    <x v="3"/>
    <x v="4"/>
    <x v="570"/>
    <n v="252"/>
    <n v="89"/>
    <n v="18145"/>
    <n v="16510"/>
    <n v="74558"/>
    <n v="62945"/>
  </r>
  <r>
    <n v="2"/>
    <x v="1"/>
    <x v="7"/>
    <x v="594"/>
    <n v="291"/>
    <n v="139"/>
    <n v="18324"/>
    <n v="17162"/>
    <n v="46117"/>
    <n v="69047"/>
  </r>
  <r>
    <n v="11"/>
    <x v="2"/>
    <x v="6"/>
    <x v="391"/>
    <n v="145"/>
    <n v="94"/>
    <n v="16578"/>
    <n v="15653"/>
    <n v="59402"/>
    <n v="81144"/>
  </r>
  <r>
    <n v="12"/>
    <x v="2"/>
    <x v="2"/>
    <x v="595"/>
    <n v="135"/>
    <n v="138"/>
    <n v="17794"/>
    <n v="15728"/>
    <n v="45593"/>
    <n v="81477"/>
  </r>
  <r>
    <n v="7"/>
    <x v="0"/>
    <x v="9"/>
    <x v="596"/>
    <n v="174"/>
    <n v="160"/>
    <n v="19297"/>
    <n v="18675"/>
    <n v="57069"/>
    <n v="32702"/>
  </r>
  <r>
    <n v="7"/>
    <x v="0"/>
    <x v="9"/>
    <x v="438"/>
    <n v="148"/>
    <n v="108"/>
    <n v="19445"/>
    <n v="18783"/>
    <n v="56921"/>
    <n v="32594"/>
  </r>
  <r>
    <n v="10"/>
    <x v="2"/>
    <x v="3"/>
    <x v="412"/>
    <n v="268"/>
    <n v="206"/>
    <n v="17741"/>
    <n v="16477"/>
    <n v="59487"/>
    <n v="48776"/>
  </r>
  <r>
    <n v="1"/>
    <x v="1"/>
    <x v="0"/>
    <x v="548"/>
    <n v="139"/>
    <n v="100"/>
    <n v="20080"/>
    <n v="19805"/>
    <n v="67510"/>
    <n v="52796"/>
  </r>
  <r>
    <n v="2"/>
    <x v="1"/>
    <x v="7"/>
    <x v="597"/>
    <n v="121"/>
    <n v="272"/>
    <n v="18445"/>
    <n v="17434"/>
    <n v="45996"/>
    <n v="68775"/>
  </r>
  <r>
    <n v="7"/>
    <x v="0"/>
    <x v="9"/>
    <x v="598"/>
    <n v="169"/>
    <n v="91"/>
    <n v="19614"/>
    <n v="18874"/>
    <n v="56752"/>
    <n v="32503"/>
  </r>
  <r>
    <n v="11"/>
    <x v="2"/>
    <x v="6"/>
    <x v="599"/>
    <n v="161"/>
    <n v="218"/>
    <n v="16739"/>
    <n v="15871"/>
    <n v="59241"/>
    <n v="80926"/>
  </r>
  <r>
    <n v="3"/>
    <x v="1"/>
    <x v="1"/>
    <x v="472"/>
    <n v="158"/>
    <n v="110"/>
    <n v="15456"/>
    <n v="12702"/>
    <n v="36702"/>
    <n v="83736"/>
  </r>
  <r>
    <n v="11"/>
    <x v="2"/>
    <x v="6"/>
    <x v="547"/>
    <n v="246"/>
    <n v="184"/>
    <n v="16985"/>
    <n v="16055"/>
    <n v="58995"/>
    <n v="80742"/>
  </r>
  <r>
    <n v="11"/>
    <x v="2"/>
    <x v="6"/>
    <x v="153"/>
    <n v="200"/>
    <n v="139"/>
    <n v="17185"/>
    <n v="16194"/>
    <n v="58795"/>
    <n v="80603"/>
  </r>
  <r>
    <n v="10"/>
    <x v="2"/>
    <x v="3"/>
    <x v="420"/>
    <n v="184"/>
    <n v="174"/>
    <n v="17925"/>
    <n v="16651"/>
    <n v="59303"/>
    <n v="48602"/>
  </r>
  <r>
    <n v="13"/>
    <x v="3"/>
    <x v="4"/>
    <x v="594"/>
    <n v="289"/>
    <n v="194"/>
    <n v="18434"/>
    <n v="16704"/>
    <n v="74269"/>
    <n v="62751"/>
  </r>
  <r>
    <n v="4"/>
    <x v="4"/>
    <x v="5"/>
    <x v="153"/>
    <n v="208"/>
    <n v="99"/>
    <n v="16393"/>
    <n v="15207"/>
    <n v="48797"/>
    <n v="73246"/>
  </r>
  <r>
    <n v="13"/>
    <x v="3"/>
    <x v="4"/>
    <x v="176"/>
    <n v="81"/>
    <n v="298"/>
    <n v="18515"/>
    <n v="17002"/>
    <n v="74188"/>
    <n v="62453"/>
  </r>
  <r>
    <n v="2"/>
    <x v="1"/>
    <x v="7"/>
    <x v="600"/>
    <n v="211"/>
    <n v="262"/>
    <n v="18656"/>
    <n v="17696"/>
    <n v="45785"/>
    <n v="68513"/>
  </r>
  <r>
    <n v="10"/>
    <x v="2"/>
    <x v="3"/>
    <x v="601"/>
    <n v="155"/>
    <n v="80"/>
    <n v="18080"/>
    <n v="16731"/>
    <n v="59148"/>
    <n v="48522"/>
  </r>
  <r>
    <n v="12"/>
    <x v="2"/>
    <x v="2"/>
    <x v="162"/>
    <n v="116"/>
    <n v="90"/>
    <n v="17910"/>
    <n v="15818"/>
    <n v="45477"/>
    <n v="81387"/>
  </r>
  <r>
    <n v="4"/>
    <x v="4"/>
    <x v="5"/>
    <x v="488"/>
    <n v="235"/>
    <n v="143"/>
    <n v="16628"/>
    <n v="15350"/>
    <n v="48562"/>
    <n v="73103"/>
  </r>
  <r>
    <n v="7"/>
    <x v="0"/>
    <x v="9"/>
    <x v="602"/>
    <n v="274"/>
    <n v="99"/>
    <n v="19888"/>
    <n v="18973"/>
    <n v="56478"/>
    <n v="32404"/>
  </r>
  <r>
    <n v="13"/>
    <x v="3"/>
    <x v="4"/>
    <x v="597"/>
    <n v="268"/>
    <n v="278"/>
    <n v="18783"/>
    <n v="17280"/>
    <n v="73920"/>
    <n v="62175"/>
  </r>
  <r>
    <n v="10"/>
    <x v="2"/>
    <x v="3"/>
    <x v="603"/>
    <n v="154"/>
    <n v="193"/>
    <n v="18234"/>
    <n v="16924"/>
    <n v="58994"/>
    <n v="48329"/>
  </r>
  <r>
    <n v="7"/>
    <x v="0"/>
    <x v="9"/>
    <x v="446"/>
    <n v="84"/>
    <n v="226"/>
    <n v="19972"/>
    <n v="19199"/>
    <n v="56394"/>
    <n v="32178"/>
  </r>
  <r>
    <n v="1"/>
    <x v="1"/>
    <x v="0"/>
    <x v="604"/>
    <n v="277"/>
    <n v="152"/>
    <n v="20357"/>
    <n v="19957"/>
    <n v="67233"/>
    <n v="52644"/>
  </r>
  <r>
    <n v="3"/>
    <x v="1"/>
    <x v="1"/>
    <x v="605"/>
    <n v="262"/>
    <n v="173"/>
    <n v="15718"/>
    <n v="12875"/>
    <n v="36440"/>
    <n v="83563"/>
  </r>
  <r>
    <n v="13"/>
    <x v="3"/>
    <x v="4"/>
    <x v="177"/>
    <n v="123"/>
    <n v="194"/>
    <n v="18906"/>
    <n v="17474"/>
    <n v="73797"/>
    <n v="61981"/>
  </r>
  <r>
    <n v="2"/>
    <x v="1"/>
    <x v="7"/>
    <x v="601"/>
    <n v="172"/>
    <n v="55"/>
    <n v="18828"/>
    <n v="17751"/>
    <n v="45613"/>
    <n v="68458"/>
  </r>
  <r>
    <n v="10"/>
    <x v="2"/>
    <x v="3"/>
    <x v="427"/>
    <n v="196"/>
    <n v="73"/>
    <n v="18430"/>
    <n v="16997"/>
    <n v="58798"/>
    <n v="48256"/>
  </r>
  <r>
    <n v="4"/>
    <x v="4"/>
    <x v="5"/>
    <x v="531"/>
    <n v="139"/>
    <n v="157"/>
    <n v="16767"/>
    <n v="15507"/>
    <n v="48423"/>
    <n v="72946"/>
  </r>
  <r>
    <n v="1"/>
    <x v="1"/>
    <x v="0"/>
    <x v="606"/>
    <n v="88"/>
    <n v="195"/>
    <n v="20445"/>
    <n v="20152"/>
    <n v="67145"/>
    <n v="52449"/>
  </r>
  <r>
    <n v="2"/>
    <x v="1"/>
    <x v="7"/>
    <x v="603"/>
    <n v="216"/>
    <n v="280"/>
    <n v="19044"/>
    <n v="18031"/>
    <n v="45397"/>
    <n v="68178"/>
  </r>
  <r>
    <n v="7"/>
    <x v="0"/>
    <x v="9"/>
    <x v="607"/>
    <n v="92"/>
    <n v="174"/>
    <n v="20064"/>
    <n v="19373"/>
    <n v="56302"/>
    <n v="32004"/>
  </r>
  <r>
    <n v="4"/>
    <x v="4"/>
    <x v="5"/>
    <x v="160"/>
    <n v="125"/>
    <n v="79"/>
    <n v="16892"/>
    <n v="15586"/>
    <n v="48298"/>
    <n v="72867"/>
  </r>
  <r>
    <n v="1"/>
    <x v="1"/>
    <x v="0"/>
    <x v="439"/>
    <n v="118"/>
    <n v="111"/>
    <n v="20563"/>
    <n v="20263"/>
    <n v="67027"/>
    <n v="52338"/>
  </r>
  <r>
    <n v="14"/>
    <x v="3"/>
    <x v="7"/>
    <x v="608"/>
    <n v="160"/>
    <n v="119"/>
    <n v="20485"/>
    <n v="18667"/>
    <n v="54926"/>
    <n v="57471"/>
  </r>
  <r>
    <n v="7"/>
    <x v="0"/>
    <x v="9"/>
    <x v="609"/>
    <n v="245"/>
    <n v="240"/>
    <n v="20309"/>
    <n v="19613"/>
    <n v="56057"/>
    <n v="31764"/>
  </r>
  <r>
    <n v="13"/>
    <x v="3"/>
    <x v="4"/>
    <x v="610"/>
    <n v="243"/>
    <n v="119"/>
    <n v="19149"/>
    <n v="17593"/>
    <n v="73554"/>
    <n v="61862"/>
  </r>
  <r>
    <n v="3"/>
    <x v="1"/>
    <x v="1"/>
    <x v="153"/>
    <n v="253"/>
    <n v="278"/>
    <n v="15971"/>
    <n v="13153"/>
    <n v="36187"/>
    <n v="83285"/>
  </r>
  <r>
    <n v="7"/>
    <x v="0"/>
    <x v="9"/>
    <x v="611"/>
    <n v="239"/>
    <n v="297"/>
    <n v="20548"/>
    <n v="19910"/>
    <n v="55818"/>
    <n v="31467"/>
  </r>
  <r>
    <n v="14"/>
    <x v="3"/>
    <x v="7"/>
    <x v="612"/>
    <n v="194"/>
    <n v="256"/>
    <n v="20679"/>
    <n v="18923"/>
    <n v="54732"/>
    <n v="57215"/>
  </r>
  <r>
    <n v="2"/>
    <x v="1"/>
    <x v="7"/>
    <x v="537"/>
    <n v="241"/>
    <n v="271"/>
    <n v="19285"/>
    <n v="18302"/>
    <n v="45156"/>
    <n v="67907"/>
  </r>
  <r>
    <n v="7"/>
    <x v="0"/>
    <x v="9"/>
    <x v="210"/>
    <n v="253"/>
    <n v="149"/>
    <n v="20801"/>
    <n v="20059"/>
    <n v="55565"/>
    <n v="31318"/>
  </r>
  <r>
    <n v="7"/>
    <x v="0"/>
    <x v="9"/>
    <x v="212"/>
    <n v="128"/>
    <n v="87"/>
    <n v="20929"/>
    <n v="20146"/>
    <n v="55437"/>
    <n v="31231"/>
  </r>
  <r>
    <n v="2"/>
    <x v="1"/>
    <x v="7"/>
    <x v="427"/>
    <n v="272"/>
    <n v="246"/>
    <n v="19557"/>
    <n v="18548"/>
    <n v="44884"/>
    <n v="67661"/>
  </r>
  <r>
    <n v="3"/>
    <x v="1"/>
    <x v="1"/>
    <x v="156"/>
    <n v="292"/>
    <n v="169"/>
    <n v="16263"/>
    <n v="13322"/>
    <n v="35895"/>
    <n v="83116"/>
  </r>
  <r>
    <n v="7"/>
    <x v="0"/>
    <x v="9"/>
    <x v="213"/>
    <n v="87"/>
    <n v="204"/>
    <n v="21016"/>
    <n v="20350"/>
    <n v="55350"/>
    <n v="31027"/>
  </r>
  <r>
    <n v="14"/>
    <x v="3"/>
    <x v="7"/>
    <x v="613"/>
    <n v="115"/>
    <n v="73"/>
    <n v="20794"/>
    <n v="18996"/>
    <n v="54617"/>
    <n v="57142"/>
  </r>
  <r>
    <n v="7"/>
    <x v="0"/>
    <x v="9"/>
    <x v="222"/>
    <n v="121"/>
    <n v="267"/>
    <n v="21137"/>
    <n v="20617"/>
    <n v="55229"/>
    <n v="30760"/>
  </r>
  <r>
    <n v="11"/>
    <x v="2"/>
    <x v="6"/>
    <x v="614"/>
    <n v="112"/>
    <n v="226"/>
    <n v="17297"/>
    <n v="16420"/>
    <n v="58683"/>
    <n v="80377"/>
  </r>
  <r>
    <n v="1"/>
    <x v="1"/>
    <x v="0"/>
    <x v="615"/>
    <n v="182"/>
    <n v="173"/>
    <n v="20745"/>
    <n v="20436"/>
    <n v="66845"/>
    <n v="52165"/>
  </r>
  <r>
    <n v="13"/>
    <x v="3"/>
    <x v="4"/>
    <x v="180"/>
    <n v="294"/>
    <n v="256"/>
    <n v="19443"/>
    <n v="17849"/>
    <n v="73260"/>
    <n v="61606"/>
  </r>
  <r>
    <n v="14"/>
    <x v="3"/>
    <x v="7"/>
    <x v="234"/>
    <n v="112"/>
    <n v="90"/>
    <n v="20906"/>
    <n v="19086"/>
    <n v="54505"/>
    <n v="57052"/>
  </r>
  <r>
    <n v="12"/>
    <x v="2"/>
    <x v="2"/>
    <x v="563"/>
    <n v="203"/>
    <n v="215"/>
    <n v="18113"/>
    <n v="16033"/>
    <n v="45274"/>
    <n v="81172"/>
  </r>
  <r>
    <n v="7"/>
    <x v="0"/>
    <x v="9"/>
    <x v="226"/>
    <n v="156"/>
    <n v="187"/>
    <n v="21293"/>
    <n v="20804"/>
    <n v="55073"/>
    <n v="30573"/>
  </r>
  <r>
    <n v="7"/>
    <x v="0"/>
    <x v="9"/>
    <x v="455"/>
    <n v="211"/>
    <n v="248"/>
    <n v="21504"/>
    <n v="21052"/>
    <n v="54862"/>
    <n v="30325"/>
  </r>
  <r>
    <n v="7"/>
    <x v="0"/>
    <x v="9"/>
    <x v="228"/>
    <n v="221"/>
    <n v="177"/>
    <n v="21725"/>
    <n v="21229"/>
    <n v="54641"/>
    <n v="30148"/>
  </r>
  <r>
    <n v="7"/>
    <x v="0"/>
    <x v="9"/>
    <x v="616"/>
    <n v="81"/>
    <n v="180"/>
    <n v="21806"/>
    <n v="21409"/>
    <n v="54560"/>
    <n v="29968"/>
  </r>
  <r>
    <n v="13"/>
    <x v="3"/>
    <x v="4"/>
    <x v="422"/>
    <n v="118"/>
    <n v="119"/>
    <n v="19561"/>
    <n v="17968"/>
    <n v="73142"/>
    <n v="61487"/>
  </r>
  <r>
    <n v="12"/>
    <x v="2"/>
    <x v="2"/>
    <x v="535"/>
    <n v="225"/>
    <n v="108"/>
    <n v="18338"/>
    <n v="16141"/>
    <n v="45049"/>
    <n v="81064"/>
  </r>
  <r>
    <n v="7"/>
    <x v="0"/>
    <x v="9"/>
    <x v="612"/>
    <n v="223"/>
    <n v="73"/>
    <n v="22029"/>
    <n v="21482"/>
    <n v="54337"/>
    <n v="29895"/>
  </r>
  <r>
    <n v="7"/>
    <x v="0"/>
    <x v="9"/>
    <x v="234"/>
    <n v="188"/>
    <n v="241"/>
    <n v="22217"/>
    <n v="21723"/>
    <n v="54149"/>
    <n v="29654"/>
  </r>
  <r>
    <n v="1"/>
    <x v="1"/>
    <x v="0"/>
    <x v="203"/>
    <n v="228"/>
    <n v="171"/>
    <n v="20973"/>
    <n v="20607"/>
    <n v="66617"/>
    <n v="51994"/>
  </r>
  <r>
    <n v="7"/>
    <x v="0"/>
    <x v="9"/>
    <x v="463"/>
    <n v="300"/>
    <n v="232"/>
    <n v="22517"/>
    <n v="21955"/>
    <n v="53849"/>
    <n v="29422"/>
  </r>
  <r>
    <n v="1"/>
    <x v="1"/>
    <x v="0"/>
    <x v="617"/>
    <n v="248"/>
    <n v="258"/>
    <n v="21221"/>
    <n v="20865"/>
    <n v="66369"/>
    <n v="51736"/>
  </r>
  <r>
    <n v="7"/>
    <x v="0"/>
    <x v="9"/>
    <x v="618"/>
    <n v="289"/>
    <n v="101"/>
    <n v="22806"/>
    <n v="22056"/>
    <n v="53560"/>
    <n v="29321"/>
  </r>
  <r>
    <n v="7"/>
    <x v="0"/>
    <x v="9"/>
    <x v="465"/>
    <n v="125"/>
    <n v="243"/>
    <n v="22931"/>
    <n v="22299"/>
    <n v="53435"/>
    <n v="29078"/>
  </r>
  <r>
    <n v="7"/>
    <x v="0"/>
    <x v="9"/>
    <x v="619"/>
    <n v="150"/>
    <n v="146"/>
    <n v="23081"/>
    <n v="22445"/>
    <n v="53285"/>
    <n v="28932"/>
  </r>
  <r>
    <n v="2"/>
    <x v="1"/>
    <x v="7"/>
    <x v="620"/>
    <n v="189"/>
    <n v="82"/>
    <n v="19746"/>
    <n v="18630"/>
    <n v="44695"/>
    <n v="67579"/>
  </r>
  <r>
    <n v="7"/>
    <x v="0"/>
    <x v="9"/>
    <x v="240"/>
    <n v="117"/>
    <n v="52"/>
    <n v="23198"/>
    <n v="22497"/>
    <n v="53168"/>
    <n v="28880"/>
  </r>
  <r>
    <n v="3"/>
    <x v="1"/>
    <x v="1"/>
    <x v="566"/>
    <n v="152"/>
    <n v="88"/>
    <n v="16415"/>
    <n v="13410"/>
    <n v="35743"/>
    <n v="83028"/>
  </r>
  <r>
    <n v="2"/>
    <x v="1"/>
    <x v="7"/>
    <x v="621"/>
    <n v="285"/>
    <n v="148"/>
    <n v="20031"/>
    <n v="18778"/>
    <n v="44410"/>
    <n v="67431"/>
  </r>
  <r>
    <n v="12"/>
    <x v="2"/>
    <x v="2"/>
    <x v="539"/>
    <n v="100"/>
    <n v="298"/>
    <n v="18438"/>
    <n v="16439"/>
    <n v="44949"/>
    <n v="80766"/>
  </r>
  <r>
    <n v="12"/>
    <x v="2"/>
    <x v="2"/>
    <x v="587"/>
    <n v="268"/>
    <n v="71"/>
    <n v="18706"/>
    <n v="16510"/>
    <n v="44681"/>
    <n v="80695"/>
  </r>
  <r>
    <n v="14"/>
    <x v="3"/>
    <x v="7"/>
    <x v="622"/>
    <n v="287"/>
    <n v="133"/>
    <n v="21193"/>
    <n v="19219"/>
    <n v="54218"/>
    <n v="56919"/>
  </r>
  <r>
    <n v="7"/>
    <x v="0"/>
    <x v="9"/>
    <x v="623"/>
    <n v="221"/>
    <n v="144"/>
    <n v="23419"/>
    <n v="22641"/>
    <n v="52947"/>
    <n v="28736"/>
  </r>
  <r>
    <n v="14"/>
    <x v="3"/>
    <x v="7"/>
    <x v="463"/>
    <n v="161"/>
    <n v="138"/>
    <n v="21354"/>
    <n v="19357"/>
    <n v="54057"/>
    <n v="56781"/>
  </r>
  <r>
    <n v="5"/>
    <x v="4"/>
    <x v="8"/>
    <x v="430"/>
    <n v="257"/>
    <n v="71"/>
    <n v="19859"/>
    <n v="17593"/>
    <n v="27564"/>
    <n v="60115"/>
  </r>
  <r>
    <n v="5"/>
    <x v="4"/>
    <x v="8"/>
    <x v="431"/>
    <n v="98"/>
    <n v="108"/>
    <n v="19957"/>
    <n v="17701"/>
    <n v="27466"/>
    <n v="60007"/>
  </r>
  <r>
    <n v="3"/>
    <x v="1"/>
    <x v="1"/>
    <x v="624"/>
    <n v="85"/>
    <n v="156"/>
    <n v="16500"/>
    <n v="13566"/>
    <n v="35658"/>
    <n v="82872"/>
  </r>
  <r>
    <n v="7"/>
    <x v="0"/>
    <x v="9"/>
    <x v="625"/>
    <n v="178"/>
    <n v="265"/>
    <n v="23597"/>
    <n v="22906"/>
    <n v="52769"/>
    <n v="28471"/>
  </r>
  <r>
    <n v="7"/>
    <x v="0"/>
    <x v="9"/>
    <x v="626"/>
    <n v="94"/>
    <n v="268"/>
    <n v="23691"/>
    <n v="23174"/>
    <n v="52675"/>
    <n v="28203"/>
  </r>
  <r>
    <n v="11"/>
    <x v="2"/>
    <x v="6"/>
    <x v="403"/>
    <n v="296"/>
    <n v="178"/>
    <n v="17593"/>
    <n v="16598"/>
    <n v="58387"/>
    <n v="80199"/>
  </r>
  <r>
    <n v="7"/>
    <x v="0"/>
    <x v="9"/>
    <x v="627"/>
    <n v="93"/>
    <n v="64"/>
    <n v="23784"/>
    <n v="23238"/>
    <n v="52582"/>
    <n v="28139"/>
  </r>
  <r>
    <n v="13"/>
    <x v="3"/>
    <x v="4"/>
    <x v="628"/>
    <n v="116"/>
    <n v="61"/>
    <n v="19677"/>
    <n v="18029"/>
    <n v="73026"/>
    <n v="61426"/>
  </r>
  <r>
    <n v="10"/>
    <x v="2"/>
    <x v="3"/>
    <x v="185"/>
    <n v="97"/>
    <n v="96"/>
    <n v="18527"/>
    <n v="17093"/>
    <n v="58701"/>
    <n v="48160"/>
  </r>
  <r>
    <n v="7"/>
    <x v="0"/>
    <x v="9"/>
    <x v="629"/>
    <n v="108"/>
    <n v="225"/>
    <n v="23892"/>
    <n v="23463"/>
    <n v="52474"/>
    <n v="27914"/>
  </r>
  <r>
    <n v="2"/>
    <x v="1"/>
    <x v="7"/>
    <x v="630"/>
    <n v="84"/>
    <n v="69"/>
    <n v="20115"/>
    <n v="18847"/>
    <n v="44326"/>
    <n v="67362"/>
  </r>
  <r>
    <n v="5"/>
    <x v="4"/>
    <x v="8"/>
    <x v="593"/>
    <n v="291"/>
    <n v="215"/>
    <n v="20248"/>
    <n v="17916"/>
    <n v="27175"/>
    <n v="59792"/>
  </r>
  <r>
    <n v="14"/>
    <x v="3"/>
    <x v="7"/>
    <x v="464"/>
    <n v="268"/>
    <n v="180"/>
    <n v="21622"/>
    <n v="19537"/>
    <n v="53789"/>
    <n v="56601"/>
  </r>
  <r>
    <n v="13"/>
    <x v="3"/>
    <x v="4"/>
    <x v="586"/>
    <n v="283"/>
    <n v="134"/>
    <n v="19960"/>
    <n v="18163"/>
    <n v="72743"/>
    <n v="61292"/>
  </r>
  <r>
    <n v="10"/>
    <x v="2"/>
    <x v="3"/>
    <x v="621"/>
    <n v="148"/>
    <n v="138"/>
    <n v="18675"/>
    <n v="17231"/>
    <n v="58553"/>
    <n v="48022"/>
  </r>
  <r>
    <n v="14"/>
    <x v="3"/>
    <x v="7"/>
    <x v="237"/>
    <n v="159"/>
    <n v="182"/>
    <n v="21781"/>
    <n v="19719"/>
    <n v="53630"/>
    <n v="56419"/>
  </r>
  <r>
    <n v="12"/>
    <x v="2"/>
    <x v="2"/>
    <x v="631"/>
    <n v="119"/>
    <n v="127"/>
    <n v="18825"/>
    <n v="16637"/>
    <n v="44562"/>
    <n v="80568"/>
  </r>
  <r>
    <n v="10"/>
    <x v="2"/>
    <x v="3"/>
    <x v="548"/>
    <n v="109"/>
    <n v="239"/>
    <n v="18784"/>
    <n v="17470"/>
    <n v="58444"/>
    <n v="47783"/>
  </r>
  <r>
    <n v="4"/>
    <x v="4"/>
    <x v="5"/>
    <x v="405"/>
    <n v="150"/>
    <n v="169"/>
    <n v="17042"/>
    <n v="15755"/>
    <n v="48148"/>
    <n v="72698"/>
  </r>
  <r>
    <n v="11"/>
    <x v="2"/>
    <x v="6"/>
    <x v="497"/>
    <n v="291"/>
    <n v="275"/>
    <n v="17884"/>
    <n v="16873"/>
    <n v="58096"/>
    <n v="79924"/>
  </r>
  <r>
    <n v="10"/>
    <x v="2"/>
    <x v="3"/>
    <x v="632"/>
    <n v="277"/>
    <n v="184"/>
    <n v="19061"/>
    <n v="17654"/>
    <n v="58167"/>
    <n v="47599"/>
  </r>
  <r>
    <n v="5"/>
    <x v="4"/>
    <x v="8"/>
    <x v="604"/>
    <n v="276"/>
    <n v="231"/>
    <n v="20524"/>
    <n v="18147"/>
    <n v="26899"/>
    <n v="59561"/>
  </r>
  <r>
    <n v="1"/>
    <x v="1"/>
    <x v="0"/>
    <x v="583"/>
    <n v="248"/>
    <n v="95"/>
    <n v="21469"/>
    <n v="20960"/>
    <n v="66121"/>
    <n v="51641"/>
  </r>
  <r>
    <n v="2"/>
    <x v="1"/>
    <x v="7"/>
    <x v="189"/>
    <n v="116"/>
    <n v="74"/>
    <n v="20231"/>
    <n v="18921"/>
    <n v="44210"/>
    <n v="67288"/>
  </r>
  <r>
    <n v="7"/>
    <x v="0"/>
    <x v="9"/>
    <x v="633"/>
    <n v="296"/>
    <n v="50"/>
    <n v="24188"/>
    <n v="23513"/>
    <n v="52178"/>
    <n v="27864"/>
  </r>
  <r>
    <n v="1"/>
    <x v="1"/>
    <x v="0"/>
    <x v="212"/>
    <n v="98"/>
    <n v="256"/>
    <n v="21567"/>
    <n v="21216"/>
    <n v="66023"/>
    <n v="51385"/>
  </r>
  <r>
    <n v="2"/>
    <x v="1"/>
    <x v="7"/>
    <x v="634"/>
    <n v="265"/>
    <n v="146"/>
    <n v="20496"/>
    <n v="19067"/>
    <n v="43945"/>
    <n v="67142"/>
  </r>
  <r>
    <n v="14"/>
    <x v="3"/>
    <x v="7"/>
    <x v="635"/>
    <n v="220"/>
    <n v="237"/>
    <n v="22001"/>
    <n v="19956"/>
    <n v="53410"/>
    <n v="56182"/>
  </r>
  <r>
    <n v="3"/>
    <x v="1"/>
    <x v="1"/>
    <x v="578"/>
    <n v="230"/>
    <n v="227"/>
    <n v="16730"/>
    <n v="13793"/>
    <n v="35428"/>
    <n v="82645"/>
  </r>
  <r>
    <n v="2"/>
    <x v="1"/>
    <x v="7"/>
    <x v="596"/>
    <n v="227"/>
    <n v="241"/>
    <n v="20723"/>
    <n v="19308"/>
    <n v="43718"/>
    <n v="66901"/>
  </r>
  <r>
    <n v="14"/>
    <x v="3"/>
    <x v="7"/>
    <x v="636"/>
    <n v="203"/>
    <n v="191"/>
    <n v="22204"/>
    <n v="20147"/>
    <n v="53207"/>
    <n v="55991"/>
  </r>
  <r>
    <n v="13"/>
    <x v="3"/>
    <x v="4"/>
    <x v="429"/>
    <n v="219"/>
    <n v="110"/>
    <n v="20179"/>
    <n v="18273"/>
    <n v="72524"/>
    <n v="61182"/>
  </r>
  <r>
    <n v="3"/>
    <x v="1"/>
    <x v="1"/>
    <x v="565"/>
    <n v="134"/>
    <n v="250"/>
    <n v="16864"/>
    <n v="14043"/>
    <n v="35294"/>
    <n v="82395"/>
  </r>
  <r>
    <n v="1"/>
    <x v="1"/>
    <x v="0"/>
    <x v="637"/>
    <n v="230"/>
    <n v="210"/>
    <n v="21797"/>
    <n v="21426"/>
    <n v="65793"/>
    <n v="51175"/>
  </r>
  <r>
    <n v="11"/>
    <x v="2"/>
    <x v="6"/>
    <x v="638"/>
    <n v="209"/>
    <n v="147"/>
    <n v="18093"/>
    <n v="17020"/>
    <n v="57887"/>
    <n v="79777"/>
  </r>
  <r>
    <n v="12"/>
    <x v="2"/>
    <x v="2"/>
    <x v="639"/>
    <n v="266"/>
    <n v="154"/>
    <n v="19091"/>
    <n v="16791"/>
    <n v="44296"/>
    <n v="80414"/>
  </r>
  <r>
    <n v="2"/>
    <x v="1"/>
    <x v="7"/>
    <x v="640"/>
    <n v="155"/>
    <n v="297"/>
    <n v="20878"/>
    <n v="19605"/>
    <n v="43563"/>
    <n v="66604"/>
  </r>
  <r>
    <n v="7"/>
    <x v="0"/>
    <x v="9"/>
    <x v="641"/>
    <n v="113"/>
    <n v="192"/>
    <n v="24301"/>
    <n v="23705"/>
    <n v="52065"/>
    <n v="27672"/>
  </r>
  <r>
    <n v="13"/>
    <x v="3"/>
    <x v="4"/>
    <x v="188"/>
    <n v="149"/>
    <n v="142"/>
    <n v="20328"/>
    <n v="18415"/>
    <n v="72375"/>
    <n v="61040"/>
  </r>
  <r>
    <n v="1"/>
    <x v="1"/>
    <x v="0"/>
    <x v="222"/>
    <n v="218"/>
    <n v="116"/>
    <n v="22015"/>
    <n v="21542"/>
    <n v="65575"/>
    <n v="51059"/>
  </r>
  <r>
    <n v="4"/>
    <x v="4"/>
    <x v="5"/>
    <x v="535"/>
    <n v="127"/>
    <n v="131"/>
    <n v="17169"/>
    <n v="15886"/>
    <n v="48021"/>
    <n v="72567"/>
  </r>
  <r>
    <n v="7"/>
    <x v="0"/>
    <x v="9"/>
    <x v="642"/>
    <n v="235"/>
    <n v="74"/>
    <n v="24536"/>
    <n v="23779"/>
    <n v="51830"/>
    <n v="27598"/>
  </r>
  <r>
    <n v="2"/>
    <x v="1"/>
    <x v="7"/>
    <x v="643"/>
    <n v="190"/>
    <n v="192"/>
    <n v="21068"/>
    <n v="19797"/>
    <n v="43373"/>
    <n v="66412"/>
  </r>
  <r>
    <n v="11"/>
    <x v="2"/>
    <x v="6"/>
    <x v="644"/>
    <n v="123"/>
    <n v="105"/>
    <n v="18216"/>
    <n v="17125"/>
    <n v="57764"/>
    <n v="79672"/>
  </r>
  <r>
    <n v="7"/>
    <x v="0"/>
    <x v="9"/>
    <x v="645"/>
    <n v="229"/>
    <n v="60"/>
    <n v="24765"/>
    <n v="23839"/>
    <n v="51601"/>
    <n v="27538"/>
  </r>
  <r>
    <n v="1"/>
    <x v="1"/>
    <x v="0"/>
    <x v="646"/>
    <n v="256"/>
    <n v="199"/>
    <n v="22271"/>
    <n v="21741"/>
    <n v="65319"/>
    <n v="50860"/>
  </r>
  <r>
    <n v="7"/>
    <x v="0"/>
    <x v="9"/>
    <x v="647"/>
    <n v="155"/>
    <n v="233"/>
    <n v="24920"/>
    <n v="24072"/>
    <n v="51446"/>
    <n v="27305"/>
  </r>
  <r>
    <n v="7"/>
    <x v="0"/>
    <x v="9"/>
    <x v="483"/>
    <n v="147"/>
    <n v="257"/>
    <n v="25067"/>
    <n v="24329"/>
    <n v="51299"/>
    <n v="27048"/>
  </r>
  <r>
    <n v="11"/>
    <x v="2"/>
    <x v="6"/>
    <x v="648"/>
    <n v="223"/>
    <n v="275"/>
    <n v="18439"/>
    <n v="17400"/>
    <n v="57541"/>
    <n v="79397"/>
  </r>
  <r>
    <n v="3"/>
    <x v="1"/>
    <x v="1"/>
    <x v="167"/>
    <n v="172"/>
    <n v="92"/>
    <n v="17036"/>
    <n v="14135"/>
    <n v="35122"/>
    <n v="82303"/>
  </r>
  <r>
    <n v="2"/>
    <x v="1"/>
    <x v="7"/>
    <x v="615"/>
    <n v="110"/>
    <n v="274"/>
    <n v="21178"/>
    <n v="20071"/>
    <n v="43263"/>
    <n v="66138"/>
  </r>
  <r>
    <n v="14"/>
    <x v="3"/>
    <x v="7"/>
    <x v="649"/>
    <n v="189"/>
    <n v="68"/>
    <n v="22393"/>
    <n v="20215"/>
    <n v="53018"/>
    <n v="55923"/>
  </r>
  <r>
    <n v="13"/>
    <x v="3"/>
    <x v="4"/>
    <x v="548"/>
    <n v="249"/>
    <n v="205"/>
    <n v="20577"/>
    <n v="18620"/>
    <n v="72126"/>
    <n v="60835"/>
  </r>
  <r>
    <n v="4"/>
    <x v="4"/>
    <x v="5"/>
    <x v="167"/>
    <n v="292"/>
    <n v="124"/>
    <n v="17461"/>
    <n v="16010"/>
    <n v="47729"/>
    <n v="72443"/>
  </r>
  <r>
    <n v="7"/>
    <x v="0"/>
    <x v="9"/>
    <x v="650"/>
    <n v="171"/>
    <n v="100"/>
    <n v="25238"/>
    <n v="24429"/>
    <n v="51128"/>
    <n v="26948"/>
  </r>
  <r>
    <n v="7"/>
    <x v="0"/>
    <x v="9"/>
    <x v="651"/>
    <n v="202"/>
    <n v="65"/>
    <n v="25440"/>
    <n v="24494"/>
    <n v="50926"/>
    <n v="26883"/>
  </r>
  <r>
    <n v="14"/>
    <x v="3"/>
    <x v="7"/>
    <x v="469"/>
    <n v="188"/>
    <n v="136"/>
    <n v="22581"/>
    <n v="20351"/>
    <n v="52830"/>
    <n v="55787"/>
  </r>
  <r>
    <n v="14"/>
    <x v="3"/>
    <x v="7"/>
    <x v="625"/>
    <n v="183"/>
    <n v="253"/>
    <n v="22764"/>
    <n v="20604"/>
    <n v="52647"/>
    <n v="55534"/>
  </r>
  <r>
    <n v="12"/>
    <x v="2"/>
    <x v="2"/>
    <x v="584"/>
    <n v="114"/>
    <n v="265"/>
    <n v="19205"/>
    <n v="17056"/>
    <n v="44182"/>
    <n v="80149"/>
  </r>
  <r>
    <n v="5"/>
    <x v="4"/>
    <x v="8"/>
    <x v="652"/>
    <n v="152"/>
    <n v="61"/>
    <n v="20676"/>
    <n v="18208"/>
    <n v="26747"/>
    <n v="59500"/>
  </r>
  <r>
    <n v="10"/>
    <x v="2"/>
    <x v="3"/>
    <x v="192"/>
    <n v="92"/>
    <n v="86"/>
    <n v="19153"/>
    <n v="17740"/>
    <n v="58075"/>
    <n v="47513"/>
  </r>
  <r>
    <n v="11"/>
    <x v="2"/>
    <x v="6"/>
    <x v="653"/>
    <n v="125"/>
    <n v="186"/>
    <n v="18564"/>
    <n v="17586"/>
    <n v="57416"/>
    <n v="79211"/>
  </r>
  <r>
    <n v="7"/>
    <x v="0"/>
    <x v="9"/>
    <x v="654"/>
    <n v="232"/>
    <n v="296"/>
    <n v="25672"/>
    <n v="24790"/>
    <n v="50694"/>
    <n v="26587"/>
  </r>
  <r>
    <n v="14"/>
    <x v="3"/>
    <x v="7"/>
    <x v="473"/>
    <n v="127"/>
    <n v="197"/>
    <n v="22891"/>
    <n v="20801"/>
    <n v="52520"/>
    <n v="55337"/>
  </r>
  <r>
    <n v="3"/>
    <x v="1"/>
    <x v="1"/>
    <x v="408"/>
    <n v="234"/>
    <n v="280"/>
    <n v="17270"/>
    <n v="14415"/>
    <n v="34888"/>
    <n v="82023"/>
  </r>
  <r>
    <n v="10"/>
    <x v="2"/>
    <x v="3"/>
    <x v="655"/>
    <n v="297"/>
    <n v="56"/>
    <n v="19450"/>
    <n v="17796"/>
    <n v="57778"/>
    <n v="47457"/>
  </r>
  <r>
    <n v="10"/>
    <x v="2"/>
    <x v="3"/>
    <x v="439"/>
    <n v="197"/>
    <n v="82"/>
    <n v="19647"/>
    <n v="17878"/>
    <n v="57581"/>
    <n v="47375"/>
  </r>
  <r>
    <n v="14"/>
    <x v="3"/>
    <x v="7"/>
    <x v="627"/>
    <n v="186"/>
    <n v="115"/>
    <n v="23077"/>
    <n v="20916"/>
    <n v="52334"/>
    <n v="55222"/>
  </r>
  <r>
    <n v="7"/>
    <x v="0"/>
    <x v="9"/>
    <x v="656"/>
    <n v="231"/>
    <n v="114"/>
    <n v="25903"/>
    <n v="24904"/>
    <n v="50463"/>
    <n v="26473"/>
  </r>
  <r>
    <n v="7"/>
    <x v="0"/>
    <x v="9"/>
    <x v="657"/>
    <n v="204"/>
    <n v="76"/>
    <n v="26107"/>
    <n v="24980"/>
    <n v="50259"/>
    <n v="26397"/>
  </r>
  <r>
    <n v="11"/>
    <x v="2"/>
    <x v="6"/>
    <x v="658"/>
    <n v="81"/>
    <n v="61"/>
    <n v="18645"/>
    <n v="17647"/>
    <n v="57335"/>
    <n v="79150"/>
  </r>
  <r>
    <n v="7"/>
    <x v="0"/>
    <x v="9"/>
    <x v="659"/>
    <n v="288"/>
    <n v="250"/>
    <n v="26395"/>
    <n v="25230"/>
    <n v="49971"/>
    <n v="26147"/>
  </r>
  <r>
    <n v="7"/>
    <x v="0"/>
    <x v="9"/>
    <x v="660"/>
    <n v="186"/>
    <n v="296"/>
    <n v="26581"/>
    <n v="25526"/>
    <n v="49785"/>
    <n v="25851"/>
  </r>
  <r>
    <n v="13"/>
    <x v="3"/>
    <x v="4"/>
    <x v="561"/>
    <n v="266"/>
    <n v="265"/>
    <n v="20843"/>
    <n v="18885"/>
    <n v="71860"/>
    <n v="60570"/>
  </r>
  <r>
    <n v="7"/>
    <x v="0"/>
    <x v="9"/>
    <x v="661"/>
    <n v="86"/>
    <n v="246"/>
    <n v="26667"/>
    <n v="25772"/>
    <n v="49699"/>
    <n v="25605"/>
  </r>
  <r>
    <n v="7"/>
    <x v="0"/>
    <x v="9"/>
    <x v="662"/>
    <n v="288"/>
    <n v="283"/>
    <n v="26955"/>
    <n v="26055"/>
    <n v="49411"/>
    <n v="25322"/>
  </r>
  <r>
    <n v="7"/>
    <x v="0"/>
    <x v="9"/>
    <x v="663"/>
    <n v="275"/>
    <n v="116"/>
    <n v="27230"/>
    <n v="26171"/>
    <n v="49136"/>
    <n v="25206"/>
  </r>
  <r>
    <n v="7"/>
    <x v="0"/>
    <x v="9"/>
    <x v="664"/>
    <n v="201"/>
    <n v="126"/>
    <n v="27431"/>
    <n v="26297"/>
    <n v="48935"/>
    <n v="25080"/>
  </r>
  <r>
    <n v="1"/>
    <x v="1"/>
    <x v="0"/>
    <x v="665"/>
    <n v="249"/>
    <n v="123"/>
    <n v="22520"/>
    <n v="21864"/>
    <n v="65070"/>
    <n v="50737"/>
  </r>
  <r>
    <n v="7"/>
    <x v="0"/>
    <x v="9"/>
    <x v="666"/>
    <n v="214"/>
    <n v="242"/>
    <n v="27645"/>
    <n v="26539"/>
    <n v="48721"/>
    <n v="24838"/>
  </r>
  <r>
    <n v="11"/>
    <x v="2"/>
    <x v="6"/>
    <x v="172"/>
    <n v="151"/>
    <n v="92"/>
    <n v="18796"/>
    <n v="17739"/>
    <n v="57184"/>
    <n v="79058"/>
  </r>
  <r>
    <n v="5"/>
    <x v="4"/>
    <x v="8"/>
    <x v="606"/>
    <n v="232"/>
    <n v="134"/>
    <n v="20908"/>
    <n v="18342"/>
    <n v="26515"/>
    <n v="59366"/>
  </r>
  <r>
    <n v="7"/>
    <x v="0"/>
    <x v="9"/>
    <x v="667"/>
    <n v="210"/>
    <n v="63"/>
    <n v="27855"/>
    <n v="26602"/>
    <n v="48511"/>
    <n v="24775"/>
  </r>
  <r>
    <n v="7"/>
    <x v="0"/>
    <x v="9"/>
    <x v="668"/>
    <n v="221"/>
    <n v="120"/>
    <n v="28076"/>
    <n v="26722"/>
    <n v="48290"/>
    <n v="24655"/>
  </r>
  <r>
    <n v="14"/>
    <x v="3"/>
    <x v="7"/>
    <x v="669"/>
    <n v="182"/>
    <n v="298"/>
    <n v="23259"/>
    <n v="21214"/>
    <n v="52152"/>
    <n v="54924"/>
  </r>
  <r>
    <n v="11"/>
    <x v="2"/>
    <x v="6"/>
    <x v="670"/>
    <n v="282"/>
    <n v="190"/>
    <n v="19078"/>
    <n v="17929"/>
    <n v="56902"/>
    <n v="78868"/>
  </r>
  <r>
    <n v="2"/>
    <x v="1"/>
    <x v="7"/>
    <x v="602"/>
    <n v="162"/>
    <n v="247"/>
    <n v="21340"/>
    <n v="20318"/>
    <n v="43101"/>
    <n v="65891"/>
  </r>
  <r>
    <n v="13"/>
    <x v="3"/>
    <x v="4"/>
    <x v="604"/>
    <n v="80"/>
    <n v="170"/>
    <n v="20923"/>
    <n v="19055"/>
    <n v="71780"/>
    <n v="60400"/>
  </r>
  <r>
    <n v="10"/>
    <x v="2"/>
    <x v="3"/>
    <x v="643"/>
    <n v="193"/>
    <n v="130"/>
    <n v="19840"/>
    <n v="18008"/>
    <n v="57388"/>
    <n v="47245"/>
  </r>
  <r>
    <n v="12"/>
    <x v="2"/>
    <x v="2"/>
    <x v="411"/>
    <n v="141"/>
    <n v="205"/>
    <n v="19346"/>
    <n v="17261"/>
    <n v="44041"/>
    <n v="79944"/>
  </r>
  <r>
    <n v="1"/>
    <x v="1"/>
    <x v="0"/>
    <x v="671"/>
    <n v="130"/>
    <n v="261"/>
    <n v="22650"/>
    <n v="22125"/>
    <n v="64940"/>
    <n v="50476"/>
  </r>
  <r>
    <n v="13"/>
    <x v="3"/>
    <x v="4"/>
    <x v="606"/>
    <n v="220"/>
    <n v="232"/>
    <n v="21143"/>
    <n v="19287"/>
    <n v="71560"/>
    <n v="60168"/>
  </r>
  <r>
    <n v="7"/>
    <x v="0"/>
    <x v="9"/>
    <x v="672"/>
    <n v="147"/>
    <n v="118"/>
    <n v="28223"/>
    <n v="26840"/>
    <n v="48143"/>
    <n v="24537"/>
  </r>
  <r>
    <n v="1"/>
    <x v="1"/>
    <x v="0"/>
    <x v="673"/>
    <n v="262"/>
    <n v="112"/>
    <n v="22912"/>
    <n v="22237"/>
    <n v="64678"/>
    <n v="50364"/>
  </r>
  <r>
    <n v="7"/>
    <x v="0"/>
    <x v="9"/>
    <x v="674"/>
    <n v="171"/>
    <n v="252"/>
    <n v="28394"/>
    <n v="27092"/>
    <n v="47972"/>
    <n v="24285"/>
  </r>
  <r>
    <n v="7"/>
    <x v="0"/>
    <x v="9"/>
    <x v="675"/>
    <n v="174"/>
    <n v="227"/>
    <n v="28568"/>
    <n v="27319"/>
    <n v="47798"/>
    <n v="24058"/>
  </r>
  <r>
    <n v="4"/>
    <x v="4"/>
    <x v="5"/>
    <x v="407"/>
    <n v="114"/>
    <n v="254"/>
    <n v="17575"/>
    <n v="16264"/>
    <n v="47615"/>
    <n v="72189"/>
  </r>
  <r>
    <n v="12"/>
    <x v="2"/>
    <x v="2"/>
    <x v="577"/>
    <n v="250"/>
    <n v="58"/>
    <n v="19596"/>
    <n v="17319"/>
    <n v="43791"/>
    <n v="79886"/>
  </r>
  <r>
    <n v="14"/>
    <x v="3"/>
    <x v="7"/>
    <x v="676"/>
    <n v="288"/>
    <n v="116"/>
    <n v="23547"/>
    <n v="21330"/>
    <n v="51864"/>
    <n v="54808"/>
  </r>
  <r>
    <n v="14"/>
    <x v="3"/>
    <x v="7"/>
    <x v="257"/>
    <n v="267"/>
    <n v="214"/>
    <n v="23814"/>
    <n v="21544"/>
    <n v="51597"/>
    <n v="54594"/>
  </r>
  <r>
    <n v="4"/>
    <x v="4"/>
    <x v="5"/>
    <x v="658"/>
    <n v="250"/>
    <n v="270"/>
    <n v="17825"/>
    <n v="16534"/>
    <n v="47365"/>
    <n v="71919"/>
  </r>
  <r>
    <n v="4"/>
    <x v="4"/>
    <x v="5"/>
    <x v="564"/>
    <n v="299"/>
    <n v="56"/>
    <n v="18124"/>
    <n v="16590"/>
    <n v="47066"/>
    <n v="71863"/>
  </r>
  <r>
    <n v="12"/>
    <x v="2"/>
    <x v="2"/>
    <x v="416"/>
    <n v="90"/>
    <n v="240"/>
    <n v="19686"/>
    <n v="17559"/>
    <n v="43701"/>
    <n v="79646"/>
  </r>
  <r>
    <n v="13"/>
    <x v="3"/>
    <x v="4"/>
    <x v="573"/>
    <n v="88"/>
    <n v="295"/>
    <n v="21231"/>
    <n v="19582"/>
    <n v="71472"/>
    <n v="59873"/>
  </r>
  <r>
    <n v="4"/>
    <x v="4"/>
    <x v="5"/>
    <x v="410"/>
    <n v="289"/>
    <n v="82"/>
    <n v="18413"/>
    <n v="16672"/>
    <n v="46777"/>
    <n v="71781"/>
  </r>
  <r>
    <n v="7"/>
    <x v="0"/>
    <x v="9"/>
    <x v="677"/>
    <n v="232"/>
    <n v="242"/>
    <n v="28800"/>
    <n v="27561"/>
    <n v="47566"/>
    <n v="23816"/>
  </r>
  <r>
    <n v="3"/>
    <x v="1"/>
    <x v="1"/>
    <x v="172"/>
    <n v="212"/>
    <n v="58"/>
    <n v="17482"/>
    <n v="14473"/>
    <n v="34676"/>
    <n v="81965"/>
  </r>
  <r>
    <n v="5"/>
    <x v="4"/>
    <x v="8"/>
    <x v="438"/>
    <n v="262"/>
    <n v="177"/>
    <n v="21170"/>
    <n v="18519"/>
    <n v="26253"/>
    <n v="59189"/>
  </r>
  <r>
    <n v="4"/>
    <x v="4"/>
    <x v="5"/>
    <x v="176"/>
    <n v="166"/>
    <n v="228"/>
    <n v="18579"/>
    <n v="16900"/>
    <n v="46611"/>
    <n v="71553"/>
  </r>
  <r>
    <n v="7"/>
    <x v="0"/>
    <x v="9"/>
    <x v="678"/>
    <n v="169"/>
    <n v="51"/>
    <n v="28969"/>
    <n v="27612"/>
    <n v="47397"/>
    <n v="23765"/>
  </r>
  <r>
    <n v="3"/>
    <x v="1"/>
    <x v="1"/>
    <x v="411"/>
    <n v="109"/>
    <n v="58"/>
    <n v="17591"/>
    <n v="14531"/>
    <n v="34567"/>
    <n v="81907"/>
  </r>
  <r>
    <n v="14"/>
    <x v="3"/>
    <x v="7"/>
    <x v="679"/>
    <n v="92"/>
    <n v="79"/>
    <n v="23906"/>
    <n v="21623"/>
    <n v="51505"/>
    <n v="54515"/>
  </r>
  <r>
    <n v="13"/>
    <x v="3"/>
    <x v="4"/>
    <x v="643"/>
    <n v="212"/>
    <n v="155"/>
    <n v="21443"/>
    <n v="19737"/>
    <n v="71260"/>
    <n v="59718"/>
  </r>
  <r>
    <n v="7"/>
    <x v="0"/>
    <x v="9"/>
    <x v="680"/>
    <n v="98"/>
    <n v="243"/>
    <n v="29067"/>
    <n v="27855"/>
    <n v="47299"/>
    <n v="23522"/>
  </r>
  <r>
    <n v="13"/>
    <x v="3"/>
    <x v="4"/>
    <x v="602"/>
    <n v="268"/>
    <n v="281"/>
    <n v="21711"/>
    <n v="20018"/>
    <n v="70992"/>
    <n v="59437"/>
  </r>
  <r>
    <n v="5"/>
    <x v="4"/>
    <x v="8"/>
    <x v="439"/>
    <n v="109"/>
    <n v="286"/>
    <n v="21279"/>
    <n v="18805"/>
    <n v="26144"/>
    <n v="58903"/>
  </r>
  <r>
    <n v="1"/>
    <x v="1"/>
    <x v="0"/>
    <x v="612"/>
    <n v="261"/>
    <n v="204"/>
    <n v="23173"/>
    <n v="22441"/>
    <n v="64417"/>
    <n v="50160"/>
  </r>
  <r>
    <n v="7"/>
    <x v="0"/>
    <x v="9"/>
    <x v="681"/>
    <n v="291"/>
    <n v="94"/>
    <n v="29358"/>
    <n v="27949"/>
    <n v="47008"/>
    <n v="23428"/>
  </r>
  <r>
    <n v="1"/>
    <x v="1"/>
    <x v="0"/>
    <x v="460"/>
    <n v="255"/>
    <n v="148"/>
    <n v="23428"/>
    <n v="22589"/>
    <n v="64162"/>
    <n v="50012"/>
  </r>
  <r>
    <n v="4"/>
    <x v="4"/>
    <x v="5"/>
    <x v="177"/>
    <n v="279"/>
    <n v="183"/>
    <n v="18858"/>
    <n v="17083"/>
    <n v="46332"/>
    <n v="71370"/>
  </r>
  <r>
    <n v="7"/>
    <x v="0"/>
    <x v="9"/>
    <x v="682"/>
    <n v="211"/>
    <n v="205"/>
    <n v="29569"/>
    <n v="28154"/>
    <n v="46797"/>
    <n v="23223"/>
  </r>
  <r>
    <n v="7"/>
    <x v="0"/>
    <x v="9"/>
    <x v="683"/>
    <n v="232"/>
    <n v="208"/>
    <n v="29801"/>
    <n v="28362"/>
    <n v="46565"/>
    <n v="23015"/>
  </r>
  <r>
    <n v="1"/>
    <x v="1"/>
    <x v="0"/>
    <x v="684"/>
    <n v="226"/>
    <n v="257"/>
    <n v="23654"/>
    <n v="22846"/>
    <n v="63936"/>
    <n v="49755"/>
  </r>
  <r>
    <n v="14"/>
    <x v="3"/>
    <x v="7"/>
    <x v="261"/>
    <n v="224"/>
    <n v="238"/>
    <n v="24130"/>
    <n v="21861"/>
    <n v="51281"/>
    <n v="54277"/>
  </r>
  <r>
    <n v="10"/>
    <x v="2"/>
    <x v="3"/>
    <x v="441"/>
    <n v="186"/>
    <n v="255"/>
    <n v="20026"/>
    <n v="18263"/>
    <n v="57202"/>
    <n v="46990"/>
  </r>
  <r>
    <n v="7"/>
    <x v="0"/>
    <x v="9"/>
    <x v="685"/>
    <n v="125"/>
    <n v="116"/>
    <n v="29926"/>
    <n v="28478"/>
    <n v="46440"/>
    <n v="22899"/>
  </r>
  <r>
    <n v="10"/>
    <x v="2"/>
    <x v="3"/>
    <x v="686"/>
    <n v="293"/>
    <n v="215"/>
    <n v="20319"/>
    <n v="18478"/>
    <n v="56909"/>
    <n v="46775"/>
  </r>
  <r>
    <n v="10"/>
    <x v="2"/>
    <x v="3"/>
    <x v="205"/>
    <n v="256"/>
    <n v="255"/>
    <n v="20575"/>
    <n v="18733"/>
    <n v="56653"/>
    <n v="46520"/>
  </r>
  <r>
    <n v="12"/>
    <x v="2"/>
    <x v="2"/>
    <x v="588"/>
    <n v="100"/>
    <n v="221"/>
    <n v="19786"/>
    <n v="17780"/>
    <n v="43601"/>
    <n v="79425"/>
  </r>
  <r>
    <n v="3"/>
    <x v="1"/>
    <x v="1"/>
    <x v="176"/>
    <n v="145"/>
    <n v="185"/>
    <n v="17736"/>
    <n v="14716"/>
    <n v="34422"/>
    <n v="81722"/>
  </r>
  <r>
    <n v="10"/>
    <x v="2"/>
    <x v="3"/>
    <x v="611"/>
    <n v="238"/>
    <n v="132"/>
    <n v="20813"/>
    <n v="18865"/>
    <n v="56415"/>
    <n v="46388"/>
  </r>
  <r>
    <n v="7"/>
    <x v="0"/>
    <x v="9"/>
    <x v="687"/>
    <n v="80"/>
    <n v="138"/>
    <n v="30006"/>
    <n v="28616"/>
    <n v="46360"/>
    <n v="22761"/>
  </r>
  <r>
    <n v="11"/>
    <x v="2"/>
    <x v="6"/>
    <x v="550"/>
    <n v="293"/>
    <n v="283"/>
    <n v="19371"/>
    <n v="18212"/>
    <n v="56609"/>
    <n v="78585"/>
  </r>
  <r>
    <n v="7"/>
    <x v="0"/>
    <x v="9"/>
    <x v="688"/>
    <n v="221"/>
    <n v="265"/>
    <n v="30227"/>
    <n v="28881"/>
    <n v="46139"/>
    <n v="22496"/>
  </r>
  <r>
    <n v="12"/>
    <x v="2"/>
    <x v="2"/>
    <x v="422"/>
    <n v="268"/>
    <n v="229"/>
    <n v="20054"/>
    <n v="18009"/>
    <n v="43333"/>
    <n v="79196"/>
  </r>
  <r>
    <n v="7"/>
    <x v="0"/>
    <x v="9"/>
    <x v="689"/>
    <n v="254"/>
    <n v="218"/>
    <n v="30481"/>
    <n v="29099"/>
    <n v="45885"/>
    <n v="22278"/>
  </r>
  <r>
    <n v="10"/>
    <x v="2"/>
    <x v="3"/>
    <x v="212"/>
    <n v="123"/>
    <n v="245"/>
    <n v="20936"/>
    <n v="19110"/>
    <n v="56292"/>
    <n v="46143"/>
  </r>
  <r>
    <n v="12"/>
    <x v="2"/>
    <x v="2"/>
    <x v="537"/>
    <n v="93"/>
    <n v="225"/>
    <n v="20147"/>
    <n v="18234"/>
    <n v="43240"/>
    <n v="78971"/>
  </r>
  <r>
    <n v="14"/>
    <x v="3"/>
    <x v="7"/>
    <x v="647"/>
    <n v="174"/>
    <n v="198"/>
    <n v="24304"/>
    <n v="22059"/>
    <n v="51107"/>
    <n v="54079"/>
  </r>
  <r>
    <n v="7"/>
    <x v="0"/>
    <x v="9"/>
    <x v="690"/>
    <n v="192"/>
    <n v="67"/>
    <n v="30673"/>
    <n v="29166"/>
    <n v="45693"/>
    <n v="22211"/>
  </r>
  <r>
    <n v="3"/>
    <x v="1"/>
    <x v="1"/>
    <x v="597"/>
    <n v="249"/>
    <n v="186"/>
    <n v="17985"/>
    <n v="14902"/>
    <n v="34173"/>
    <n v="81536"/>
  </r>
  <r>
    <n v="7"/>
    <x v="0"/>
    <x v="9"/>
    <x v="691"/>
    <n v="111"/>
    <n v="65"/>
    <n v="30784"/>
    <n v="29231"/>
    <n v="45582"/>
    <n v="22146"/>
  </r>
  <r>
    <n v="4"/>
    <x v="4"/>
    <x v="5"/>
    <x v="180"/>
    <n v="298"/>
    <n v="203"/>
    <n v="19156"/>
    <n v="17286"/>
    <n v="46034"/>
    <n v="71167"/>
  </r>
  <r>
    <n v="7"/>
    <x v="0"/>
    <x v="9"/>
    <x v="692"/>
    <n v="118"/>
    <n v="278"/>
    <n v="30902"/>
    <n v="29509"/>
    <n v="45464"/>
    <n v="21868"/>
  </r>
  <r>
    <n v="11"/>
    <x v="2"/>
    <x v="6"/>
    <x v="526"/>
    <n v="206"/>
    <n v="101"/>
    <n v="19577"/>
    <n v="18313"/>
    <n v="56403"/>
    <n v="78484"/>
  </r>
  <r>
    <n v="1"/>
    <x v="1"/>
    <x v="0"/>
    <x v="236"/>
    <n v="184"/>
    <n v="187"/>
    <n v="23838"/>
    <n v="23033"/>
    <n v="63752"/>
    <n v="49568"/>
  </r>
  <r>
    <n v="1"/>
    <x v="1"/>
    <x v="0"/>
    <x v="693"/>
    <n v="150"/>
    <n v="192"/>
    <n v="23988"/>
    <n v="23225"/>
    <n v="63602"/>
    <n v="49376"/>
  </r>
  <r>
    <n v="7"/>
    <x v="0"/>
    <x v="9"/>
    <x v="694"/>
    <n v="183"/>
    <n v="69"/>
    <n v="31085"/>
    <n v="29578"/>
    <n v="45281"/>
    <n v="21799"/>
  </r>
  <r>
    <n v="12"/>
    <x v="2"/>
    <x v="2"/>
    <x v="620"/>
    <n v="201"/>
    <n v="67"/>
    <n v="20348"/>
    <n v="18301"/>
    <n v="43039"/>
    <n v="78904"/>
  </r>
  <r>
    <n v="14"/>
    <x v="3"/>
    <x v="7"/>
    <x v="695"/>
    <n v="265"/>
    <n v="267"/>
    <n v="24569"/>
    <n v="22326"/>
    <n v="50842"/>
    <n v="53812"/>
  </r>
  <r>
    <n v="2"/>
    <x v="1"/>
    <x v="7"/>
    <x v="204"/>
    <n v="207"/>
    <n v="270"/>
    <n v="21547"/>
    <n v="20588"/>
    <n v="42894"/>
    <n v="65621"/>
  </r>
  <r>
    <n v="11"/>
    <x v="2"/>
    <x v="6"/>
    <x v="529"/>
    <n v="283"/>
    <n v="98"/>
    <n v="19860"/>
    <n v="18411"/>
    <n v="56120"/>
    <n v="78386"/>
  </r>
  <r>
    <n v="12"/>
    <x v="2"/>
    <x v="2"/>
    <x v="696"/>
    <n v="106"/>
    <n v="203"/>
    <n v="20454"/>
    <n v="18504"/>
    <n v="42933"/>
    <n v="78701"/>
  </r>
  <r>
    <n v="1"/>
    <x v="1"/>
    <x v="0"/>
    <x v="697"/>
    <n v="96"/>
    <n v="233"/>
    <n v="24084"/>
    <n v="23458"/>
    <n v="63506"/>
    <n v="49143"/>
  </r>
  <r>
    <n v="3"/>
    <x v="1"/>
    <x v="1"/>
    <x v="581"/>
    <n v="270"/>
    <n v="226"/>
    <n v="18255"/>
    <n v="15128"/>
    <n v="33903"/>
    <n v="81310"/>
  </r>
  <r>
    <n v="12"/>
    <x v="2"/>
    <x v="2"/>
    <x v="621"/>
    <n v="114"/>
    <n v="300"/>
    <n v="20568"/>
    <n v="18804"/>
    <n v="42819"/>
    <n v="78401"/>
  </r>
  <r>
    <n v="3"/>
    <x v="1"/>
    <x v="1"/>
    <x v="582"/>
    <n v="271"/>
    <n v="52"/>
    <n v="18526"/>
    <n v="15180"/>
    <n v="33632"/>
    <n v="81258"/>
  </r>
  <r>
    <n v="1"/>
    <x v="1"/>
    <x v="0"/>
    <x v="698"/>
    <n v="254"/>
    <n v="270"/>
    <n v="24338"/>
    <n v="23728"/>
    <n v="63252"/>
    <n v="48873"/>
  </r>
  <r>
    <n v="7"/>
    <x v="0"/>
    <x v="9"/>
    <x v="699"/>
    <n v="150"/>
    <n v="92"/>
    <n v="31235"/>
    <n v="29670"/>
    <n v="45131"/>
    <n v="21707"/>
  </r>
  <r>
    <n v="3"/>
    <x v="1"/>
    <x v="1"/>
    <x v="700"/>
    <n v="214"/>
    <n v="241"/>
    <n v="18740"/>
    <n v="15421"/>
    <n v="33418"/>
    <n v="81017"/>
  </r>
  <r>
    <n v="11"/>
    <x v="2"/>
    <x v="6"/>
    <x v="700"/>
    <n v="251"/>
    <n v="74"/>
    <n v="20111"/>
    <n v="18485"/>
    <n v="55869"/>
    <n v="78312"/>
  </r>
  <r>
    <n v="11"/>
    <x v="2"/>
    <x v="6"/>
    <x v="425"/>
    <n v="280"/>
    <n v="107"/>
    <n v="20391"/>
    <n v="18592"/>
    <n v="55589"/>
    <n v="78205"/>
  </r>
  <r>
    <n v="7"/>
    <x v="0"/>
    <x v="9"/>
    <x v="701"/>
    <n v="208"/>
    <n v="123"/>
    <n v="31443"/>
    <n v="29793"/>
    <n v="44923"/>
    <n v="21584"/>
  </r>
  <r>
    <n v="9"/>
    <x v="0"/>
    <x v="10"/>
    <x v="2"/>
    <n v="84"/>
    <n v="146"/>
    <n v="84"/>
    <n v="146"/>
    <n v="91079"/>
    <n v="95792"/>
  </r>
  <r>
    <n v="9"/>
    <x v="0"/>
    <x v="10"/>
    <x v="35"/>
    <n v="218"/>
    <n v="286"/>
    <n v="302"/>
    <n v="432"/>
    <n v="90861"/>
    <n v="95506"/>
  </r>
  <r>
    <n v="3"/>
    <x v="1"/>
    <x v="1"/>
    <x v="603"/>
    <n v="143"/>
    <n v="207"/>
    <n v="18883"/>
    <n v="15628"/>
    <n v="33275"/>
    <n v="80810"/>
  </r>
  <r>
    <n v="10"/>
    <x v="2"/>
    <x v="3"/>
    <x v="213"/>
    <n v="194"/>
    <n v="256"/>
    <n v="21130"/>
    <n v="19366"/>
    <n v="56098"/>
    <n v="45887"/>
  </r>
  <r>
    <n v="11"/>
    <x v="2"/>
    <x v="6"/>
    <x v="184"/>
    <n v="239"/>
    <n v="215"/>
    <n v="20630"/>
    <n v="18807"/>
    <n v="55350"/>
    <n v="77990"/>
  </r>
  <r>
    <n v="13"/>
    <x v="3"/>
    <x v="4"/>
    <x v="204"/>
    <n v="238"/>
    <n v="71"/>
    <n v="21949"/>
    <n v="20089"/>
    <n v="70754"/>
    <n v="59366"/>
  </r>
  <r>
    <n v="14"/>
    <x v="3"/>
    <x v="7"/>
    <x v="487"/>
    <n v="233"/>
    <n v="237"/>
    <n v="24802"/>
    <n v="22563"/>
    <n v="50609"/>
    <n v="53575"/>
  </r>
  <r>
    <n v="4"/>
    <x v="4"/>
    <x v="5"/>
    <x v="422"/>
    <n v="261"/>
    <n v="69"/>
    <n v="19417"/>
    <n v="17355"/>
    <n v="45773"/>
    <n v="71098"/>
  </r>
  <r>
    <n v="9"/>
    <x v="0"/>
    <x v="10"/>
    <x v="12"/>
    <n v="113"/>
    <n v="80"/>
    <n v="415"/>
    <n v="512"/>
    <n v="90748"/>
    <n v="95426"/>
  </r>
  <r>
    <n v="9"/>
    <x v="0"/>
    <x v="10"/>
    <x v="22"/>
    <n v="221"/>
    <n v="232"/>
    <n v="636"/>
    <n v="744"/>
    <n v="90527"/>
    <n v="95194"/>
  </r>
  <r>
    <n v="3"/>
    <x v="1"/>
    <x v="1"/>
    <x v="702"/>
    <n v="289"/>
    <n v="228"/>
    <n v="19172"/>
    <n v="15856"/>
    <n v="32986"/>
    <n v="80582"/>
  </r>
  <r>
    <n v="4"/>
    <x v="4"/>
    <x v="5"/>
    <x v="425"/>
    <n v="281"/>
    <n v="129"/>
    <n v="19698"/>
    <n v="17484"/>
    <n v="45492"/>
    <n v="70969"/>
  </r>
  <r>
    <n v="2"/>
    <x v="1"/>
    <x v="7"/>
    <x v="703"/>
    <n v="204"/>
    <n v="275"/>
    <n v="21751"/>
    <n v="20863"/>
    <n v="42690"/>
    <n v="65346"/>
  </r>
  <r>
    <n v="4"/>
    <x v="4"/>
    <x v="5"/>
    <x v="185"/>
    <n v="87"/>
    <n v="271"/>
    <n v="19785"/>
    <n v="17755"/>
    <n v="45405"/>
    <n v="70698"/>
  </r>
  <r>
    <n v="3"/>
    <x v="1"/>
    <x v="1"/>
    <x v="586"/>
    <n v="83"/>
    <n v="236"/>
    <n v="19255"/>
    <n v="16092"/>
    <n v="32903"/>
    <n v="80346"/>
  </r>
  <r>
    <n v="11"/>
    <x v="2"/>
    <x v="6"/>
    <x v="185"/>
    <n v="112"/>
    <n v="162"/>
    <n v="20742"/>
    <n v="18969"/>
    <n v="55238"/>
    <n v="77828"/>
  </r>
  <r>
    <n v="9"/>
    <x v="0"/>
    <x v="10"/>
    <x v="496"/>
    <n v="235"/>
    <n v="275"/>
    <n v="871"/>
    <n v="1019"/>
    <n v="90292"/>
    <n v="94919"/>
  </r>
  <r>
    <n v="14"/>
    <x v="3"/>
    <x v="7"/>
    <x v="489"/>
    <n v="157"/>
    <n v="52"/>
    <n v="24959"/>
    <n v="22615"/>
    <n v="50452"/>
    <n v="53523"/>
  </r>
  <r>
    <n v="11"/>
    <x v="2"/>
    <x v="6"/>
    <x v="696"/>
    <n v="250"/>
    <n v="113"/>
    <n v="20992"/>
    <n v="19082"/>
    <n v="54988"/>
    <n v="77715"/>
  </r>
  <r>
    <n v="5"/>
    <x v="4"/>
    <x v="8"/>
    <x v="643"/>
    <n v="218"/>
    <n v="195"/>
    <n v="21497"/>
    <n v="19000"/>
    <n v="25926"/>
    <n v="58708"/>
  </r>
  <r>
    <n v="1"/>
    <x v="1"/>
    <x v="0"/>
    <x v="241"/>
    <n v="145"/>
    <n v="215"/>
    <n v="24483"/>
    <n v="23943"/>
    <n v="63107"/>
    <n v="48658"/>
  </r>
  <r>
    <n v="9"/>
    <x v="0"/>
    <x v="10"/>
    <x v="44"/>
    <n v="138"/>
    <n v="286"/>
    <n v="1009"/>
    <n v="1305"/>
    <n v="90154"/>
    <n v="94633"/>
  </r>
  <r>
    <n v="9"/>
    <x v="0"/>
    <x v="10"/>
    <x v="15"/>
    <n v="166"/>
    <n v="290"/>
    <n v="1175"/>
    <n v="1595"/>
    <n v="89988"/>
    <n v="94343"/>
  </r>
  <r>
    <n v="12"/>
    <x v="2"/>
    <x v="2"/>
    <x v="189"/>
    <n v="119"/>
    <n v="109"/>
    <n v="20687"/>
    <n v="18913"/>
    <n v="42700"/>
    <n v="78292"/>
  </r>
  <r>
    <n v="12"/>
    <x v="2"/>
    <x v="2"/>
    <x v="192"/>
    <n v="242"/>
    <n v="179"/>
    <n v="20929"/>
    <n v="19092"/>
    <n v="42458"/>
    <n v="78113"/>
  </r>
  <r>
    <n v="2"/>
    <x v="1"/>
    <x v="7"/>
    <x v="607"/>
    <n v="104"/>
    <n v="130"/>
    <n v="21855"/>
    <n v="20993"/>
    <n v="42586"/>
    <n v="65216"/>
  </r>
  <r>
    <n v="9"/>
    <x v="0"/>
    <x v="10"/>
    <x v="54"/>
    <n v="216"/>
    <n v="126"/>
    <n v="1391"/>
    <n v="1721"/>
    <n v="89772"/>
    <n v="94217"/>
  </r>
  <r>
    <n v="9"/>
    <x v="0"/>
    <x v="10"/>
    <x v="118"/>
    <n v="169"/>
    <n v="78"/>
    <n v="1560"/>
    <n v="1799"/>
    <n v="89603"/>
    <n v="94139"/>
  </r>
  <r>
    <n v="3"/>
    <x v="1"/>
    <x v="1"/>
    <x v="186"/>
    <n v="151"/>
    <n v="298"/>
    <n v="19406"/>
    <n v="16390"/>
    <n v="32752"/>
    <n v="80048"/>
  </r>
  <r>
    <n v="9"/>
    <x v="0"/>
    <x v="10"/>
    <x v="94"/>
    <n v="179"/>
    <n v="271"/>
    <n v="1739"/>
    <n v="2070"/>
    <n v="89424"/>
    <n v="93868"/>
  </r>
  <r>
    <n v="9"/>
    <x v="0"/>
    <x v="10"/>
    <x v="81"/>
    <n v="240"/>
    <n v="165"/>
    <n v="1979"/>
    <n v="2235"/>
    <n v="89184"/>
    <n v="93703"/>
  </r>
  <r>
    <n v="2"/>
    <x v="1"/>
    <x v="7"/>
    <x v="611"/>
    <n v="193"/>
    <n v="258"/>
    <n v="22048"/>
    <n v="21251"/>
    <n v="42393"/>
    <n v="64958"/>
  </r>
  <r>
    <n v="9"/>
    <x v="0"/>
    <x v="10"/>
    <x v="501"/>
    <n v="228"/>
    <n v="157"/>
    <n v="2207"/>
    <n v="2392"/>
    <n v="88956"/>
    <n v="93546"/>
  </r>
  <r>
    <n v="2"/>
    <x v="1"/>
    <x v="7"/>
    <x v="212"/>
    <n v="259"/>
    <n v="193"/>
    <n v="22307"/>
    <n v="21444"/>
    <n v="42134"/>
    <n v="64765"/>
  </r>
  <r>
    <n v="10"/>
    <x v="2"/>
    <x v="3"/>
    <x v="453"/>
    <n v="186"/>
    <n v="241"/>
    <n v="21316"/>
    <n v="19607"/>
    <n v="55912"/>
    <n v="45646"/>
  </r>
  <r>
    <n v="13"/>
    <x v="3"/>
    <x v="4"/>
    <x v="617"/>
    <n v="185"/>
    <n v="197"/>
    <n v="22134"/>
    <n v="20286"/>
    <n v="70569"/>
    <n v="59169"/>
  </r>
  <r>
    <n v="5"/>
    <x v="4"/>
    <x v="8"/>
    <x v="440"/>
    <n v="291"/>
    <n v="61"/>
    <n v="21788"/>
    <n v="19061"/>
    <n v="25635"/>
    <n v="58647"/>
  </r>
  <r>
    <n v="9"/>
    <x v="0"/>
    <x v="10"/>
    <x v="704"/>
    <n v="263"/>
    <n v="228"/>
    <n v="2470"/>
    <n v="2620"/>
    <n v="88693"/>
    <n v="93318"/>
  </r>
  <r>
    <n v="5"/>
    <x v="4"/>
    <x v="8"/>
    <x v="204"/>
    <n v="94"/>
    <n v="124"/>
    <n v="21882"/>
    <n v="19185"/>
    <n v="25541"/>
    <n v="58523"/>
  </r>
  <r>
    <n v="1"/>
    <x v="1"/>
    <x v="0"/>
    <x v="705"/>
    <n v="200"/>
    <n v="266"/>
    <n v="24683"/>
    <n v="24209"/>
    <n v="62907"/>
    <n v="48392"/>
  </r>
  <r>
    <n v="9"/>
    <x v="0"/>
    <x v="10"/>
    <x v="128"/>
    <n v="166"/>
    <n v="56"/>
    <n v="2636"/>
    <n v="2676"/>
    <n v="88527"/>
    <n v="93262"/>
  </r>
  <r>
    <n v="9"/>
    <x v="0"/>
    <x v="10"/>
    <x v="161"/>
    <n v="276"/>
    <n v="213"/>
    <n v="2912"/>
    <n v="2889"/>
    <n v="88251"/>
    <n v="93049"/>
  </r>
  <r>
    <n v="10"/>
    <x v="2"/>
    <x v="3"/>
    <x v="454"/>
    <n v="112"/>
    <n v="240"/>
    <n v="21428"/>
    <n v="19847"/>
    <n v="55800"/>
    <n v="45406"/>
  </r>
  <r>
    <n v="9"/>
    <x v="0"/>
    <x v="10"/>
    <x v="107"/>
    <n v="268"/>
    <n v="119"/>
    <n v="3180"/>
    <n v="3008"/>
    <n v="87983"/>
    <n v="92930"/>
  </r>
  <r>
    <n v="12"/>
    <x v="2"/>
    <x v="2"/>
    <x v="655"/>
    <n v="130"/>
    <n v="238"/>
    <n v="21059"/>
    <n v="19330"/>
    <n v="42328"/>
    <n v="77875"/>
  </r>
  <r>
    <n v="1"/>
    <x v="1"/>
    <x v="0"/>
    <x v="706"/>
    <n v="278"/>
    <n v="110"/>
    <n v="24961"/>
    <n v="24319"/>
    <n v="62629"/>
    <n v="48282"/>
  </r>
  <r>
    <n v="5"/>
    <x v="4"/>
    <x v="8"/>
    <x v="703"/>
    <n v="253"/>
    <n v="71"/>
    <n v="22135"/>
    <n v="19256"/>
    <n v="25288"/>
    <n v="58452"/>
  </r>
  <r>
    <n v="9"/>
    <x v="0"/>
    <x v="10"/>
    <x v="121"/>
    <n v="99"/>
    <n v="87"/>
    <n v="3279"/>
    <n v="3095"/>
    <n v="87884"/>
    <n v="92843"/>
  </r>
  <r>
    <n v="9"/>
    <x v="0"/>
    <x v="10"/>
    <x v="178"/>
    <n v="277"/>
    <n v="82"/>
    <n v="3556"/>
    <n v="3177"/>
    <n v="87607"/>
    <n v="92761"/>
  </r>
  <r>
    <n v="9"/>
    <x v="0"/>
    <x v="10"/>
    <x v="298"/>
    <n v="221"/>
    <n v="276"/>
    <n v="3777"/>
    <n v="3453"/>
    <n v="87386"/>
    <n v="92485"/>
  </r>
  <r>
    <n v="10"/>
    <x v="2"/>
    <x v="3"/>
    <x v="707"/>
    <n v="251"/>
    <n v="277"/>
    <n v="21679"/>
    <n v="20124"/>
    <n v="55549"/>
    <n v="45129"/>
  </r>
  <r>
    <n v="11"/>
    <x v="2"/>
    <x v="6"/>
    <x v="708"/>
    <n v="193"/>
    <n v="100"/>
    <n v="21185"/>
    <n v="19182"/>
    <n v="54795"/>
    <n v="77615"/>
  </r>
  <r>
    <n v="5"/>
    <x v="4"/>
    <x v="8"/>
    <x v="583"/>
    <n v="256"/>
    <n v="175"/>
    <n v="22391"/>
    <n v="19431"/>
    <n v="25032"/>
    <n v="58277"/>
  </r>
  <r>
    <n v="9"/>
    <x v="0"/>
    <x v="10"/>
    <x v="145"/>
    <n v="167"/>
    <n v="104"/>
    <n v="3944"/>
    <n v="3557"/>
    <n v="87219"/>
    <n v="92381"/>
  </r>
  <r>
    <n v="11"/>
    <x v="2"/>
    <x v="6"/>
    <x v="189"/>
    <n v="142"/>
    <n v="195"/>
    <n v="21327"/>
    <n v="19377"/>
    <n v="54653"/>
    <n v="77420"/>
  </r>
  <r>
    <n v="3"/>
    <x v="1"/>
    <x v="1"/>
    <x v="630"/>
    <n v="80"/>
    <n v="222"/>
    <n v="19486"/>
    <n v="16612"/>
    <n v="32672"/>
    <n v="79826"/>
  </r>
  <r>
    <n v="3"/>
    <x v="1"/>
    <x v="1"/>
    <x v="632"/>
    <n v="220"/>
    <n v="136"/>
    <n v="19706"/>
    <n v="16748"/>
    <n v="32452"/>
    <n v="79690"/>
  </r>
  <r>
    <n v="12"/>
    <x v="2"/>
    <x v="2"/>
    <x v="439"/>
    <n v="107"/>
    <n v="220"/>
    <n v="21166"/>
    <n v="19550"/>
    <n v="42221"/>
    <n v="77655"/>
  </r>
  <r>
    <n v="11"/>
    <x v="2"/>
    <x v="6"/>
    <x v="632"/>
    <n v="128"/>
    <n v="140"/>
    <n v="21455"/>
    <n v="19517"/>
    <n v="54525"/>
    <n v="77280"/>
  </r>
  <r>
    <n v="4"/>
    <x v="4"/>
    <x v="5"/>
    <x v="621"/>
    <n v="198"/>
    <n v="196"/>
    <n v="19983"/>
    <n v="17951"/>
    <n v="45207"/>
    <n v="70502"/>
  </r>
  <r>
    <n v="9"/>
    <x v="0"/>
    <x v="10"/>
    <x v="39"/>
    <n v="134"/>
    <n v="50"/>
    <n v="4078"/>
    <n v="3607"/>
    <n v="87085"/>
    <n v="92331"/>
  </r>
  <r>
    <n v="2"/>
    <x v="1"/>
    <x v="7"/>
    <x v="213"/>
    <n v="104"/>
    <n v="203"/>
    <n v="22411"/>
    <n v="21647"/>
    <n v="42030"/>
    <n v="64562"/>
  </r>
  <r>
    <n v="13"/>
    <x v="3"/>
    <x v="4"/>
    <x v="609"/>
    <n v="228"/>
    <n v="167"/>
    <n v="22362"/>
    <n v="20453"/>
    <n v="70341"/>
    <n v="59002"/>
  </r>
  <r>
    <n v="9"/>
    <x v="0"/>
    <x v="10"/>
    <x v="40"/>
    <n v="280"/>
    <n v="253"/>
    <n v="4358"/>
    <n v="3860"/>
    <n v="86805"/>
    <n v="92078"/>
  </r>
  <r>
    <n v="9"/>
    <x v="0"/>
    <x v="10"/>
    <x v="41"/>
    <n v="240"/>
    <n v="158"/>
    <n v="4598"/>
    <n v="4018"/>
    <n v="86565"/>
    <n v="91920"/>
  </r>
  <r>
    <n v="12"/>
    <x v="2"/>
    <x v="2"/>
    <x v="576"/>
    <n v="159"/>
    <n v="286"/>
    <n v="21325"/>
    <n v="19836"/>
    <n v="42062"/>
    <n v="77369"/>
  </r>
  <r>
    <n v="5"/>
    <x v="4"/>
    <x v="8"/>
    <x v="709"/>
    <n v="262"/>
    <n v="136"/>
    <n v="22653"/>
    <n v="19567"/>
    <n v="24770"/>
    <n v="58141"/>
  </r>
  <r>
    <n v="11"/>
    <x v="2"/>
    <x v="6"/>
    <x v="652"/>
    <n v="206"/>
    <n v="134"/>
    <n v="21661"/>
    <n v="19651"/>
    <n v="54319"/>
    <n v="77146"/>
  </r>
  <r>
    <n v="9"/>
    <x v="0"/>
    <x v="10"/>
    <x v="43"/>
    <n v="82"/>
    <n v="227"/>
    <n v="4680"/>
    <n v="4245"/>
    <n v="86483"/>
    <n v="91693"/>
  </r>
  <r>
    <n v="9"/>
    <x v="0"/>
    <x v="10"/>
    <x v="195"/>
    <n v="119"/>
    <n v="245"/>
    <n v="4799"/>
    <n v="4490"/>
    <n v="86364"/>
    <n v="91448"/>
  </r>
  <r>
    <n v="2"/>
    <x v="1"/>
    <x v="7"/>
    <x v="710"/>
    <n v="94"/>
    <n v="264"/>
    <n v="22505"/>
    <n v="21911"/>
    <n v="41936"/>
    <n v="64298"/>
  </r>
  <r>
    <n v="9"/>
    <x v="0"/>
    <x v="10"/>
    <x v="214"/>
    <n v="252"/>
    <n v="100"/>
    <n v="5051"/>
    <n v="4590"/>
    <n v="86112"/>
    <n v="91348"/>
  </r>
  <r>
    <n v="11"/>
    <x v="2"/>
    <x v="6"/>
    <x v="655"/>
    <n v="195"/>
    <n v="232"/>
    <n v="21856"/>
    <n v="19883"/>
    <n v="54124"/>
    <n v="76914"/>
  </r>
  <r>
    <n v="9"/>
    <x v="0"/>
    <x v="10"/>
    <x v="208"/>
    <n v="119"/>
    <n v="127"/>
    <n v="5170"/>
    <n v="4717"/>
    <n v="85993"/>
    <n v="91221"/>
  </r>
  <r>
    <n v="3"/>
    <x v="1"/>
    <x v="1"/>
    <x v="435"/>
    <n v="108"/>
    <n v="261"/>
    <n v="19814"/>
    <n v="17009"/>
    <n v="32344"/>
    <n v="79429"/>
  </r>
  <r>
    <n v="11"/>
    <x v="2"/>
    <x v="6"/>
    <x v="711"/>
    <n v="196"/>
    <n v="157"/>
    <n v="22052"/>
    <n v="20040"/>
    <n v="53928"/>
    <n v="76757"/>
  </r>
  <r>
    <n v="11"/>
    <x v="2"/>
    <x v="6"/>
    <x v="200"/>
    <n v="172"/>
    <n v="173"/>
    <n v="22224"/>
    <n v="20213"/>
    <n v="53756"/>
    <n v="76584"/>
  </r>
  <r>
    <n v="10"/>
    <x v="2"/>
    <x v="3"/>
    <x v="671"/>
    <n v="280"/>
    <n v="275"/>
    <n v="21959"/>
    <n v="20399"/>
    <n v="55269"/>
    <n v="44854"/>
  </r>
  <r>
    <n v="12"/>
    <x v="2"/>
    <x v="2"/>
    <x v="203"/>
    <n v="172"/>
    <n v="202"/>
    <n v="21497"/>
    <n v="20038"/>
    <n v="41890"/>
    <n v="77167"/>
  </r>
  <r>
    <n v="12"/>
    <x v="2"/>
    <x v="2"/>
    <x v="703"/>
    <n v="186"/>
    <n v="187"/>
    <n v="21683"/>
    <n v="20225"/>
    <n v="41704"/>
    <n v="76980"/>
  </r>
  <r>
    <n v="11"/>
    <x v="2"/>
    <x v="6"/>
    <x v="579"/>
    <n v="251"/>
    <n v="160"/>
    <n v="22475"/>
    <n v="20373"/>
    <n v="53505"/>
    <n v="76424"/>
  </r>
  <r>
    <n v="9"/>
    <x v="0"/>
    <x v="10"/>
    <x v="215"/>
    <n v="171"/>
    <n v="86"/>
    <n v="5341"/>
    <n v="4803"/>
    <n v="85822"/>
    <n v="91135"/>
  </r>
  <r>
    <n v="14"/>
    <x v="3"/>
    <x v="7"/>
    <x v="490"/>
    <n v="159"/>
    <n v="107"/>
    <n v="25118"/>
    <n v="22722"/>
    <n v="50293"/>
    <n v="53416"/>
  </r>
  <r>
    <n v="9"/>
    <x v="0"/>
    <x v="10"/>
    <x v="712"/>
    <n v="274"/>
    <n v="70"/>
    <n v="5615"/>
    <n v="4873"/>
    <n v="85548"/>
    <n v="91065"/>
  </r>
  <r>
    <n v="13"/>
    <x v="3"/>
    <x v="4"/>
    <x v="210"/>
    <n v="203"/>
    <n v="219"/>
    <n v="22565"/>
    <n v="20672"/>
    <n v="70138"/>
    <n v="58783"/>
  </r>
  <r>
    <n v="5"/>
    <x v="4"/>
    <x v="8"/>
    <x v="451"/>
    <n v="183"/>
    <n v="97"/>
    <n v="22836"/>
    <n v="19664"/>
    <n v="24587"/>
    <n v="58044"/>
  </r>
  <r>
    <n v="9"/>
    <x v="0"/>
    <x v="10"/>
    <x v="250"/>
    <n v="210"/>
    <n v="202"/>
    <n v="5825"/>
    <n v="5075"/>
    <n v="85338"/>
    <n v="90863"/>
  </r>
  <r>
    <n v="9"/>
    <x v="0"/>
    <x v="10"/>
    <x v="284"/>
    <n v="261"/>
    <n v="70"/>
    <n v="6086"/>
    <n v="5145"/>
    <n v="85077"/>
    <n v="90793"/>
  </r>
  <r>
    <n v="12"/>
    <x v="2"/>
    <x v="2"/>
    <x v="583"/>
    <n v="150"/>
    <n v="228"/>
    <n v="21833"/>
    <n v="20453"/>
    <n v="41554"/>
    <n v="76752"/>
  </r>
  <r>
    <n v="2"/>
    <x v="1"/>
    <x v="7"/>
    <x v="455"/>
    <n v="202"/>
    <n v="164"/>
    <n v="22707"/>
    <n v="22075"/>
    <n v="41734"/>
    <n v="64134"/>
  </r>
  <r>
    <n v="12"/>
    <x v="2"/>
    <x v="2"/>
    <x v="709"/>
    <n v="204"/>
    <n v="157"/>
    <n v="22037"/>
    <n v="20610"/>
    <n v="41350"/>
    <n v="76595"/>
  </r>
  <r>
    <n v="3"/>
    <x v="1"/>
    <x v="1"/>
    <x v="194"/>
    <n v="276"/>
    <n v="241"/>
    <n v="20090"/>
    <n v="17250"/>
    <n v="32068"/>
    <n v="79188"/>
  </r>
  <r>
    <n v="1"/>
    <x v="1"/>
    <x v="0"/>
    <x v="248"/>
    <n v="117"/>
    <n v="80"/>
    <n v="25078"/>
    <n v="24399"/>
    <n v="62512"/>
    <n v="48202"/>
  </r>
  <r>
    <n v="1"/>
    <x v="1"/>
    <x v="0"/>
    <x v="629"/>
    <n v="101"/>
    <n v="80"/>
    <n v="25179"/>
    <n v="24479"/>
    <n v="62411"/>
    <n v="48122"/>
  </r>
  <r>
    <n v="9"/>
    <x v="0"/>
    <x v="10"/>
    <x v="245"/>
    <n v="89"/>
    <n v="260"/>
    <n v="6175"/>
    <n v="5405"/>
    <n v="84988"/>
    <n v="90533"/>
  </r>
  <r>
    <n v="5"/>
    <x v="4"/>
    <x v="8"/>
    <x v="453"/>
    <n v="183"/>
    <n v="172"/>
    <n v="23019"/>
    <n v="19836"/>
    <n v="24404"/>
    <n v="57872"/>
  </r>
  <r>
    <n v="11"/>
    <x v="2"/>
    <x v="6"/>
    <x v="205"/>
    <n v="114"/>
    <n v="145"/>
    <n v="22589"/>
    <n v="20518"/>
    <n v="53391"/>
    <n v="76279"/>
  </r>
  <r>
    <n v="12"/>
    <x v="2"/>
    <x v="2"/>
    <x v="637"/>
    <n v="86"/>
    <n v="147"/>
    <n v="22123"/>
    <n v="20757"/>
    <n v="41264"/>
    <n v="76448"/>
  </r>
  <r>
    <n v="2"/>
    <x v="1"/>
    <x v="7"/>
    <x v="665"/>
    <n v="180"/>
    <n v="145"/>
    <n v="22887"/>
    <n v="22220"/>
    <n v="41554"/>
    <n v="63989"/>
  </r>
  <r>
    <n v="2"/>
    <x v="1"/>
    <x v="7"/>
    <x v="228"/>
    <n v="189"/>
    <n v="159"/>
    <n v="23076"/>
    <n v="22379"/>
    <n v="41365"/>
    <n v="63830"/>
  </r>
  <r>
    <n v="12"/>
    <x v="2"/>
    <x v="2"/>
    <x v="713"/>
    <n v="95"/>
    <n v="93"/>
    <n v="22218"/>
    <n v="20850"/>
    <n v="41169"/>
    <n v="76355"/>
  </r>
  <r>
    <n v="13"/>
    <x v="3"/>
    <x v="4"/>
    <x v="714"/>
    <n v="299"/>
    <n v="119"/>
    <n v="22864"/>
    <n v="20791"/>
    <n v="69839"/>
    <n v="58664"/>
  </r>
  <r>
    <n v="9"/>
    <x v="0"/>
    <x v="10"/>
    <x v="263"/>
    <n v="164"/>
    <n v="271"/>
    <n v="6339"/>
    <n v="5676"/>
    <n v="84824"/>
    <n v="90262"/>
  </r>
  <r>
    <n v="9"/>
    <x v="0"/>
    <x v="10"/>
    <x v="62"/>
    <n v="229"/>
    <n v="227"/>
    <n v="6568"/>
    <n v="5903"/>
    <n v="84595"/>
    <n v="90035"/>
  </r>
  <r>
    <n v="14"/>
    <x v="3"/>
    <x v="7"/>
    <x v="657"/>
    <n v="218"/>
    <n v="295"/>
    <n v="25336"/>
    <n v="23017"/>
    <n v="50075"/>
    <n v="53121"/>
  </r>
  <r>
    <n v="11"/>
    <x v="2"/>
    <x v="6"/>
    <x v="207"/>
    <n v="150"/>
    <n v="86"/>
    <n v="22739"/>
    <n v="20604"/>
    <n v="53241"/>
    <n v="76193"/>
  </r>
  <r>
    <n v="9"/>
    <x v="0"/>
    <x v="10"/>
    <x v="283"/>
    <n v="224"/>
    <n v="281"/>
    <n v="6792"/>
    <n v="6184"/>
    <n v="84371"/>
    <n v="89754"/>
  </r>
  <r>
    <n v="10"/>
    <x v="2"/>
    <x v="3"/>
    <x v="673"/>
    <n v="299"/>
    <n v="152"/>
    <n v="22258"/>
    <n v="20551"/>
    <n v="54970"/>
    <n v="44702"/>
  </r>
  <r>
    <n v="14"/>
    <x v="3"/>
    <x v="7"/>
    <x v="715"/>
    <n v="241"/>
    <n v="90"/>
    <n v="25577"/>
    <n v="23107"/>
    <n v="49834"/>
    <n v="53031"/>
  </r>
  <r>
    <n v="3"/>
    <x v="1"/>
    <x v="1"/>
    <x v="640"/>
    <n v="149"/>
    <n v="259"/>
    <n v="20239"/>
    <n v="17509"/>
    <n v="31919"/>
    <n v="78929"/>
  </r>
  <r>
    <n v="3"/>
    <x v="1"/>
    <x v="1"/>
    <x v="439"/>
    <n v="279"/>
    <n v="256"/>
    <n v="20518"/>
    <n v="17765"/>
    <n v="31640"/>
    <n v="78673"/>
  </r>
  <r>
    <n v="2"/>
    <x v="1"/>
    <x v="7"/>
    <x v="229"/>
    <n v="244"/>
    <n v="152"/>
    <n v="23320"/>
    <n v="22531"/>
    <n v="41121"/>
    <n v="63678"/>
  </r>
  <r>
    <n v="9"/>
    <x v="0"/>
    <x v="10"/>
    <x v="288"/>
    <n v="264"/>
    <n v="182"/>
    <n v="7056"/>
    <n v="6366"/>
    <n v="84107"/>
    <n v="89572"/>
  </r>
  <r>
    <n v="3"/>
    <x v="1"/>
    <x v="1"/>
    <x v="615"/>
    <n v="210"/>
    <n v="135"/>
    <n v="20728"/>
    <n v="17900"/>
    <n v="31430"/>
    <n v="78538"/>
  </r>
  <r>
    <n v="9"/>
    <x v="0"/>
    <x v="10"/>
    <x v="68"/>
    <n v="108"/>
    <n v="255"/>
    <n v="7164"/>
    <n v="6621"/>
    <n v="83999"/>
    <n v="89317"/>
  </r>
  <r>
    <n v="11"/>
    <x v="2"/>
    <x v="6"/>
    <x v="583"/>
    <n v="84"/>
    <n v="163"/>
    <n v="22823"/>
    <n v="20767"/>
    <n v="53157"/>
    <n v="76030"/>
  </r>
  <r>
    <n v="9"/>
    <x v="0"/>
    <x v="10"/>
    <x v="69"/>
    <n v="205"/>
    <n v="68"/>
    <n v="7369"/>
    <n v="6689"/>
    <n v="83794"/>
    <n v="89249"/>
  </r>
  <r>
    <n v="9"/>
    <x v="0"/>
    <x v="10"/>
    <x v="290"/>
    <n v="283"/>
    <n v="271"/>
    <n v="7652"/>
    <n v="6960"/>
    <n v="83511"/>
    <n v="88978"/>
  </r>
  <r>
    <n v="2"/>
    <x v="1"/>
    <x v="7"/>
    <x v="716"/>
    <n v="101"/>
    <n v="126"/>
    <n v="23421"/>
    <n v="22657"/>
    <n v="41020"/>
    <n v="63552"/>
  </r>
  <r>
    <n v="9"/>
    <x v="0"/>
    <x v="10"/>
    <x v="286"/>
    <n v="294"/>
    <n v="250"/>
    <n v="7946"/>
    <n v="7210"/>
    <n v="83217"/>
    <n v="88728"/>
  </r>
  <r>
    <n v="1"/>
    <x v="1"/>
    <x v="0"/>
    <x v="717"/>
    <n v="256"/>
    <n v="168"/>
    <n v="25435"/>
    <n v="24647"/>
    <n v="62155"/>
    <n v="47954"/>
  </r>
  <r>
    <n v="12"/>
    <x v="2"/>
    <x v="2"/>
    <x v="222"/>
    <n v="81"/>
    <n v="64"/>
    <n v="22299"/>
    <n v="20914"/>
    <n v="41088"/>
    <n v="76291"/>
  </r>
  <r>
    <n v="9"/>
    <x v="0"/>
    <x v="10"/>
    <x v="349"/>
    <n v="150"/>
    <n v="252"/>
    <n v="8096"/>
    <n v="7462"/>
    <n v="83067"/>
    <n v="88476"/>
  </r>
  <r>
    <n v="1"/>
    <x v="1"/>
    <x v="0"/>
    <x v="718"/>
    <n v="137"/>
    <n v="67"/>
    <n v="25572"/>
    <n v="24714"/>
    <n v="62018"/>
    <n v="47887"/>
  </r>
  <r>
    <n v="1"/>
    <x v="1"/>
    <x v="0"/>
    <x v="719"/>
    <n v="101"/>
    <n v="118"/>
    <n v="25673"/>
    <n v="24832"/>
    <n v="61917"/>
    <n v="47769"/>
  </r>
  <r>
    <n v="9"/>
    <x v="0"/>
    <x v="10"/>
    <x v="319"/>
    <n v="275"/>
    <n v="159"/>
    <n v="8371"/>
    <n v="7621"/>
    <n v="82792"/>
    <n v="88317"/>
  </r>
  <r>
    <n v="2"/>
    <x v="1"/>
    <x v="7"/>
    <x v="235"/>
    <n v="285"/>
    <n v="288"/>
    <n v="23706"/>
    <n v="22945"/>
    <n v="40735"/>
    <n v="63264"/>
  </r>
  <r>
    <n v="9"/>
    <x v="0"/>
    <x v="10"/>
    <x v="720"/>
    <n v="223"/>
    <n v="80"/>
    <n v="8594"/>
    <n v="7701"/>
    <n v="82569"/>
    <n v="88237"/>
  </r>
  <r>
    <n v="10"/>
    <x v="2"/>
    <x v="3"/>
    <x v="721"/>
    <n v="222"/>
    <n v="253"/>
    <n v="22480"/>
    <n v="20804"/>
    <n v="54748"/>
    <n v="44449"/>
  </r>
  <r>
    <n v="9"/>
    <x v="0"/>
    <x v="10"/>
    <x v="329"/>
    <n v="189"/>
    <n v="235"/>
    <n v="8783"/>
    <n v="7936"/>
    <n v="82380"/>
    <n v="88002"/>
  </r>
  <r>
    <n v="9"/>
    <x v="0"/>
    <x v="10"/>
    <x v="76"/>
    <n v="92"/>
    <n v="262"/>
    <n v="8875"/>
    <n v="8198"/>
    <n v="82288"/>
    <n v="87740"/>
  </r>
  <r>
    <n v="9"/>
    <x v="0"/>
    <x v="10"/>
    <x v="300"/>
    <n v="146"/>
    <n v="153"/>
    <n v="9021"/>
    <n v="8351"/>
    <n v="82142"/>
    <n v="87587"/>
  </r>
  <r>
    <n v="9"/>
    <x v="0"/>
    <x v="10"/>
    <x v="375"/>
    <n v="267"/>
    <n v="63"/>
    <n v="9288"/>
    <n v="8414"/>
    <n v="81875"/>
    <n v="87524"/>
  </r>
  <r>
    <n v="12"/>
    <x v="2"/>
    <x v="2"/>
    <x v="646"/>
    <n v="89"/>
    <n v="110"/>
    <n v="22388"/>
    <n v="21024"/>
    <n v="40999"/>
    <n v="76181"/>
  </r>
  <r>
    <n v="12"/>
    <x v="2"/>
    <x v="2"/>
    <x v="707"/>
    <n v="294"/>
    <n v="214"/>
    <n v="22682"/>
    <n v="21238"/>
    <n v="40705"/>
    <n v="75967"/>
  </r>
  <r>
    <n v="9"/>
    <x v="0"/>
    <x v="10"/>
    <x v="305"/>
    <n v="201"/>
    <n v="208"/>
    <n v="9489"/>
    <n v="8622"/>
    <n v="81674"/>
    <n v="87316"/>
  </r>
  <r>
    <n v="3"/>
    <x v="1"/>
    <x v="1"/>
    <x v="446"/>
    <n v="135"/>
    <n v="269"/>
    <n v="20863"/>
    <n v="18169"/>
    <n v="31295"/>
    <n v="78269"/>
  </r>
  <r>
    <n v="12"/>
    <x v="2"/>
    <x v="2"/>
    <x v="665"/>
    <n v="144"/>
    <n v="236"/>
    <n v="22826"/>
    <n v="21474"/>
    <n v="40561"/>
    <n v="75731"/>
  </r>
  <r>
    <n v="9"/>
    <x v="0"/>
    <x v="10"/>
    <x v="313"/>
    <n v="175"/>
    <n v="243"/>
    <n v="9664"/>
    <n v="8865"/>
    <n v="81499"/>
    <n v="87073"/>
  </r>
  <r>
    <n v="9"/>
    <x v="0"/>
    <x v="10"/>
    <x v="380"/>
    <n v="207"/>
    <n v="227"/>
    <n v="9871"/>
    <n v="9092"/>
    <n v="81292"/>
    <n v="86846"/>
  </r>
  <r>
    <n v="11"/>
    <x v="2"/>
    <x v="6"/>
    <x v="212"/>
    <n v="121"/>
    <n v="194"/>
    <n v="22944"/>
    <n v="20961"/>
    <n v="53036"/>
    <n v="75836"/>
  </r>
  <r>
    <n v="1"/>
    <x v="1"/>
    <x v="0"/>
    <x v="695"/>
    <n v="155"/>
    <n v="257"/>
    <n v="25828"/>
    <n v="25089"/>
    <n v="61762"/>
    <n v="47512"/>
  </r>
  <r>
    <n v="1"/>
    <x v="1"/>
    <x v="0"/>
    <x v="651"/>
    <n v="94"/>
    <n v="54"/>
    <n v="25922"/>
    <n v="25143"/>
    <n v="61668"/>
    <n v="47458"/>
  </r>
  <r>
    <n v="4"/>
    <x v="4"/>
    <x v="5"/>
    <x v="589"/>
    <n v="99"/>
    <n v="285"/>
    <n v="20082"/>
    <n v="18236"/>
    <n v="45108"/>
    <n v="70217"/>
  </r>
  <r>
    <n v="12"/>
    <x v="2"/>
    <x v="2"/>
    <x v="722"/>
    <n v="99"/>
    <n v="154"/>
    <n v="22925"/>
    <n v="21628"/>
    <n v="40462"/>
    <n v="75577"/>
  </r>
  <r>
    <n v="14"/>
    <x v="3"/>
    <x v="7"/>
    <x v="659"/>
    <n v="283"/>
    <n v="115"/>
    <n v="25860"/>
    <n v="23222"/>
    <n v="49551"/>
    <n v="52916"/>
  </r>
  <r>
    <n v="9"/>
    <x v="0"/>
    <x v="10"/>
    <x v="92"/>
    <n v="151"/>
    <n v="191"/>
    <n v="10022"/>
    <n v="9283"/>
    <n v="81141"/>
    <n v="86655"/>
  </r>
  <r>
    <n v="1"/>
    <x v="1"/>
    <x v="0"/>
    <x v="656"/>
    <n v="266"/>
    <n v="165"/>
    <n v="26188"/>
    <n v="25308"/>
    <n v="61402"/>
    <n v="47293"/>
  </r>
  <r>
    <n v="1"/>
    <x v="1"/>
    <x v="0"/>
    <x v="657"/>
    <n v="122"/>
    <n v="280"/>
    <n v="26310"/>
    <n v="25588"/>
    <n v="61280"/>
    <n v="47013"/>
  </r>
  <r>
    <n v="5"/>
    <x v="4"/>
    <x v="8"/>
    <x v="710"/>
    <n v="94"/>
    <n v="221"/>
    <n v="23113"/>
    <n v="20057"/>
    <n v="24310"/>
    <n v="57651"/>
  </r>
  <r>
    <n v="2"/>
    <x v="1"/>
    <x v="7"/>
    <x v="236"/>
    <n v="150"/>
    <n v="186"/>
    <n v="23856"/>
    <n v="23131"/>
    <n v="40585"/>
    <n v="63078"/>
  </r>
  <r>
    <n v="9"/>
    <x v="0"/>
    <x v="10"/>
    <x v="397"/>
    <n v="185"/>
    <n v="273"/>
    <n v="10207"/>
    <n v="9556"/>
    <n v="80956"/>
    <n v="86382"/>
  </r>
  <r>
    <n v="9"/>
    <x v="0"/>
    <x v="10"/>
    <x v="324"/>
    <n v="266"/>
    <n v="196"/>
    <n v="10473"/>
    <n v="9752"/>
    <n v="80690"/>
    <n v="86186"/>
  </r>
  <r>
    <n v="5"/>
    <x v="4"/>
    <x v="8"/>
    <x v="592"/>
    <n v="167"/>
    <n v="158"/>
    <n v="23280"/>
    <n v="20215"/>
    <n v="24143"/>
    <n v="57493"/>
  </r>
  <r>
    <n v="11"/>
    <x v="2"/>
    <x v="6"/>
    <x v="713"/>
    <n v="289"/>
    <n v="166"/>
    <n v="23233"/>
    <n v="21127"/>
    <n v="52747"/>
    <n v="75670"/>
  </r>
  <r>
    <n v="5"/>
    <x v="4"/>
    <x v="8"/>
    <x v="723"/>
    <n v="124"/>
    <n v="299"/>
    <n v="23404"/>
    <n v="20514"/>
    <n v="24019"/>
    <n v="57194"/>
  </r>
  <r>
    <n v="14"/>
    <x v="3"/>
    <x v="7"/>
    <x v="274"/>
    <n v="216"/>
    <n v="174"/>
    <n v="26076"/>
    <n v="23396"/>
    <n v="49335"/>
    <n v="52742"/>
  </r>
  <r>
    <n v="2"/>
    <x v="1"/>
    <x v="7"/>
    <x v="465"/>
    <n v="281"/>
    <n v="133"/>
    <n v="24137"/>
    <n v="23264"/>
    <n v="40304"/>
    <n v="62945"/>
  </r>
  <r>
    <n v="9"/>
    <x v="0"/>
    <x v="10"/>
    <x v="401"/>
    <n v="93"/>
    <n v="67"/>
    <n v="10566"/>
    <n v="9819"/>
    <n v="80597"/>
    <n v="86119"/>
  </r>
  <r>
    <n v="5"/>
    <x v="4"/>
    <x v="8"/>
    <x v="228"/>
    <n v="108"/>
    <n v="114"/>
    <n v="23512"/>
    <n v="20628"/>
    <n v="23911"/>
    <n v="57080"/>
  </r>
  <r>
    <n v="1"/>
    <x v="1"/>
    <x v="0"/>
    <x v="724"/>
    <n v="156"/>
    <n v="206"/>
    <n v="26466"/>
    <n v="25794"/>
    <n v="61124"/>
    <n v="46807"/>
  </r>
  <r>
    <n v="4"/>
    <x v="4"/>
    <x v="5"/>
    <x v="632"/>
    <n v="144"/>
    <n v="195"/>
    <n v="20226"/>
    <n v="18431"/>
    <n v="44964"/>
    <n v="70022"/>
  </r>
  <r>
    <n v="14"/>
    <x v="3"/>
    <x v="7"/>
    <x v="725"/>
    <n v="276"/>
    <n v="225"/>
    <n v="26352"/>
    <n v="23621"/>
    <n v="49059"/>
    <n v="52517"/>
  </r>
  <r>
    <n v="9"/>
    <x v="0"/>
    <x v="10"/>
    <x v="350"/>
    <n v="220"/>
    <n v="68"/>
    <n v="10786"/>
    <n v="9887"/>
    <n v="80377"/>
    <n v="86051"/>
  </r>
  <r>
    <n v="9"/>
    <x v="0"/>
    <x v="10"/>
    <x v="345"/>
    <n v="251"/>
    <n v="117"/>
    <n v="11037"/>
    <n v="10004"/>
    <n v="80126"/>
    <n v="85934"/>
  </r>
  <r>
    <n v="11"/>
    <x v="2"/>
    <x v="6"/>
    <x v="226"/>
    <n v="116"/>
    <n v="121"/>
    <n v="23349"/>
    <n v="21248"/>
    <n v="52631"/>
    <n v="75549"/>
  </r>
  <r>
    <n v="4"/>
    <x v="4"/>
    <x v="5"/>
    <x v="596"/>
    <n v="179"/>
    <n v="175"/>
    <n v="20405"/>
    <n v="18606"/>
    <n v="44785"/>
    <n v="69847"/>
  </r>
  <r>
    <n v="9"/>
    <x v="0"/>
    <x v="10"/>
    <x v="351"/>
    <n v="256"/>
    <n v="56"/>
    <n v="11293"/>
    <n v="10060"/>
    <n v="79870"/>
    <n v="85878"/>
  </r>
  <r>
    <n v="4"/>
    <x v="4"/>
    <x v="5"/>
    <x v="573"/>
    <n v="194"/>
    <n v="136"/>
    <n v="20599"/>
    <n v="18742"/>
    <n v="44591"/>
    <n v="69711"/>
  </r>
  <r>
    <n v="9"/>
    <x v="0"/>
    <x v="10"/>
    <x v="415"/>
    <n v="138"/>
    <n v="259"/>
    <n v="11431"/>
    <n v="10319"/>
    <n v="79732"/>
    <n v="85619"/>
  </r>
  <r>
    <n v="14"/>
    <x v="3"/>
    <x v="7"/>
    <x v="726"/>
    <n v="109"/>
    <n v="60"/>
    <n v="26461"/>
    <n v="23681"/>
    <n v="48950"/>
    <n v="52457"/>
  </r>
  <r>
    <n v="9"/>
    <x v="0"/>
    <x v="10"/>
    <x v="428"/>
    <n v="246"/>
    <n v="210"/>
    <n v="11677"/>
    <n v="10529"/>
    <n v="79486"/>
    <n v="85409"/>
  </r>
  <r>
    <n v="10"/>
    <x v="2"/>
    <x v="3"/>
    <x v="460"/>
    <n v="161"/>
    <n v="126"/>
    <n v="22641"/>
    <n v="20930"/>
    <n v="54587"/>
    <n v="44323"/>
  </r>
  <r>
    <n v="2"/>
    <x v="1"/>
    <x v="7"/>
    <x v="467"/>
    <n v="177"/>
    <n v="243"/>
    <n v="24314"/>
    <n v="23507"/>
    <n v="40127"/>
    <n v="62702"/>
  </r>
  <r>
    <n v="11"/>
    <x v="2"/>
    <x v="6"/>
    <x v="727"/>
    <n v="138"/>
    <n v="228"/>
    <n v="23487"/>
    <n v="21476"/>
    <n v="52493"/>
    <n v="75321"/>
  </r>
  <r>
    <n v="11"/>
    <x v="2"/>
    <x v="6"/>
    <x v="457"/>
    <n v="81"/>
    <n v="276"/>
    <n v="23568"/>
    <n v="21752"/>
    <n v="52412"/>
    <n v="75045"/>
  </r>
  <r>
    <n v="12"/>
    <x v="2"/>
    <x v="2"/>
    <x v="728"/>
    <n v="267"/>
    <n v="195"/>
    <n v="23192"/>
    <n v="21823"/>
    <n v="40195"/>
    <n v="75382"/>
  </r>
  <r>
    <n v="3"/>
    <x v="1"/>
    <x v="1"/>
    <x v="207"/>
    <n v="192"/>
    <n v="105"/>
    <n v="21055"/>
    <n v="18274"/>
    <n v="31103"/>
    <n v="78164"/>
  </r>
  <r>
    <n v="4"/>
    <x v="4"/>
    <x v="5"/>
    <x v="711"/>
    <n v="287"/>
    <n v="128"/>
    <n v="20886"/>
    <n v="18870"/>
    <n v="44304"/>
    <n v="69583"/>
  </r>
  <r>
    <n v="9"/>
    <x v="0"/>
    <x v="10"/>
    <x v="108"/>
    <n v="229"/>
    <n v="241"/>
    <n v="11906"/>
    <n v="10770"/>
    <n v="79257"/>
    <n v="85168"/>
  </r>
  <r>
    <n v="2"/>
    <x v="1"/>
    <x v="7"/>
    <x v="729"/>
    <n v="268"/>
    <n v="132"/>
    <n v="24582"/>
    <n v="23639"/>
    <n v="39859"/>
    <n v="62570"/>
  </r>
  <r>
    <n v="11"/>
    <x v="2"/>
    <x v="6"/>
    <x v="722"/>
    <n v="119"/>
    <n v="287"/>
    <n v="23687"/>
    <n v="22039"/>
    <n v="52293"/>
    <n v="74758"/>
  </r>
  <r>
    <n v="3"/>
    <x v="1"/>
    <x v="1"/>
    <x v="730"/>
    <n v="140"/>
    <n v="55"/>
    <n v="21195"/>
    <n v="18329"/>
    <n v="30963"/>
    <n v="78109"/>
  </r>
  <r>
    <n v="3"/>
    <x v="1"/>
    <x v="1"/>
    <x v="731"/>
    <n v="84"/>
    <n v="141"/>
    <n v="21279"/>
    <n v="18470"/>
    <n v="30879"/>
    <n v="77968"/>
  </r>
  <r>
    <n v="5"/>
    <x v="4"/>
    <x v="8"/>
    <x v="458"/>
    <n v="192"/>
    <n v="248"/>
    <n v="23704"/>
    <n v="20876"/>
    <n v="23719"/>
    <n v="56832"/>
  </r>
  <r>
    <n v="10"/>
    <x v="2"/>
    <x v="3"/>
    <x v="684"/>
    <n v="163"/>
    <n v="70"/>
    <n v="22804"/>
    <n v="21000"/>
    <n v="54424"/>
    <n v="44253"/>
  </r>
  <r>
    <n v="9"/>
    <x v="0"/>
    <x v="10"/>
    <x v="732"/>
    <n v="198"/>
    <n v="73"/>
    <n v="12104"/>
    <n v="10843"/>
    <n v="79059"/>
    <n v="85095"/>
  </r>
  <r>
    <n v="9"/>
    <x v="0"/>
    <x v="10"/>
    <x v="471"/>
    <n v="165"/>
    <n v="121"/>
    <n v="12269"/>
    <n v="10964"/>
    <n v="78894"/>
    <n v="84974"/>
  </r>
  <r>
    <n v="9"/>
    <x v="0"/>
    <x v="10"/>
    <x v="359"/>
    <n v="84"/>
    <n v="196"/>
    <n v="12353"/>
    <n v="11160"/>
    <n v="78810"/>
    <n v="84778"/>
  </r>
  <r>
    <n v="13"/>
    <x v="3"/>
    <x v="4"/>
    <x v="213"/>
    <n v="99"/>
    <n v="206"/>
    <n v="22963"/>
    <n v="20997"/>
    <n v="69740"/>
    <n v="58458"/>
  </r>
  <r>
    <n v="9"/>
    <x v="0"/>
    <x v="10"/>
    <x v="733"/>
    <n v="151"/>
    <n v="133"/>
    <n v="12504"/>
    <n v="11293"/>
    <n v="78659"/>
    <n v="84645"/>
  </r>
  <r>
    <n v="2"/>
    <x v="1"/>
    <x v="7"/>
    <x v="623"/>
    <n v="267"/>
    <n v="65"/>
    <n v="24849"/>
    <n v="23704"/>
    <n v="39592"/>
    <n v="62505"/>
  </r>
  <r>
    <n v="12"/>
    <x v="2"/>
    <x v="2"/>
    <x v="716"/>
    <n v="113"/>
    <n v="163"/>
    <n v="23305"/>
    <n v="21986"/>
    <n v="40082"/>
    <n v="75219"/>
  </r>
  <r>
    <n v="1"/>
    <x v="1"/>
    <x v="0"/>
    <x v="493"/>
    <n v="164"/>
    <n v="128"/>
    <n v="26630"/>
    <n v="25922"/>
    <n v="60960"/>
    <n v="46679"/>
  </r>
  <r>
    <n v="1"/>
    <x v="1"/>
    <x v="0"/>
    <x v="725"/>
    <n v="157"/>
    <n v="156"/>
    <n v="26787"/>
    <n v="26078"/>
    <n v="60803"/>
    <n v="46523"/>
  </r>
  <r>
    <n v="1"/>
    <x v="1"/>
    <x v="0"/>
    <x v="734"/>
    <n v="100"/>
    <n v="160"/>
    <n v="26887"/>
    <n v="26238"/>
    <n v="60703"/>
    <n v="46363"/>
  </r>
  <r>
    <n v="2"/>
    <x v="1"/>
    <x v="7"/>
    <x v="469"/>
    <n v="265"/>
    <n v="124"/>
    <n v="25114"/>
    <n v="23828"/>
    <n v="39327"/>
    <n v="62381"/>
  </r>
  <r>
    <n v="11"/>
    <x v="2"/>
    <x v="6"/>
    <x v="458"/>
    <n v="247"/>
    <n v="291"/>
    <n v="23934"/>
    <n v="22330"/>
    <n v="52046"/>
    <n v="74467"/>
  </r>
  <r>
    <n v="9"/>
    <x v="0"/>
    <x v="10"/>
    <x v="502"/>
    <n v="153"/>
    <n v="169"/>
    <n v="12657"/>
    <n v="11462"/>
    <n v="78506"/>
    <n v="84476"/>
  </r>
  <r>
    <n v="1"/>
    <x v="1"/>
    <x v="0"/>
    <x v="735"/>
    <n v="236"/>
    <n v="96"/>
    <n v="27123"/>
    <n v="26334"/>
    <n v="60467"/>
    <n v="46267"/>
  </r>
  <r>
    <n v="9"/>
    <x v="0"/>
    <x v="10"/>
    <x v="499"/>
    <n v="291"/>
    <n v="226"/>
    <n v="12948"/>
    <n v="11688"/>
    <n v="78215"/>
    <n v="84250"/>
  </r>
  <r>
    <n v="9"/>
    <x v="0"/>
    <x v="10"/>
    <x v="519"/>
    <n v="150"/>
    <n v="223"/>
    <n v="13098"/>
    <n v="11911"/>
    <n v="78065"/>
    <n v="84027"/>
  </r>
  <r>
    <n v="9"/>
    <x v="0"/>
    <x v="10"/>
    <x v="123"/>
    <n v="263"/>
    <n v="245"/>
    <n v="13361"/>
    <n v="12156"/>
    <n v="77802"/>
    <n v="83782"/>
  </r>
  <r>
    <n v="5"/>
    <x v="4"/>
    <x v="8"/>
    <x v="612"/>
    <n v="97"/>
    <n v="159"/>
    <n v="23801"/>
    <n v="21035"/>
    <n v="23622"/>
    <n v="56673"/>
  </r>
  <r>
    <n v="1"/>
    <x v="1"/>
    <x v="0"/>
    <x v="736"/>
    <n v="235"/>
    <n v="169"/>
    <n v="27358"/>
    <n v="26503"/>
    <n v="60232"/>
    <n v="46098"/>
  </r>
  <r>
    <n v="4"/>
    <x v="4"/>
    <x v="5"/>
    <x v="643"/>
    <n v="113"/>
    <n v="118"/>
    <n v="20999"/>
    <n v="18988"/>
    <n v="44191"/>
    <n v="69465"/>
  </r>
  <r>
    <n v="3"/>
    <x v="1"/>
    <x v="1"/>
    <x v="637"/>
    <n v="216"/>
    <n v="69"/>
    <n v="21495"/>
    <n v="18539"/>
    <n v="30663"/>
    <n v="77899"/>
  </r>
  <r>
    <n v="3"/>
    <x v="1"/>
    <x v="1"/>
    <x v="713"/>
    <n v="123"/>
    <n v="273"/>
    <n v="21618"/>
    <n v="18812"/>
    <n v="30540"/>
    <n v="77626"/>
  </r>
  <r>
    <n v="13"/>
    <x v="3"/>
    <x v="4"/>
    <x v="453"/>
    <n v="282"/>
    <n v="148"/>
    <n v="23245"/>
    <n v="21145"/>
    <n v="69458"/>
    <n v="58310"/>
  </r>
  <r>
    <n v="1"/>
    <x v="1"/>
    <x v="0"/>
    <x v="737"/>
    <n v="182"/>
    <n v="151"/>
    <n v="27540"/>
    <n v="26654"/>
    <n v="60050"/>
    <n v="45947"/>
  </r>
  <r>
    <n v="3"/>
    <x v="1"/>
    <x v="1"/>
    <x v="454"/>
    <n v="204"/>
    <n v="167"/>
    <n v="21822"/>
    <n v="18979"/>
    <n v="30336"/>
    <n v="77459"/>
  </r>
  <r>
    <n v="9"/>
    <x v="0"/>
    <x v="10"/>
    <x v="132"/>
    <n v="294"/>
    <n v="129"/>
    <n v="13655"/>
    <n v="12285"/>
    <n v="77508"/>
    <n v="83653"/>
  </r>
  <r>
    <n v="9"/>
    <x v="0"/>
    <x v="10"/>
    <x v="738"/>
    <n v="124"/>
    <n v="95"/>
    <n v="13779"/>
    <n v="12380"/>
    <n v="77384"/>
    <n v="83558"/>
  </r>
  <r>
    <n v="4"/>
    <x v="4"/>
    <x v="5"/>
    <x v="441"/>
    <n v="194"/>
    <n v="132"/>
    <n v="21193"/>
    <n v="19120"/>
    <n v="43997"/>
    <n v="69333"/>
  </r>
  <r>
    <n v="12"/>
    <x v="2"/>
    <x v="2"/>
    <x v="739"/>
    <n v="214"/>
    <n v="179"/>
    <n v="23519"/>
    <n v="22165"/>
    <n v="39868"/>
    <n v="75040"/>
  </r>
  <r>
    <n v="9"/>
    <x v="0"/>
    <x v="10"/>
    <x v="136"/>
    <n v="241"/>
    <n v="276"/>
    <n v="14020"/>
    <n v="12656"/>
    <n v="77143"/>
    <n v="83282"/>
  </r>
  <r>
    <n v="4"/>
    <x v="4"/>
    <x v="5"/>
    <x v="686"/>
    <n v="117"/>
    <n v="90"/>
    <n v="21310"/>
    <n v="19210"/>
    <n v="43880"/>
    <n v="69243"/>
  </r>
  <r>
    <n v="11"/>
    <x v="2"/>
    <x v="6"/>
    <x v="740"/>
    <n v="231"/>
    <n v="142"/>
    <n v="24165"/>
    <n v="22472"/>
    <n v="51815"/>
    <n v="74325"/>
  </r>
  <r>
    <n v="10"/>
    <x v="2"/>
    <x v="3"/>
    <x v="236"/>
    <n v="193"/>
    <n v="188"/>
    <n v="22997"/>
    <n v="21188"/>
    <n v="54231"/>
    <n v="44065"/>
  </r>
  <r>
    <n v="4"/>
    <x v="4"/>
    <x v="5"/>
    <x v="741"/>
    <n v="293"/>
    <n v="196"/>
    <n v="21603"/>
    <n v="19406"/>
    <n v="43587"/>
    <n v="69047"/>
  </r>
  <r>
    <n v="11"/>
    <x v="2"/>
    <x v="6"/>
    <x v="716"/>
    <n v="148"/>
    <n v="71"/>
    <n v="24313"/>
    <n v="22543"/>
    <n v="51667"/>
    <n v="74254"/>
  </r>
  <r>
    <n v="9"/>
    <x v="0"/>
    <x v="10"/>
    <x v="138"/>
    <n v="155"/>
    <n v="230"/>
    <n v="14175"/>
    <n v="12886"/>
    <n v="76988"/>
    <n v="83052"/>
  </r>
  <r>
    <n v="1"/>
    <x v="1"/>
    <x v="0"/>
    <x v="666"/>
    <n v="176"/>
    <n v="234"/>
    <n v="27716"/>
    <n v="26888"/>
    <n v="59874"/>
    <n v="45713"/>
  </r>
  <r>
    <n v="9"/>
    <x v="0"/>
    <x v="10"/>
    <x v="139"/>
    <n v="136"/>
    <n v="143"/>
    <n v="14311"/>
    <n v="13029"/>
    <n v="76852"/>
    <n v="82909"/>
  </r>
  <r>
    <n v="2"/>
    <x v="1"/>
    <x v="7"/>
    <x v="705"/>
    <n v="255"/>
    <n v="61"/>
    <n v="25369"/>
    <n v="23889"/>
    <n v="39072"/>
    <n v="62320"/>
  </r>
  <r>
    <n v="5"/>
    <x v="4"/>
    <x v="8"/>
    <x v="234"/>
    <n v="103"/>
    <n v="174"/>
    <n v="23904"/>
    <n v="21209"/>
    <n v="23519"/>
    <n v="56499"/>
  </r>
  <r>
    <n v="9"/>
    <x v="0"/>
    <x v="10"/>
    <x v="387"/>
    <n v="105"/>
    <n v="201"/>
    <n v="14416"/>
    <n v="13230"/>
    <n v="76747"/>
    <n v="82708"/>
  </r>
  <r>
    <n v="9"/>
    <x v="0"/>
    <x v="10"/>
    <x v="504"/>
    <n v="134"/>
    <n v="150"/>
    <n v="14550"/>
    <n v="13380"/>
    <n v="76613"/>
    <n v="82558"/>
  </r>
  <r>
    <n v="3"/>
    <x v="1"/>
    <x v="1"/>
    <x v="707"/>
    <n v="214"/>
    <n v="267"/>
    <n v="22036"/>
    <n v="19246"/>
    <n v="30122"/>
    <n v="77192"/>
  </r>
  <r>
    <n v="4"/>
    <x v="4"/>
    <x v="5"/>
    <x v="449"/>
    <n v="179"/>
    <n v="191"/>
    <n v="21782"/>
    <n v="19597"/>
    <n v="43408"/>
    <n v="68856"/>
  </r>
  <r>
    <n v="9"/>
    <x v="0"/>
    <x v="10"/>
    <x v="540"/>
    <n v="292"/>
    <n v="152"/>
    <n v="14842"/>
    <n v="13532"/>
    <n v="76321"/>
    <n v="82406"/>
  </r>
  <r>
    <n v="9"/>
    <x v="0"/>
    <x v="10"/>
    <x v="518"/>
    <n v="147"/>
    <n v="203"/>
    <n v="14989"/>
    <n v="13735"/>
    <n v="76174"/>
    <n v="82203"/>
  </r>
  <r>
    <n v="3"/>
    <x v="1"/>
    <x v="1"/>
    <x v="457"/>
    <n v="82"/>
    <n v="235"/>
    <n v="22118"/>
    <n v="19481"/>
    <n v="30040"/>
    <n v="76957"/>
  </r>
  <r>
    <n v="5"/>
    <x v="4"/>
    <x v="8"/>
    <x v="463"/>
    <n v="274"/>
    <n v="285"/>
    <n v="24178"/>
    <n v="21494"/>
    <n v="23245"/>
    <n v="56214"/>
  </r>
  <r>
    <n v="4"/>
    <x v="4"/>
    <x v="5"/>
    <x v="451"/>
    <n v="277"/>
    <n v="212"/>
    <n v="22059"/>
    <n v="19809"/>
    <n v="43131"/>
    <n v="68644"/>
  </r>
  <r>
    <n v="9"/>
    <x v="0"/>
    <x v="10"/>
    <x v="517"/>
    <n v="108"/>
    <n v="52"/>
    <n v="15097"/>
    <n v="13787"/>
    <n v="76066"/>
    <n v="82151"/>
  </r>
  <r>
    <n v="9"/>
    <x v="0"/>
    <x v="10"/>
    <x v="393"/>
    <n v="234"/>
    <n v="154"/>
    <n v="15331"/>
    <n v="13941"/>
    <n v="75832"/>
    <n v="81997"/>
  </r>
  <r>
    <n v="11"/>
    <x v="2"/>
    <x v="6"/>
    <x v="234"/>
    <n v="204"/>
    <n v="116"/>
    <n v="24517"/>
    <n v="22659"/>
    <n v="51463"/>
    <n v="74138"/>
  </r>
  <r>
    <n v="9"/>
    <x v="0"/>
    <x v="10"/>
    <x v="394"/>
    <n v="265"/>
    <n v="66"/>
    <n v="15596"/>
    <n v="14007"/>
    <n v="75567"/>
    <n v="81931"/>
  </r>
  <r>
    <n v="10"/>
    <x v="2"/>
    <x v="3"/>
    <x v="465"/>
    <n v="188"/>
    <n v="156"/>
    <n v="23185"/>
    <n v="21344"/>
    <n v="54043"/>
    <n v="43909"/>
  </r>
  <r>
    <n v="5"/>
    <x v="4"/>
    <x v="8"/>
    <x v="693"/>
    <n v="121"/>
    <n v="96"/>
    <n v="24299"/>
    <n v="21590"/>
    <n v="23124"/>
    <n v="56118"/>
  </r>
  <r>
    <n v="13"/>
    <x v="3"/>
    <x v="4"/>
    <x v="710"/>
    <n v="150"/>
    <n v="51"/>
    <n v="23395"/>
    <n v="21196"/>
    <n v="69308"/>
    <n v="58259"/>
  </r>
  <r>
    <n v="9"/>
    <x v="0"/>
    <x v="10"/>
    <x v="562"/>
    <n v="99"/>
    <n v="147"/>
    <n v="15695"/>
    <n v="14154"/>
    <n v="75468"/>
    <n v="81784"/>
  </r>
  <r>
    <n v="2"/>
    <x v="1"/>
    <x v="7"/>
    <x v="247"/>
    <n v="287"/>
    <n v="78"/>
    <n v="25656"/>
    <n v="23967"/>
    <n v="38785"/>
    <n v="62242"/>
  </r>
  <r>
    <n v="5"/>
    <x v="4"/>
    <x v="8"/>
    <x v="635"/>
    <n v="293"/>
    <n v="85"/>
    <n v="24592"/>
    <n v="21675"/>
    <n v="22831"/>
    <n v="56033"/>
  </r>
  <r>
    <n v="1"/>
    <x v="1"/>
    <x v="0"/>
    <x v="742"/>
    <n v="88"/>
    <n v="234"/>
    <n v="27804"/>
    <n v="27122"/>
    <n v="59786"/>
    <n v="45479"/>
  </r>
  <r>
    <n v="4"/>
    <x v="4"/>
    <x v="5"/>
    <x v="222"/>
    <n v="297"/>
    <n v="92"/>
    <n v="22356"/>
    <n v="19901"/>
    <n v="42834"/>
    <n v="68552"/>
  </r>
  <r>
    <n v="9"/>
    <x v="0"/>
    <x v="10"/>
    <x v="156"/>
    <n v="252"/>
    <n v="264"/>
    <n v="15947"/>
    <n v="14418"/>
    <n v="75216"/>
    <n v="81520"/>
  </r>
  <r>
    <n v="12"/>
    <x v="2"/>
    <x v="2"/>
    <x v="743"/>
    <n v="296"/>
    <n v="197"/>
    <n v="23815"/>
    <n v="22362"/>
    <n v="39572"/>
    <n v="74843"/>
  </r>
  <r>
    <n v="4"/>
    <x v="4"/>
    <x v="5"/>
    <x v="710"/>
    <n v="154"/>
    <n v="223"/>
    <n v="22510"/>
    <n v="20124"/>
    <n v="42680"/>
    <n v="68329"/>
  </r>
  <r>
    <n v="14"/>
    <x v="3"/>
    <x v="7"/>
    <x v="736"/>
    <n v="107"/>
    <n v="134"/>
    <n v="26568"/>
    <n v="23815"/>
    <n v="48843"/>
    <n v="52323"/>
  </r>
  <r>
    <n v="12"/>
    <x v="2"/>
    <x v="2"/>
    <x v="744"/>
    <n v="224"/>
    <n v="118"/>
    <n v="24039"/>
    <n v="22480"/>
    <n v="39348"/>
    <n v="74725"/>
  </r>
  <r>
    <n v="10"/>
    <x v="2"/>
    <x v="3"/>
    <x v="238"/>
    <n v="230"/>
    <n v="63"/>
    <n v="23415"/>
    <n v="21407"/>
    <n v="53813"/>
    <n v="43846"/>
  </r>
  <r>
    <n v="14"/>
    <x v="3"/>
    <x v="7"/>
    <x v="745"/>
    <n v="86"/>
    <n v="188"/>
    <n v="26654"/>
    <n v="24003"/>
    <n v="48757"/>
    <n v="52135"/>
  </r>
  <r>
    <n v="9"/>
    <x v="0"/>
    <x v="10"/>
    <x v="531"/>
    <n v="233"/>
    <n v="148"/>
    <n v="16180"/>
    <n v="14566"/>
    <n v="74983"/>
    <n v="81372"/>
  </r>
  <r>
    <n v="9"/>
    <x v="0"/>
    <x v="10"/>
    <x v="497"/>
    <n v="104"/>
    <n v="298"/>
    <n v="16284"/>
    <n v="14864"/>
    <n v="74879"/>
    <n v="81074"/>
  </r>
  <r>
    <n v="11"/>
    <x v="2"/>
    <x v="6"/>
    <x v="461"/>
    <n v="161"/>
    <n v="232"/>
    <n v="24678"/>
    <n v="22891"/>
    <n v="51302"/>
    <n v="73906"/>
  </r>
  <r>
    <n v="1"/>
    <x v="1"/>
    <x v="0"/>
    <x v="746"/>
    <n v="132"/>
    <n v="253"/>
    <n v="27936"/>
    <n v="27375"/>
    <n v="59654"/>
    <n v="45226"/>
  </r>
  <r>
    <n v="14"/>
    <x v="3"/>
    <x v="7"/>
    <x v="747"/>
    <n v="288"/>
    <n v="130"/>
    <n v="26942"/>
    <n v="24133"/>
    <n v="48469"/>
    <n v="52005"/>
  </r>
  <r>
    <n v="2"/>
    <x v="1"/>
    <x v="7"/>
    <x v="473"/>
    <n v="277"/>
    <n v="119"/>
    <n v="25933"/>
    <n v="24086"/>
    <n v="38508"/>
    <n v="62123"/>
  </r>
  <r>
    <n v="3"/>
    <x v="1"/>
    <x v="1"/>
    <x v="673"/>
    <n v="109"/>
    <n v="77"/>
    <n v="22227"/>
    <n v="19558"/>
    <n v="29931"/>
    <n v="76880"/>
  </r>
  <r>
    <n v="13"/>
    <x v="3"/>
    <x v="4"/>
    <x v="723"/>
    <n v="170"/>
    <n v="104"/>
    <n v="23565"/>
    <n v="21300"/>
    <n v="69138"/>
    <n v="58155"/>
  </r>
  <r>
    <n v="1"/>
    <x v="1"/>
    <x v="0"/>
    <x v="748"/>
    <n v="200"/>
    <n v="227"/>
    <n v="28136"/>
    <n v="27602"/>
    <n v="59454"/>
    <n v="44999"/>
  </r>
  <r>
    <n v="9"/>
    <x v="0"/>
    <x v="10"/>
    <x v="162"/>
    <n v="184"/>
    <n v="137"/>
    <n v="16468"/>
    <n v="15001"/>
    <n v="74695"/>
    <n v="80937"/>
  </r>
  <r>
    <n v="2"/>
    <x v="1"/>
    <x v="7"/>
    <x v="475"/>
    <n v="102"/>
    <n v="161"/>
    <n v="26035"/>
    <n v="24247"/>
    <n v="38406"/>
    <n v="61962"/>
  </r>
  <r>
    <n v="14"/>
    <x v="3"/>
    <x v="7"/>
    <x v="749"/>
    <n v="107"/>
    <n v="88"/>
    <n v="27049"/>
    <n v="24221"/>
    <n v="48362"/>
    <n v="51917"/>
  </r>
  <r>
    <n v="9"/>
    <x v="0"/>
    <x v="10"/>
    <x v="535"/>
    <n v="88"/>
    <n v="275"/>
    <n v="16556"/>
    <n v="15276"/>
    <n v="74607"/>
    <n v="80662"/>
  </r>
  <r>
    <n v="2"/>
    <x v="1"/>
    <x v="7"/>
    <x v="476"/>
    <n v="289"/>
    <n v="172"/>
    <n v="26324"/>
    <n v="24419"/>
    <n v="38117"/>
    <n v="61790"/>
  </r>
  <r>
    <n v="9"/>
    <x v="0"/>
    <x v="10"/>
    <x v="510"/>
    <n v="237"/>
    <n v="127"/>
    <n v="16793"/>
    <n v="15403"/>
    <n v="74370"/>
    <n v="80535"/>
  </r>
  <r>
    <n v="9"/>
    <x v="0"/>
    <x v="10"/>
    <x v="653"/>
    <n v="97"/>
    <n v="246"/>
    <n v="16890"/>
    <n v="15649"/>
    <n v="74273"/>
    <n v="80289"/>
  </r>
  <r>
    <n v="1"/>
    <x v="1"/>
    <x v="0"/>
    <x v="750"/>
    <n v="218"/>
    <n v="89"/>
    <n v="28354"/>
    <n v="27691"/>
    <n v="59236"/>
    <n v="44910"/>
  </r>
  <r>
    <n v="4"/>
    <x v="4"/>
    <x v="5"/>
    <x v="227"/>
    <n v="217"/>
    <n v="280"/>
    <n v="22727"/>
    <n v="20404"/>
    <n v="42463"/>
    <n v="68049"/>
  </r>
  <r>
    <n v="10"/>
    <x v="2"/>
    <x v="3"/>
    <x v="240"/>
    <n v="173"/>
    <n v="120"/>
    <n v="23588"/>
    <n v="21527"/>
    <n v="53640"/>
    <n v="43726"/>
  </r>
  <r>
    <n v="9"/>
    <x v="0"/>
    <x v="10"/>
    <x v="170"/>
    <n v="134"/>
    <n v="103"/>
    <n v="17024"/>
    <n v="15752"/>
    <n v="74139"/>
    <n v="80186"/>
  </r>
  <r>
    <n v="1"/>
    <x v="1"/>
    <x v="0"/>
    <x v="751"/>
    <n v="260"/>
    <n v="225"/>
    <n v="28614"/>
    <n v="27916"/>
    <n v="58976"/>
    <n v="44685"/>
  </r>
  <r>
    <n v="4"/>
    <x v="4"/>
    <x v="5"/>
    <x v="608"/>
    <n v="286"/>
    <n v="247"/>
    <n v="23013"/>
    <n v="20651"/>
    <n v="42177"/>
    <n v="67802"/>
  </r>
  <r>
    <n v="5"/>
    <x v="4"/>
    <x v="8"/>
    <x v="636"/>
    <n v="194"/>
    <n v="248"/>
    <n v="24786"/>
    <n v="21923"/>
    <n v="22637"/>
    <n v="55785"/>
  </r>
  <r>
    <n v="10"/>
    <x v="2"/>
    <x v="3"/>
    <x v="468"/>
    <n v="151"/>
    <n v="180"/>
    <n v="23739"/>
    <n v="21707"/>
    <n v="53489"/>
    <n v="43546"/>
  </r>
  <r>
    <n v="9"/>
    <x v="0"/>
    <x v="10"/>
    <x v="564"/>
    <n v="242"/>
    <n v="78"/>
    <n v="17266"/>
    <n v="15830"/>
    <n v="73897"/>
    <n v="80108"/>
  </r>
  <r>
    <n v="9"/>
    <x v="0"/>
    <x v="10"/>
    <x v="410"/>
    <n v="241"/>
    <n v="89"/>
    <n v="17507"/>
    <n v="15919"/>
    <n v="73656"/>
    <n v="80019"/>
  </r>
  <r>
    <n v="9"/>
    <x v="0"/>
    <x v="10"/>
    <x v="411"/>
    <n v="191"/>
    <n v="126"/>
    <n v="17698"/>
    <n v="16045"/>
    <n v="73465"/>
    <n v="79893"/>
  </r>
  <r>
    <n v="13"/>
    <x v="3"/>
    <x v="4"/>
    <x v="228"/>
    <n v="209"/>
    <n v="184"/>
    <n v="23774"/>
    <n v="21484"/>
    <n v="68929"/>
    <n v="57971"/>
  </r>
  <r>
    <n v="4"/>
    <x v="4"/>
    <x v="5"/>
    <x v="612"/>
    <n v="177"/>
    <n v="116"/>
    <n v="23190"/>
    <n v="20767"/>
    <n v="42000"/>
    <n v="67686"/>
  </r>
  <r>
    <n v="3"/>
    <x v="1"/>
    <x v="1"/>
    <x v="612"/>
    <n v="268"/>
    <n v="175"/>
    <n v="22495"/>
    <n v="19733"/>
    <n v="29663"/>
    <n v="76705"/>
  </r>
  <r>
    <n v="9"/>
    <x v="0"/>
    <x v="10"/>
    <x v="524"/>
    <n v="141"/>
    <n v="146"/>
    <n v="17839"/>
    <n v="16191"/>
    <n v="73324"/>
    <n v="79747"/>
  </r>
  <r>
    <n v="10"/>
    <x v="2"/>
    <x v="3"/>
    <x v="625"/>
    <n v="209"/>
    <n v="236"/>
    <n v="23948"/>
    <n v="21943"/>
    <n v="53280"/>
    <n v="43310"/>
  </r>
  <r>
    <n v="2"/>
    <x v="1"/>
    <x v="7"/>
    <x v="752"/>
    <n v="228"/>
    <n v="160"/>
    <n v="26552"/>
    <n v="24579"/>
    <n v="37889"/>
    <n v="61630"/>
  </r>
  <r>
    <n v="4"/>
    <x v="4"/>
    <x v="5"/>
    <x v="613"/>
    <n v="230"/>
    <n v="99"/>
    <n v="23420"/>
    <n v="20866"/>
    <n v="41770"/>
    <n v="67587"/>
  </r>
  <r>
    <n v="3"/>
    <x v="1"/>
    <x v="1"/>
    <x v="234"/>
    <n v="232"/>
    <n v="179"/>
    <n v="22727"/>
    <n v="19912"/>
    <n v="29431"/>
    <n v="76526"/>
  </r>
  <r>
    <n v="9"/>
    <x v="0"/>
    <x v="10"/>
    <x v="580"/>
    <n v="238"/>
    <n v="93"/>
    <n v="18077"/>
    <n v="16284"/>
    <n v="73086"/>
    <n v="79654"/>
  </r>
  <r>
    <n v="9"/>
    <x v="0"/>
    <x v="10"/>
    <x v="581"/>
    <n v="134"/>
    <n v="108"/>
    <n v="18211"/>
    <n v="16392"/>
    <n v="72952"/>
    <n v="79546"/>
  </r>
  <r>
    <n v="9"/>
    <x v="0"/>
    <x v="10"/>
    <x v="420"/>
    <n v="264"/>
    <n v="258"/>
    <n v="18475"/>
    <n v="16650"/>
    <n v="72688"/>
    <n v="79288"/>
  </r>
  <r>
    <n v="9"/>
    <x v="0"/>
    <x v="10"/>
    <x v="601"/>
    <n v="162"/>
    <n v="194"/>
    <n v="18637"/>
    <n v="16844"/>
    <n v="72526"/>
    <n v="79094"/>
  </r>
  <r>
    <n v="9"/>
    <x v="0"/>
    <x v="10"/>
    <x v="181"/>
    <n v="295"/>
    <n v="52"/>
    <n v="18932"/>
    <n v="16896"/>
    <n v="72231"/>
    <n v="79042"/>
  </r>
  <r>
    <n v="9"/>
    <x v="0"/>
    <x v="10"/>
    <x v="628"/>
    <n v="108"/>
    <n v="190"/>
    <n v="19040"/>
    <n v="17086"/>
    <n v="72123"/>
    <n v="78852"/>
  </r>
  <r>
    <n v="11"/>
    <x v="2"/>
    <x v="6"/>
    <x v="618"/>
    <n v="127"/>
    <n v="246"/>
    <n v="24805"/>
    <n v="23137"/>
    <n v="51175"/>
    <n v="73660"/>
  </r>
  <r>
    <n v="4"/>
    <x v="4"/>
    <x v="5"/>
    <x v="739"/>
    <n v="253"/>
    <n v="181"/>
    <n v="23673"/>
    <n v="21047"/>
    <n v="41517"/>
    <n v="67406"/>
  </r>
  <r>
    <n v="10"/>
    <x v="2"/>
    <x v="3"/>
    <x v="753"/>
    <n v="88"/>
    <n v="274"/>
    <n v="24036"/>
    <n v="22217"/>
    <n v="53192"/>
    <n v="43036"/>
  </r>
  <r>
    <n v="9"/>
    <x v="0"/>
    <x v="10"/>
    <x v="754"/>
    <n v="137"/>
    <n v="123"/>
    <n v="19177"/>
    <n v="17209"/>
    <n v="71986"/>
    <n v="78729"/>
  </r>
  <r>
    <n v="3"/>
    <x v="1"/>
    <x v="1"/>
    <x v="622"/>
    <n v="150"/>
    <n v="176"/>
    <n v="22877"/>
    <n v="20088"/>
    <n v="29281"/>
    <n v="76350"/>
  </r>
  <r>
    <n v="12"/>
    <x v="2"/>
    <x v="2"/>
    <x v="619"/>
    <n v="223"/>
    <n v="125"/>
    <n v="24262"/>
    <n v="22605"/>
    <n v="39125"/>
    <n v="74600"/>
  </r>
  <r>
    <n v="13"/>
    <x v="3"/>
    <x v="4"/>
    <x v="755"/>
    <n v="201"/>
    <n v="165"/>
    <n v="23975"/>
    <n v="21649"/>
    <n v="68728"/>
    <n v="57806"/>
  </r>
  <r>
    <n v="11"/>
    <x v="2"/>
    <x v="6"/>
    <x v="744"/>
    <n v="121"/>
    <n v="102"/>
    <n v="24926"/>
    <n v="23239"/>
    <n v="51054"/>
    <n v="73558"/>
  </r>
  <r>
    <n v="9"/>
    <x v="0"/>
    <x v="10"/>
    <x v="429"/>
    <n v="252"/>
    <n v="225"/>
    <n v="19429"/>
    <n v="17434"/>
    <n v="71734"/>
    <n v="78504"/>
  </r>
  <r>
    <n v="5"/>
    <x v="4"/>
    <x v="8"/>
    <x v="623"/>
    <n v="129"/>
    <n v="243"/>
    <n v="24915"/>
    <n v="22166"/>
    <n v="22508"/>
    <n v="55542"/>
  </r>
  <r>
    <n v="13"/>
    <x v="3"/>
    <x v="4"/>
    <x v="612"/>
    <n v="214"/>
    <n v="294"/>
    <n v="24189"/>
    <n v="21943"/>
    <n v="68514"/>
    <n v="57512"/>
  </r>
  <r>
    <n v="14"/>
    <x v="3"/>
    <x v="7"/>
    <x v="668"/>
    <n v="120"/>
    <n v="52"/>
    <n v="27169"/>
    <n v="24273"/>
    <n v="48242"/>
    <n v="51865"/>
  </r>
  <r>
    <n v="14"/>
    <x v="3"/>
    <x v="7"/>
    <x v="756"/>
    <n v="131"/>
    <n v="224"/>
    <n v="27300"/>
    <n v="24497"/>
    <n v="48111"/>
    <n v="51641"/>
  </r>
  <r>
    <n v="12"/>
    <x v="2"/>
    <x v="2"/>
    <x v="757"/>
    <n v="257"/>
    <n v="260"/>
    <n v="24519"/>
    <n v="22865"/>
    <n v="38868"/>
    <n v="74340"/>
  </r>
  <r>
    <n v="2"/>
    <x v="1"/>
    <x v="7"/>
    <x v="758"/>
    <n v="191"/>
    <n v="68"/>
    <n v="26743"/>
    <n v="24647"/>
    <n v="37698"/>
    <n v="61562"/>
  </r>
  <r>
    <n v="10"/>
    <x v="2"/>
    <x v="3"/>
    <x v="759"/>
    <n v="153"/>
    <n v="282"/>
    <n v="24189"/>
    <n v="22499"/>
    <n v="53039"/>
    <n v="42754"/>
  </r>
  <r>
    <n v="10"/>
    <x v="2"/>
    <x v="3"/>
    <x v="760"/>
    <n v="267"/>
    <n v="81"/>
    <n v="24456"/>
    <n v="22580"/>
    <n v="52772"/>
    <n v="42673"/>
  </r>
  <r>
    <n v="5"/>
    <x v="4"/>
    <x v="8"/>
    <x v="761"/>
    <n v="101"/>
    <n v="285"/>
    <n v="25016"/>
    <n v="22451"/>
    <n v="22407"/>
    <n v="55257"/>
  </r>
  <r>
    <n v="10"/>
    <x v="2"/>
    <x v="3"/>
    <x v="717"/>
    <n v="147"/>
    <n v="226"/>
    <n v="24603"/>
    <n v="22806"/>
    <n v="52625"/>
    <n v="42447"/>
  </r>
  <r>
    <n v="10"/>
    <x v="2"/>
    <x v="3"/>
    <x v="762"/>
    <n v="214"/>
    <n v="208"/>
    <n v="24817"/>
    <n v="23014"/>
    <n v="52411"/>
    <n v="42239"/>
  </r>
  <r>
    <n v="4"/>
    <x v="4"/>
    <x v="5"/>
    <x v="463"/>
    <n v="246"/>
    <n v="251"/>
    <n v="23919"/>
    <n v="21298"/>
    <n v="41271"/>
    <n v="67155"/>
  </r>
  <r>
    <n v="3"/>
    <x v="1"/>
    <x v="1"/>
    <x v="464"/>
    <n v="250"/>
    <n v="269"/>
    <n v="23127"/>
    <n v="20357"/>
    <n v="29031"/>
    <n v="76081"/>
  </r>
  <r>
    <n v="10"/>
    <x v="2"/>
    <x v="3"/>
    <x v="482"/>
    <n v="147"/>
    <n v="150"/>
    <n v="24964"/>
    <n v="23164"/>
    <n v="52264"/>
    <n v="42089"/>
  </r>
  <r>
    <n v="10"/>
    <x v="2"/>
    <x v="3"/>
    <x v="763"/>
    <n v="180"/>
    <n v="107"/>
    <n v="25144"/>
    <n v="23271"/>
    <n v="52084"/>
    <n v="41982"/>
  </r>
  <r>
    <n v="1"/>
    <x v="1"/>
    <x v="0"/>
    <x v="764"/>
    <n v="281"/>
    <n v="175"/>
    <n v="28895"/>
    <n v="28091"/>
    <n v="58695"/>
    <n v="44510"/>
  </r>
  <r>
    <n v="11"/>
    <x v="2"/>
    <x v="6"/>
    <x v="697"/>
    <n v="83"/>
    <n v="98"/>
    <n v="25009"/>
    <n v="23337"/>
    <n v="50971"/>
    <n v="73460"/>
  </r>
  <r>
    <n v="9"/>
    <x v="0"/>
    <x v="10"/>
    <x v="765"/>
    <n v="168"/>
    <n v="198"/>
    <n v="19597"/>
    <n v="17632"/>
    <n v="71566"/>
    <n v="78306"/>
  </r>
  <r>
    <n v="9"/>
    <x v="0"/>
    <x v="10"/>
    <x v="548"/>
    <n v="173"/>
    <n v="84"/>
    <n v="19770"/>
    <n v="17716"/>
    <n v="71393"/>
    <n v="78222"/>
  </r>
  <r>
    <n v="11"/>
    <x v="2"/>
    <x v="6"/>
    <x v="636"/>
    <n v="125"/>
    <n v="140"/>
    <n v="25134"/>
    <n v="23477"/>
    <n v="50846"/>
    <n v="73320"/>
  </r>
  <r>
    <n v="2"/>
    <x v="1"/>
    <x v="7"/>
    <x v="762"/>
    <n v="248"/>
    <n v="68"/>
    <n v="26991"/>
    <n v="24715"/>
    <n v="37450"/>
    <n v="61494"/>
  </r>
  <r>
    <n v="13"/>
    <x v="3"/>
    <x v="4"/>
    <x v="234"/>
    <n v="254"/>
    <n v="265"/>
    <n v="24443"/>
    <n v="22208"/>
    <n v="68260"/>
    <n v="57247"/>
  </r>
  <r>
    <n v="3"/>
    <x v="1"/>
    <x v="1"/>
    <x v="766"/>
    <n v="200"/>
    <n v="195"/>
    <n v="23327"/>
    <n v="20552"/>
    <n v="28831"/>
    <n v="75886"/>
  </r>
  <r>
    <n v="5"/>
    <x v="4"/>
    <x v="8"/>
    <x v="247"/>
    <n v="123"/>
    <n v="116"/>
    <n v="25139"/>
    <n v="22567"/>
    <n v="22284"/>
    <n v="55141"/>
  </r>
  <r>
    <n v="11"/>
    <x v="2"/>
    <x v="6"/>
    <x v="698"/>
    <n v="149"/>
    <n v="198"/>
    <n v="25283"/>
    <n v="23675"/>
    <n v="50697"/>
    <n v="73122"/>
  </r>
  <r>
    <n v="12"/>
    <x v="2"/>
    <x v="2"/>
    <x v="468"/>
    <n v="287"/>
    <n v="254"/>
    <n v="24806"/>
    <n v="23119"/>
    <n v="38581"/>
    <n v="74086"/>
  </r>
  <r>
    <n v="9"/>
    <x v="0"/>
    <x v="10"/>
    <x v="632"/>
    <n v="197"/>
    <n v="238"/>
    <n v="19967"/>
    <n v="17954"/>
    <n v="71196"/>
    <n v="77984"/>
  </r>
  <r>
    <n v="9"/>
    <x v="0"/>
    <x v="10"/>
    <x v="436"/>
    <n v="227"/>
    <n v="170"/>
    <n v="20194"/>
    <n v="18124"/>
    <n v="70969"/>
    <n v="77814"/>
  </r>
  <r>
    <n v="13"/>
    <x v="3"/>
    <x v="4"/>
    <x v="463"/>
    <n v="141"/>
    <n v="292"/>
    <n v="24584"/>
    <n v="22500"/>
    <n v="68119"/>
    <n v="56955"/>
  </r>
  <r>
    <n v="9"/>
    <x v="0"/>
    <x v="10"/>
    <x v="194"/>
    <n v="114"/>
    <n v="94"/>
    <n v="20308"/>
    <n v="18218"/>
    <n v="70855"/>
    <n v="77720"/>
  </r>
  <r>
    <n v="4"/>
    <x v="4"/>
    <x v="5"/>
    <x v="618"/>
    <n v="297"/>
    <n v="108"/>
    <n v="24216"/>
    <n v="21406"/>
    <n v="40974"/>
    <n v="67047"/>
  </r>
  <r>
    <n v="11"/>
    <x v="2"/>
    <x v="6"/>
    <x v="623"/>
    <n v="151"/>
    <n v="132"/>
    <n v="25434"/>
    <n v="23807"/>
    <n v="50546"/>
    <n v="72990"/>
  </r>
  <r>
    <n v="1"/>
    <x v="1"/>
    <x v="0"/>
    <x v="767"/>
    <n v="175"/>
    <n v="171"/>
    <n v="29070"/>
    <n v="28262"/>
    <n v="58520"/>
    <n v="44339"/>
  </r>
  <r>
    <n v="9"/>
    <x v="0"/>
    <x v="10"/>
    <x v="768"/>
    <n v="224"/>
    <n v="89"/>
    <n v="20532"/>
    <n v="18307"/>
    <n v="70631"/>
    <n v="77631"/>
  </r>
  <r>
    <n v="4"/>
    <x v="4"/>
    <x v="5"/>
    <x v="766"/>
    <n v="223"/>
    <n v="172"/>
    <n v="24439"/>
    <n v="21578"/>
    <n v="40751"/>
    <n v="66875"/>
  </r>
  <r>
    <n v="11"/>
    <x v="2"/>
    <x v="6"/>
    <x v="625"/>
    <n v="91"/>
    <n v="67"/>
    <n v="25525"/>
    <n v="23874"/>
    <n v="50455"/>
    <n v="72923"/>
  </r>
  <r>
    <n v="9"/>
    <x v="0"/>
    <x v="10"/>
    <x v="576"/>
    <n v="105"/>
    <n v="93"/>
    <n v="20637"/>
    <n v="18400"/>
    <n v="70526"/>
    <n v="77538"/>
  </r>
  <r>
    <n v="4"/>
    <x v="4"/>
    <x v="5"/>
    <x v="465"/>
    <n v="163"/>
    <n v="271"/>
    <n v="24602"/>
    <n v="21849"/>
    <n v="40588"/>
    <n v="66604"/>
  </r>
  <r>
    <n v="12"/>
    <x v="2"/>
    <x v="2"/>
    <x v="761"/>
    <n v="117"/>
    <n v="58"/>
    <n v="24923"/>
    <n v="23177"/>
    <n v="38464"/>
    <n v="74028"/>
  </r>
  <r>
    <n v="9"/>
    <x v="0"/>
    <x v="10"/>
    <x v="203"/>
    <n v="283"/>
    <n v="180"/>
    <n v="20920"/>
    <n v="18580"/>
    <n v="70243"/>
    <n v="77358"/>
  </r>
  <r>
    <n v="1"/>
    <x v="1"/>
    <x v="0"/>
    <x v="769"/>
    <n v="83"/>
    <n v="139"/>
    <n v="29153"/>
    <n v="28401"/>
    <n v="58437"/>
    <n v="44200"/>
  </r>
  <r>
    <n v="4"/>
    <x v="4"/>
    <x v="5"/>
    <x v="636"/>
    <n v="204"/>
    <n v="142"/>
    <n v="24806"/>
    <n v="21991"/>
    <n v="40384"/>
    <n v="66462"/>
  </r>
  <r>
    <n v="9"/>
    <x v="0"/>
    <x v="10"/>
    <x v="703"/>
    <n v="219"/>
    <n v="272"/>
    <n v="21139"/>
    <n v="18852"/>
    <n v="70024"/>
    <n v="77086"/>
  </r>
  <r>
    <n v="12"/>
    <x v="2"/>
    <x v="2"/>
    <x v="247"/>
    <n v="173"/>
    <n v="193"/>
    <n v="25096"/>
    <n v="23370"/>
    <n v="38291"/>
    <n v="73835"/>
  </r>
  <r>
    <n v="3"/>
    <x v="1"/>
    <x v="1"/>
    <x v="238"/>
    <n v="261"/>
    <n v="108"/>
    <n v="23588"/>
    <n v="20660"/>
    <n v="28570"/>
    <n v="75778"/>
  </r>
  <r>
    <n v="12"/>
    <x v="2"/>
    <x v="2"/>
    <x v="706"/>
    <n v="181"/>
    <n v="298"/>
    <n v="25277"/>
    <n v="23668"/>
    <n v="38110"/>
    <n v="73537"/>
  </r>
  <r>
    <n v="10"/>
    <x v="2"/>
    <x v="3"/>
    <x v="695"/>
    <n v="238"/>
    <n v="51"/>
    <n v="25382"/>
    <n v="23322"/>
    <n v="51846"/>
    <n v="41931"/>
  </r>
  <r>
    <n v="12"/>
    <x v="2"/>
    <x v="2"/>
    <x v="627"/>
    <n v="293"/>
    <n v="217"/>
    <n v="25570"/>
    <n v="23885"/>
    <n v="37817"/>
    <n v="73320"/>
  </r>
  <r>
    <n v="14"/>
    <x v="3"/>
    <x v="7"/>
    <x v="770"/>
    <n v="210"/>
    <n v="100"/>
    <n v="27510"/>
    <n v="24597"/>
    <n v="47901"/>
    <n v="51541"/>
  </r>
  <r>
    <n v="1"/>
    <x v="1"/>
    <x v="0"/>
    <x v="681"/>
    <n v="241"/>
    <n v="212"/>
    <n v="29394"/>
    <n v="28613"/>
    <n v="58196"/>
    <n v="43988"/>
  </r>
  <r>
    <n v="5"/>
    <x v="4"/>
    <x v="8"/>
    <x v="473"/>
    <n v="96"/>
    <n v="274"/>
    <n v="25235"/>
    <n v="22841"/>
    <n v="22188"/>
    <n v="54867"/>
  </r>
  <r>
    <n v="1"/>
    <x v="1"/>
    <x v="0"/>
    <x v="771"/>
    <n v="142"/>
    <n v="285"/>
    <n v="29536"/>
    <n v="28898"/>
    <n v="58054"/>
    <n v="43703"/>
  </r>
  <r>
    <n v="14"/>
    <x v="3"/>
    <x v="7"/>
    <x v="772"/>
    <n v="245"/>
    <n v="72"/>
    <n v="27755"/>
    <n v="24669"/>
    <n v="47656"/>
    <n v="51469"/>
  </r>
  <r>
    <n v="9"/>
    <x v="0"/>
    <x v="10"/>
    <x v="447"/>
    <n v="232"/>
    <n v="234"/>
    <n v="21371"/>
    <n v="19086"/>
    <n v="69792"/>
    <n v="76852"/>
  </r>
  <r>
    <n v="13"/>
    <x v="3"/>
    <x v="4"/>
    <x v="618"/>
    <n v="141"/>
    <n v="173"/>
    <n v="24725"/>
    <n v="22673"/>
    <n v="67978"/>
    <n v="56782"/>
  </r>
  <r>
    <n v="9"/>
    <x v="0"/>
    <x v="10"/>
    <x v="741"/>
    <n v="115"/>
    <n v="84"/>
    <n v="21486"/>
    <n v="19170"/>
    <n v="69677"/>
    <n v="76768"/>
  </r>
  <r>
    <n v="9"/>
    <x v="0"/>
    <x v="10"/>
    <x v="210"/>
    <n v="102"/>
    <n v="296"/>
    <n v="21588"/>
    <n v="19466"/>
    <n v="69575"/>
    <n v="76472"/>
  </r>
  <r>
    <n v="14"/>
    <x v="3"/>
    <x v="7"/>
    <x v="773"/>
    <n v="296"/>
    <n v="274"/>
    <n v="28051"/>
    <n v="24943"/>
    <n v="47360"/>
    <n v="51195"/>
  </r>
  <r>
    <n v="11"/>
    <x v="2"/>
    <x v="6"/>
    <x v="774"/>
    <n v="142"/>
    <n v="152"/>
    <n v="25667"/>
    <n v="24026"/>
    <n v="50313"/>
    <n v="72771"/>
  </r>
  <r>
    <n v="12"/>
    <x v="2"/>
    <x v="2"/>
    <x v="669"/>
    <n v="228"/>
    <n v="149"/>
    <n v="25798"/>
    <n v="24034"/>
    <n v="37589"/>
    <n v="73171"/>
  </r>
  <r>
    <n v="12"/>
    <x v="2"/>
    <x v="2"/>
    <x v="633"/>
    <n v="160"/>
    <n v="70"/>
    <n v="25958"/>
    <n v="24104"/>
    <n v="37429"/>
    <n v="73101"/>
  </r>
  <r>
    <n v="13"/>
    <x v="3"/>
    <x v="4"/>
    <x v="775"/>
    <n v="257"/>
    <n v="82"/>
    <n v="24982"/>
    <n v="22755"/>
    <n v="67721"/>
    <n v="56700"/>
  </r>
  <r>
    <n v="1"/>
    <x v="1"/>
    <x v="0"/>
    <x v="776"/>
    <n v="142"/>
    <n v="286"/>
    <n v="29678"/>
    <n v="29184"/>
    <n v="57912"/>
    <n v="43417"/>
  </r>
  <r>
    <n v="10"/>
    <x v="2"/>
    <x v="3"/>
    <x v="777"/>
    <n v="121"/>
    <n v="197"/>
    <n v="25503"/>
    <n v="23519"/>
    <n v="51725"/>
    <n v="41734"/>
  </r>
  <r>
    <n v="10"/>
    <x v="2"/>
    <x v="3"/>
    <x v="654"/>
    <n v="297"/>
    <n v="269"/>
    <n v="25800"/>
    <n v="23788"/>
    <n v="51428"/>
    <n v="41465"/>
  </r>
  <r>
    <n v="9"/>
    <x v="0"/>
    <x v="10"/>
    <x v="778"/>
    <n v="300"/>
    <n v="174"/>
    <n v="21888"/>
    <n v="19640"/>
    <n v="69275"/>
    <n v="76298"/>
  </r>
  <r>
    <n v="5"/>
    <x v="4"/>
    <x v="8"/>
    <x v="779"/>
    <n v="172"/>
    <n v="131"/>
    <n v="25407"/>
    <n v="22972"/>
    <n v="22016"/>
    <n v="54736"/>
  </r>
  <r>
    <n v="12"/>
    <x v="2"/>
    <x v="2"/>
    <x v="762"/>
    <n v="182"/>
    <n v="73"/>
    <n v="26140"/>
    <n v="24177"/>
    <n v="37247"/>
    <n v="73028"/>
  </r>
  <r>
    <n v="9"/>
    <x v="0"/>
    <x v="10"/>
    <x v="780"/>
    <n v="276"/>
    <n v="276"/>
    <n v="22164"/>
    <n v="19916"/>
    <n v="68999"/>
    <n v="76022"/>
  </r>
  <r>
    <n v="14"/>
    <x v="3"/>
    <x v="7"/>
    <x v="781"/>
    <n v="85"/>
    <n v="217"/>
    <n v="28136"/>
    <n v="25160"/>
    <n v="47275"/>
    <n v="50978"/>
  </r>
  <r>
    <n v="4"/>
    <x v="4"/>
    <x v="5"/>
    <x v="468"/>
    <n v="160"/>
    <n v="137"/>
    <n v="24966"/>
    <n v="22128"/>
    <n v="40224"/>
    <n v="66325"/>
  </r>
  <r>
    <n v="11"/>
    <x v="2"/>
    <x v="6"/>
    <x v="626"/>
    <n v="243"/>
    <n v="61"/>
    <n v="25910"/>
    <n v="24087"/>
    <n v="50070"/>
    <n v="72710"/>
  </r>
  <r>
    <n v="14"/>
    <x v="3"/>
    <x v="7"/>
    <x v="680"/>
    <n v="242"/>
    <n v="180"/>
    <n v="28378"/>
    <n v="25340"/>
    <n v="47033"/>
    <n v="50798"/>
  </r>
  <r>
    <n v="3"/>
    <x v="1"/>
    <x v="1"/>
    <x v="729"/>
    <n v="158"/>
    <n v="181"/>
    <n v="23746"/>
    <n v="20841"/>
    <n v="28412"/>
    <n v="75597"/>
  </r>
  <r>
    <n v="3"/>
    <x v="1"/>
    <x v="1"/>
    <x v="761"/>
    <n v="108"/>
    <n v="160"/>
    <n v="23854"/>
    <n v="21001"/>
    <n v="28304"/>
    <n v="75437"/>
  </r>
  <r>
    <n v="9"/>
    <x v="0"/>
    <x v="10"/>
    <x v="646"/>
    <n v="201"/>
    <n v="143"/>
    <n v="22365"/>
    <n v="20059"/>
    <n v="68798"/>
    <n v="75879"/>
  </r>
  <r>
    <n v="4"/>
    <x v="4"/>
    <x v="5"/>
    <x v="761"/>
    <n v="252"/>
    <n v="84"/>
    <n v="25218"/>
    <n v="22212"/>
    <n v="39972"/>
    <n v="66241"/>
  </r>
  <r>
    <n v="2"/>
    <x v="1"/>
    <x v="7"/>
    <x v="261"/>
    <n v="128"/>
    <n v="246"/>
    <n v="27119"/>
    <n v="24961"/>
    <n v="37322"/>
    <n v="61248"/>
  </r>
  <r>
    <n v="12"/>
    <x v="2"/>
    <x v="2"/>
    <x v="782"/>
    <n v="290"/>
    <n v="237"/>
    <n v="26430"/>
    <n v="24414"/>
    <n v="36957"/>
    <n v="72791"/>
  </r>
  <r>
    <n v="11"/>
    <x v="2"/>
    <x v="6"/>
    <x v="475"/>
    <n v="191"/>
    <n v="186"/>
    <n v="26101"/>
    <n v="24273"/>
    <n v="49879"/>
    <n v="72524"/>
  </r>
  <r>
    <n v="3"/>
    <x v="1"/>
    <x v="1"/>
    <x v="470"/>
    <n v="110"/>
    <n v="67"/>
    <n v="23964"/>
    <n v="21068"/>
    <n v="28194"/>
    <n v="75370"/>
  </r>
  <r>
    <n v="9"/>
    <x v="0"/>
    <x v="10"/>
    <x v="455"/>
    <n v="177"/>
    <n v="273"/>
    <n v="22542"/>
    <n v="20332"/>
    <n v="68621"/>
    <n v="75606"/>
  </r>
  <r>
    <n v="4"/>
    <x v="4"/>
    <x v="5"/>
    <x v="247"/>
    <n v="198"/>
    <n v="79"/>
    <n v="25416"/>
    <n v="22291"/>
    <n v="39774"/>
    <n v="66162"/>
  </r>
  <r>
    <n v="5"/>
    <x v="4"/>
    <x v="8"/>
    <x v="676"/>
    <n v="158"/>
    <n v="184"/>
    <n v="25565"/>
    <n v="23156"/>
    <n v="21858"/>
    <n v="54552"/>
  </r>
  <r>
    <n v="12"/>
    <x v="2"/>
    <x v="2"/>
    <x v="783"/>
    <n v="209"/>
    <n v="100"/>
    <n v="26639"/>
    <n v="24514"/>
    <n v="36748"/>
    <n v="72691"/>
  </r>
  <r>
    <n v="9"/>
    <x v="0"/>
    <x v="10"/>
    <x v="665"/>
    <n v="197"/>
    <n v="59"/>
    <n v="22739"/>
    <n v="20391"/>
    <n v="68424"/>
    <n v="75547"/>
  </r>
  <r>
    <n v="11"/>
    <x v="2"/>
    <x v="6"/>
    <x v="251"/>
    <n v="148"/>
    <n v="187"/>
    <n v="26249"/>
    <n v="24460"/>
    <n v="49731"/>
    <n v="72337"/>
  </r>
  <r>
    <n v="12"/>
    <x v="2"/>
    <x v="2"/>
    <x v="487"/>
    <n v="216"/>
    <n v="136"/>
    <n v="26855"/>
    <n v="24650"/>
    <n v="36532"/>
    <n v="72555"/>
  </r>
  <r>
    <n v="13"/>
    <x v="3"/>
    <x v="4"/>
    <x v="240"/>
    <n v="81"/>
    <n v="124"/>
    <n v="25063"/>
    <n v="22879"/>
    <n v="67640"/>
    <n v="56576"/>
  </r>
  <r>
    <n v="9"/>
    <x v="0"/>
    <x v="10"/>
    <x v="722"/>
    <n v="231"/>
    <n v="57"/>
    <n v="22970"/>
    <n v="20448"/>
    <n v="68193"/>
    <n v="75490"/>
  </r>
  <r>
    <n v="5"/>
    <x v="4"/>
    <x v="8"/>
    <x v="679"/>
    <n v="289"/>
    <n v="250"/>
    <n v="25854"/>
    <n v="23406"/>
    <n v="21569"/>
    <n v="54302"/>
  </r>
  <r>
    <n v="1"/>
    <x v="1"/>
    <x v="0"/>
    <x v="784"/>
    <n v="116"/>
    <n v="230"/>
    <n v="29794"/>
    <n v="29414"/>
    <n v="57796"/>
    <n v="43187"/>
  </r>
  <r>
    <n v="10"/>
    <x v="2"/>
    <x v="3"/>
    <x v="656"/>
    <n v="150"/>
    <n v="99"/>
    <n v="25950"/>
    <n v="23887"/>
    <n v="51278"/>
    <n v="41366"/>
  </r>
  <r>
    <n v="11"/>
    <x v="2"/>
    <x v="6"/>
    <x v="633"/>
    <n v="195"/>
    <n v="224"/>
    <n v="26444"/>
    <n v="24684"/>
    <n v="49536"/>
    <n v="72113"/>
  </r>
  <r>
    <n v="13"/>
    <x v="3"/>
    <x v="4"/>
    <x v="729"/>
    <n v="221"/>
    <n v="151"/>
    <n v="25284"/>
    <n v="23030"/>
    <n v="67419"/>
    <n v="56425"/>
  </r>
  <r>
    <n v="2"/>
    <x v="1"/>
    <x v="7"/>
    <x v="785"/>
    <n v="254"/>
    <n v="295"/>
    <n v="27373"/>
    <n v="25256"/>
    <n v="37068"/>
    <n v="60953"/>
  </r>
  <r>
    <n v="1"/>
    <x v="1"/>
    <x v="0"/>
    <x v="786"/>
    <n v="130"/>
    <n v="118"/>
    <n v="29924"/>
    <n v="29532"/>
    <n v="57666"/>
    <n v="43069"/>
  </r>
  <r>
    <n v="2"/>
    <x v="1"/>
    <x v="7"/>
    <x v="264"/>
    <n v="132"/>
    <n v="212"/>
    <n v="27505"/>
    <n v="25468"/>
    <n v="36936"/>
    <n v="60741"/>
  </r>
  <r>
    <n v="5"/>
    <x v="4"/>
    <x v="8"/>
    <x v="642"/>
    <n v="220"/>
    <n v="114"/>
    <n v="26074"/>
    <n v="23520"/>
    <n v="21349"/>
    <n v="54188"/>
  </r>
  <r>
    <n v="9"/>
    <x v="0"/>
    <x v="10"/>
    <x v="740"/>
    <n v="109"/>
    <n v="99"/>
    <n v="23079"/>
    <n v="20547"/>
    <n v="68084"/>
    <n v="75391"/>
  </r>
  <r>
    <n v="9"/>
    <x v="0"/>
    <x v="10"/>
    <x v="230"/>
    <n v="187"/>
    <n v="190"/>
    <n v="23266"/>
    <n v="20737"/>
    <n v="67897"/>
    <n v="75201"/>
  </r>
  <r>
    <n v="9"/>
    <x v="0"/>
    <x v="10"/>
    <x v="787"/>
    <n v="149"/>
    <n v="159"/>
    <n v="23415"/>
    <n v="20896"/>
    <n v="67748"/>
    <n v="75042"/>
  </r>
  <r>
    <n v="4"/>
    <x v="4"/>
    <x v="5"/>
    <x v="473"/>
    <n v="185"/>
    <n v="218"/>
    <n v="25601"/>
    <n v="22509"/>
    <n v="39589"/>
    <n v="65944"/>
  </r>
  <r>
    <n v="4"/>
    <x v="4"/>
    <x v="5"/>
    <x v="248"/>
    <n v="192"/>
    <n v="240"/>
    <n v="25793"/>
    <n v="22749"/>
    <n v="39397"/>
    <n v="65704"/>
  </r>
  <r>
    <n v="10"/>
    <x v="2"/>
    <x v="3"/>
    <x v="657"/>
    <n v="100"/>
    <n v="139"/>
    <n v="26050"/>
    <n v="24026"/>
    <n v="51178"/>
    <n v="41227"/>
  </r>
  <r>
    <n v="9"/>
    <x v="0"/>
    <x v="10"/>
    <x v="235"/>
    <n v="116"/>
    <n v="215"/>
    <n v="23531"/>
    <n v="21111"/>
    <n v="67632"/>
    <n v="74827"/>
  </r>
  <r>
    <n v="12"/>
    <x v="2"/>
    <x v="2"/>
    <x v="270"/>
    <n v="167"/>
    <n v="283"/>
    <n v="27022"/>
    <n v="24933"/>
    <n v="36365"/>
    <n v="72272"/>
  </r>
  <r>
    <n v="9"/>
    <x v="0"/>
    <x v="10"/>
    <x v="684"/>
    <n v="109"/>
    <n v="183"/>
    <n v="23640"/>
    <n v="21294"/>
    <n v="67523"/>
    <n v="74644"/>
  </r>
  <r>
    <n v="1"/>
    <x v="1"/>
    <x v="0"/>
    <x v="788"/>
    <n v="188"/>
    <n v="147"/>
    <n v="30112"/>
    <n v="29679"/>
    <n v="57478"/>
    <n v="42922"/>
  </r>
  <r>
    <n v="1"/>
    <x v="1"/>
    <x v="0"/>
    <x v="789"/>
    <n v="248"/>
    <n v="283"/>
    <n v="30360"/>
    <n v="29962"/>
    <n v="57230"/>
    <n v="42639"/>
  </r>
  <r>
    <n v="10"/>
    <x v="2"/>
    <x v="3"/>
    <x v="715"/>
    <n v="217"/>
    <n v="249"/>
    <n v="26267"/>
    <n v="24275"/>
    <n v="50961"/>
    <n v="40978"/>
  </r>
  <r>
    <n v="14"/>
    <x v="3"/>
    <x v="7"/>
    <x v="790"/>
    <n v="116"/>
    <n v="93"/>
    <n v="28494"/>
    <n v="25433"/>
    <n v="46917"/>
    <n v="50705"/>
  </r>
  <r>
    <n v="2"/>
    <x v="1"/>
    <x v="7"/>
    <x v="650"/>
    <n v="95"/>
    <n v="79"/>
    <n v="27600"/>
    <n v="25547"/>
    <n v="36841"/>
    <n v="60662"/>
  </r>
  <r>
    <n v="5"/>
    <x v="4"/>
    <x v="8"/>
    <x v="791"/>
    <n v="102"/>
    <n v="241"/>
    <n v="26176"/>
    <n v="23761"/>
    <n v="21247"/>
    <n v="53947"/>
  </r>
  <r>
    <n v="11"/>
    <x v="2"/>
    <x v="6"/>
    <x v="641"/>
    <n v="222"/>
    <n v="58"/>
    <n v="26666"/>
    <n v="24742"/>
    <n v="49314"/>
    <n v="72055"/>
  </r>
  <r>
    <n v="11"/>
    <x v="2"/>
    <x v="6"/>
    <x v="645"/>
    <n v="221"/>
    <n v="109"/>
    <n v="26887"/>
    <n v="24851"/>
    <n v="49093"/>
    <n v="71946"/>
  </r>
  <r>
    <n v="13"/>
    <x v="3"/>
    <x v="4"/>
    <x v="623"/>
    <n v="212"/>
    <n v="124"/>
    <n v="25496"/>
    <n v="23154"/>
    <n v="67207"/>
    <n v="56301"/>
  </r>
  <r>
    <n v="3"/>
    <x v="1"/>
    <x v="1"/>
    <x v="248"/>
    <n v="191"/>
    <n v="116"/>
    <n v="24155"/>
    <n v="21184"/>
    <n v="28003"/>
    <n v="75254"/>
  </r>
  <r>
    <n v="4"/>
    <x v="4"/>
    <x v="5"/>
    <x v="792"/>
    <n v="189"/>
    <n v="296"/>
    <n v="25982"/>
    <n v="23045"/>
    <n v="39208"/>
    <n v="65408"/>
  </r>
  <r>
    <n v="12"/>
    <x v="2"/>
    <x v="2"/>
    <x v="793"/>
    <n v="149"/>
    <n v="108"/>
    <n v="27171"/>
    <n v="25041"/>
    <n v="36216"/>
    <n v="72164"/>
  </r>
  <r>
    <n v="12"/>
    <x v="2"/>
    <x v="2"/>
    <x v="659"/>
    <n v="173"/>
    <n v="231"/>
    <n v="27344"/>
    <n v="25272"/>
    <n v="36043"/>
    <n v="71933"/>
  </r>
  <r>
    <n v="1"/>
    <x v="1"/>
    <x v="0"/>
    <x v="794"/>
    <n v="131"/>
    <n v="227"/>
    <n v="30491"/>
    <n v="30189"/>
    <n v="57099"/>
    <n v="42412"/>
  </r>
  <r>
    <n v="9"/>
    <x v="0"/>
    <x v="10"/>
    <x v="766"/>
    <n v="158"/>
    <n v="249"/>
    <n v="23798"/>
    <n v="21543"/>
    <n v="67365"/>
    <n v="74395"/>
  </r>
  <r>
    <n v="2"/>
    <x v="1"/>
    <x v="7"/>
    <x v="795"/>
    <n v="94"/>
    <n v="265"/>
    <n v="27694"/>
    <n v="25812"/>
    <n v="36747"/>
    <n v="60397"/>
  </r>
  <r>
    <n v="12"/>
    <x v="2"/>
    <x v="2"/>
    <x v="796"/>
    <n v="88"/>
    <n v="295"/>
    <n v="27432"/>
    <n v="25567"/>
    <n v="35955"/>
    <n v="71638"/>
  </r>
  <r>
    <n v="14"/>
    <x v="3"/>
    <x v="7"/>
    <x v="797"/>
    <n v="153"/>
    <n v="235"/>
    <n v="28647"/>
    <n v="25668"/>
    <n v="46764"/>
    <n v="50470"/>
  </r>
  <r>
    <n v="2"/>
    <x v="1"/>
    <x v="7"/>
    <x v="656"/>
    <n v="296"/>
    <n v="112"/>
    <n v="27990"/>
    <n v="25924"/>
    <n v="36451"/>
    <n v="60285"/>
  </r>
  <r>
    <n v="13"/>
    <x v="3"/>
    <x v="4"/>
    <x v="761"/>
    <n v="99"/>
    <n v="204"/>
    <n v="25595"/>
    <n v="23358"/>
    <n v="67108"/>
    <n v="56097"/>
  </r>
  <r>
    <n v="9"/>
    <x v="0"/>
    <x v="10"/>
    <x v="619"/>
    <n v="168"/>
    <n v="237"/>
    <n v="23966"/>
    <n v="21780"/>
    <n v="67197"/>
    <n v="74158"/>
  </r>
  <r>
    <n v="9"/>
    <x v="0"/>
    <x v="10"/>
    <x v="798"/>
    <n v="91"/>
    <n v="254"/>
    <n v="24057"/>
    <n v="22034"/>
    <n v="67106"/>
    <n v="73904"/>
  </r>
  <r>
    <n v="9"/>
    <x v="0"/>
    <x v="10"/>
    <x v="241"/>
    <n v="173"/>
    <n v="73"/>
    <n v="24230"/>
    <n v="22107"/>
    <n v="66933"/>
    <n v="73831"/>
  </r>
  <r>
    <n v="12"/>
    <x v="2"/>
    <x v="2"/>
    <x v="660"/>
    <n v="228"/>
    <n v="241"/>
    <n v="27660"/>
    <n v="25808"/>
    <n v="35727"/>
    <n v="71397"/>
  </r>
  <r>
    <n v="2"/>
    <x v="1"/>
    <x v="7"/>
    <x v="799"/>
    <n v="251"/>
    <n v="111"/>
    <n v="28241"/>
    <n v="26035"/>
    <n v="36200"/>
    <n v="60174"/>
  </r>
  <r>
    <n v="11"/>
    <x v="2"/>
    <x v="6"/>
    <x v="647"/>
    <n v="113"/>
    <n v="188"/>
    <n v="27000"/>
    <n v="25039"/>
    <n v="48980"/>
    <n v="71758"/>
  </r>
  <r>
    <n v="9"/>
    <x v="0"/>
    <x v="10"/>
    <x v="470"/>
    <n v="237"/>
    <n v="82"/>
    <n v="24467"/>
    <n v="22189"/>
    <n v="66696"/>
    <n v="73749"/>
  </r>
  <r>
    <n v="12"/>
    <x v="2"/>
    <x v="2"/>
    <x v="800"/>
    <n v="243"/>
    <n v="135"/>
    <n v="27903"/>
    <n v="25943"/>
    <n v="35484"/>
    <n v="71262"/>
  </r>
  <r>
    <n v="1"/>
    <x v="1"/>
    <x v="0"/>
    <x v="691"/>
    <n v="106"/>
    <n v="234"/>
    <n v="30597"/>
    <n v="30423"/>
    <n v="56993"/>
    <n v="42178"/>
  </r>
  <r>
    <n v="9"/>
    <x v="0"/>
    <x v="10"/>
    <x v="753"/>
    <n v="265"/>
    <n v="170"/>
    <n v="24732"/>
    <n v="22359"/>
    <n v="66431"/>
    <n v="73579"/>
  </r>
  <r>
    <n v="9"/>
    <x v="0"/>
    <x v="10"/>
    <x v="251"/>
    <n v="231"/>
    <n v="277"/>
    <n v="24963"/>
    <n v="22636"/>
    <n v="66200"/>
    <n v="73302"/>
  </r>
  <r>
    <n v="12"/>
    <x v="2"/>
    <x v="2"/>
    <x v="801"/>
    <n v="145"/>
    <n v="249"/>
    <n v="28048"/>
    <n v="26192"/>
    <n v="35339"/>
    <n v="71013"/>
  </r>
  <r>
    <n v="10"/>
    <x v="2"/>
    <x v="3"/>
    <x v="796"/>
    <n v="219"/>
    <n v="140"/>
    <n v="26486"/>
    <n v="24415"/>
    <n v="50742"/>
    <n v="40838"/>
  </r>
  <r>
    <n v="10"/>
    <x v="2"/>
    <x v="3"/>
    <x v="660"/>
    <n v="137"/>
    <n v="72"/>
    <n v="26623"/>
    <n v="24487"/>
    <n v="50605"/>
    <n v="40766"/>
  </r>
  <r>
    <n v="12"/>
    <x v="2"/>
    <x v="2"/>
    <x v="802"/>
    <n v="279"/>
    <n v="176"/>
    <n v="28327"/>
    <n v="26368"/>
    <n v="35060"/>
    <n v="70837"/>
  </r>
  <r>
    <n v="3"/>
    <x v="1"/>
    <x v="1"/>
    <x v="759"/>
    <n v="153"/>
    <n v="240"/>
    <n v="24308"/>
    <n v="21424"/>
    <n v="27850"/>
    <n v="75014"/>
  </r>
  <r>
    <n v="9"/>
    <x v="0"/>
    <x v="10"/>
    <x v="676"/>
    <n v="268"/>
    <n v="268"/>
    <n v="25231"/>
    <n v="22904"/>
    <n v="65932"/>
    <n v="73034"/>
  </r>
  <r>
    <n v="5"/>
    <x v="4"/>
    <x v="8"/>
    <x v="783"/>
    <n v="290"/>
    <n v="255"/>
    <n v="26466"/>
    <n v="24016"/>
    <n v="20957"/>
    <n v="53692"/>
  </r>
  <r>
    <n v="11"/>
    <x v="2"/>
    <x v="6"/>
    <x v="777"/>
    <n v="154"/>
    <n v="168"/>
    <n v="27154"/>
    <n v="25207"/>
    <n v="48826"/>
    <n v="71590"/>
  </r>
  <r>
    <n v="9"/>
    <x v="0"/>
    <x v="10"/>
    <x v="257"/>
    <n v="291"/>
    <n v="201"/>
    <n v="25522"/>
    <n v="23105"/>
    <n v="65641"/>
    <n v="72833"/>
  </r>
  <r>
    <n v="4"/>
    <x v="4"/>
    <x v="5"/>
    <x v="760"/>
    <n v="230"/>
    <n v="177"/>
    <n v="26212"/>
    <n v="23222"/>
    <n v="38978"/>
    <n v="65231"/>
  </r>
  <r>
    <n v="3"/>
    <x v="1"/>
    <x v="1"/>
    <x v="476"/>
    <n v="127"/>
    <n v="211"/>
    <n v="24435"/>
    <n v="21635"/>
    <n v="27723"/>
    <n v="74803"/>
  </r>
  <r>
    <n v="9"/>
    <x v="0"/>
    <x v="10"/>
    <x v="258"/>
    <n v="265"/>
    <n v="293"/>
    <n v="25787"/>
    <n v="23398"/>
    <n v="65376"/>
    <n v="72540"/>
  </r>
  <r>
    <n v="9"/>
    <x v="0"/>
    <x v="10"/>
    <x v="645"/>
    <n v="130"/>
    <n v="104"/>
    <n v="25917"/>
    <n v="23502"/>
    <n v="65246"/>
    <n v="72436"/>
  </r>
  <r>
    <n v="14"/>
    <x v="3"/>
    <x v="7"/>
    <x v="683"/>
    <n v="95"/>
    <n v="81"/>
    <n v="28742"/>
    <n v="25749"/>
    <n v="46669"/>
    <n v="50389"/>
  </r>
  <r>
    <n v="10"/>
    <x v="2"/>
    <x v="3"/>
    <x v="803"/>
    <n v="246"/>
    <n v="262"/>
    <n v="26869"/>
    <n v="24749"/>
    <n v="50359"/>
    <n v="40504"/>
  </r>
  <r>
    <n v="9"/>
    <x v="0"/>
    <x v="10"/>
    <x v="647"/>
    <n v="262"/>
    <n v="68"/>
    <n v="26179"/>
    <n v="23570"/>
    <n v="64984"/>
    <n v="72368"/>
  </r>
  <r>
    <n v="9"/>
    <x v="0"/>
    <x v="10"/>
    <x v="804"/>
    <n v="148"/>
    <n v="164"/>
    <n v="26327"/>
    <n v="23734"/>
    <n v="64836"/>
    <n v="72204"/>
  </r>
  <r>
    <n v="1"/>
    <x v="1"/>
    <x v="0"/>
    <x v="694"/>
    <n v="284"/>
    <n v="225"/>
    <n v="30881"/>
    <n v="30648"/>
    <n v="56709"/>
    <n v="41953"/>
  </r>
  <r>
    <n v="9"/>
    <x v="0"/>
    <x v="10"/>
    <x v="487"/>
    <n v="270"/>
    <n v="201"/>
    <n v="26597"/>
    <n v="23935"/>
    <n v="64566"/>
    <n v="72003"/>
  </r>
  <r>
    <n v="1"/>
    <x v="1"/>
    <x v="0"/>
    <x v="805"/>
    <n v="158"/>
    <n v="232"/>
    <n v="31039"/>
    <n v="30880"/>
    <n v="56551"/>
    <n v="41721"/>
  </r>
  <r>
    <n v="9"/>
    <x v="0"/>
    <x v="10"/>
    <x v="270"/>
    <n v="170"/>
    <n v="139"/>
    <n v="26767"/>
    <n v="24074"/>
    <n v="64396"/>
    <n v="71864"/>
  </r>
  <r>
    <n v="2"/>
    <x v="1"/>
    <x v="7"/>
    <x v="491"/>
    <n v="261"/>
    <n v="228"/>
    <n v="28502"/>
    <n v="26263"/>
    <n v="35939"/>
    <n v="59946"/>
  </r>
  <r>
    <n v="11"/>
    <x v="2"/>
    <x v="6"/>
    <x v="806"/>
    <n v="208"/>
    <n v="129"/>
    <n v="27362"/>
    <n v="25336"/>
    <n v="48618"/>
    <n v="71461"/>
  </r>
  <r>
    <n v="9"/>
    <x v="0"/>
    <x v="10"/>
    <x v="271"/>
    <n v="297"/>
    <n v="277"/>
    <n v="27064"/>
    <n v="24351"/>
    <n v="64099"/>
    <n v="71587"/>
  </r>
  <r>
    <n v="3"/>
    <x v="1"/>
    <x v="1"/>
    <x v="257"/>
    <n v="168"/>
    <n v="215"/>
    <n v="24603"/>
    <n v="21850"/>
    <n v="27555"/>
    <n v="74588"/>
  </r>
  <r>
    <n v="10"/>
    <x v="2"/>
    <x v="3"/>
    <x v="735"/>
    <n v="132"/>
    <n v="105"/>
    <n v="27001"/>
    <n v="24854"/>
    <n v="50227"/>
    <n v="40399"/>
  </r>
  <r>
    <n v="12"/>
    <x v="2"/>
    <x v="2"/>
    <x v="807"/>
    <n v="282"/>
    <n v="102"/>
    <n v="28609"/>
    <n v="26470"/>
    <n v="34778"/>
    <n v="70735"/>
  </r>
  <r>
    <n v="9"/>
    <x v="0"/>
    <x v="10"/>
    <x v="659"/>
    <n v="90"/>
    <n v="266"/>
    <n v="27154"/>
    <n v="24617"/>
    <n v="64009"/>
    <n v="71321"/>
  </r>
  <r>
    <n v="2"/>
    <x v="1"/>
    <x v="7"/>
    <x v="796"/>
    <n v="143"/>
    <n v="53"/>
    <n v="28645"/>
    <n v="26316"/>
    <n v="35796"/>
    <n v="59893"/>
  </r>
  <r>
    <n v="1"/>
    <x v="1"/>
    <x v="0"/>
    <x v="808"/>
    <n v="256"/>
    <n v="102"/>
    <n v="31295"/>
    <n v="30982"/>
    <n v="56295"/>
    <n v="41619"/>
  </r>
  <r>
    <n v="9"/>
    <x v="0"/>
    <x v="10"/>
    <x v="796"/>
    <n v="230"/>
    <n v="229"/>
    <n v="27384"/>
    <n v="24846"/>
    <n v="63779"/>
    <n v="71092"/>
  </r>
  <r>
    <n v="9"/>
    <x v="0"/>
    <x v="10"/>
    <x v="803"/>
    <n v="143"/>
    <n v="85"/>
    <n v="27527"/>
    <n v="24931"/>
    <n v="63636"/>
    <n v="71007"/>
  </r>
  <r>
    <n v="9"/>
    <x v="0"/>
    <x v="10"/>
    <x v="661"/>
    <n v="150"/>
    <n v="195"/>
    <n v="27677"/>
    <n v="25126"/>
    <n v="63486"/>
    <n v="70812"/>
  </r>
  <r>
    <n v="9"/>
    <x v="0"/>
    <x v="10"/>
    <x v="809"/>
    <n v="217"/>
    <n v="140"/>
    <n v="27894"/>
    <n v="25266"/>
    <n v="63269"/>
    <n v="70672"/>
  </r>
  <r>
    <n v="2"/>
    <x v="1"/>
    <x v="7"/>
    <x v="810"/>
    <n v="215"/>
    <n v="77"/>
    <n v="28860"/>
    <n v="26393"/>
    <n v="35581"/>
    <n v="59816"/>
  </r>
  <r>
    <n v="9"/>
    <x v="0"/>
    <x v="10"/>
    <x v="811"/>
    <n v="286"/>
    <n v="75"/>
    <n v="28180"/>
    <n v="25341"/>
    <n v="62983"/>
    <n v="70597"/>
  </r>
  <r>
    <n v="9"/>
    <x v="0"/>
    <x v="10"/>
    <x v="664"/>
    <n v="260"/>
    <n v="255"/>
    <n v="28440"/>
    <n v="25596"/>
    <n v="62723"/>
    <n v="70342"/>
  </r>
  <r>
    <n v="11"/>
    <x v="2"/>
    <x v="6"/>
    <x v="270"/>
    <n v="222"/>
    <n v="185"/>
    <n v="27584"/>
    <n v="25521"/>
    <n v="48396"/>
    <n v="71276"/>
  </r>
  <r>
    <n v="4"/>
    <x v="4"/>
    <x v="5"/>
    <x v="752"/>
    <n v="282"/>
    <n v="151"/>
    <n v="26494"/>
    <n v="23373"/>
    <n v="38696"/>
    <n v="65080"/>
  </r>
  <r>
    <n v="11"/>
    <x v="2"/>
    <x v="6"/>
    <x v="799"/>
    <n v="300"/>
    <n v="211"/>
    <n v="27884"/>
    <n v="25732"/>
    <n v="48096"/>
    <n v="71065"/>
  </r>
  <r>
    <n v="12"/>
    <x v="2"/>
    <x v="2"/>
    <x v="812"/>
    <n v="270"/>
    <n v="246"/>
    <n v="28879"/>
    <n v="26716"/>
    <n v="34508"/>
    <n v="70489"/>
  </r>
  <r>
    <n v="9"/>
    <x v="0"/>
    <x v="10"/>
    <x v="666"/>
    <n v="183"/>
    <n v="58"/>
    <n v="28623"/>
    <n v="25654"/>
    <n v="62540"/>
    <n v="70284"/>
  </r>
  <r>
    <n v="12"/>
    <x v="2"/>
    <x v="2"/>
    <x v="667"/>
    <n v="130"/>
    <n v="149"/>
    <n v="29009"/>
    <n v="26865"/>
    <n v="34378"/>
    <n v="70340"/>
  </r>
  <r>
    <n v="2"/>
    <x v="1"/>
    <x v="7"/>
    <x v="734"/>
    <n v="300"/>
    <n v="205"/>
    <n v="29160"/>
    <n v="26598"/>
    <n v="35281"/>
    <n v="59611"/>
  </r>
  <r>
    <n v="11"/>
    <x v="2"/>
    <x v="6"/>
    <x v="813"/>
    <n v="278"/>
    <n v="135"/>
    <n v="28162"/>
    <n v="25867"/>
    <n v="47818"/>
    <n v="70930"/>
  </r>
  <r>
    <n v="9"/>
    <x v="0"/>
    <x v="10"/>
    <x v="814"/>
    <n v="236"/>
    <n v="153"/>
    <n v="28859"/>
    <n v="25807"/>
    <n v="62304"/>
    <n v="70131"/>
  </r>
  <r>
    <n v="13"/>
    <x v="3"/>
    <x v="4"/>
    <x v="470"/>
    <n v="290"/>
    <n v="187"/>
    <n v="25885"/>
    <n v="23545"/>
    <n v="66818"/>
    <n v="55910"/>
  </r>
  <r>
    <n v="11"/>
    <x v="2"/>
    <x v="6"/>
    <x v="803"/>
    <n v="226"/>
    <n v="238"/>
    <n v="28388"/>
    <n v="26105"/>
    <n v="47592"/>
    <n v="70692"/>
  </r>
  <r>
    <n v="9"/>
    <x v="0"/>
    <x v="10"/>
    <x v="667"/>
    <n v="138"/>
    <n v="257"/>
    <n v="28997"/>
    <n v="26064"/>
    <n v="62166"/>
    <n v="69874"/>
  </r>
  <r>
    <n v="10"/>
    <x v="2"/>
    <x v="3"/>
    <x v="662"/>
    <n v="168"/>
    <n v="132"/>
    <n v="27169"/>
    <n v="24986"/>
    <n v="50059"/>
    <n v="40267"/>
  </r>
  <r>
    <n v="11"/>
    <x v="2"/>
    <x v="6"/>
    <x v="661"/>
    <n v="139"/>
    <n v="150"/>
    <n v="28527"/>
    <n v="26255"/>
    <n v="47453"/>
    <n v="70542"/>
  </r>
  <r>
    <n v="4"/>
    <x v="4"/>
    <x v="5"/>
    <x v="642"/>
    <n v="185"/>
    <n v="219"/>
    <n v="26679"/>
    <n v="23592"/>
    <n v="38511"/>
    <n v="64861"/>
  </r>
  <r>
    <n v="1"/>
    <x v="1"/>
    <x v="0"/>
    <x v="815"/>
    <n v="194"/>
    <n v="286"/>
    <n v="31489"/>
    <n v="31268"/>
    <n v="56101"/>
    <n v="41333"/>
  </r>
  <r>
    <n v="2"/>
    <x v="1"/>
    <x v="7"/>
    <x v="801"/>
    <n v="180"/>
    <n v="121"/>
    <n v="29340"/>
    <n v="26719"/>
    <n v="35101"/>
    <n v="59490"/>
  </r>
  <r>
    <n v="1"/>
    <x v="1"/>
    <x v="0"/>
    <x v="816"/>
    <n v="114"/>
    <n v="170"/>
    <n v="31603"/>
    <n v="31438"/>
    <n v="55987"/>
    <n v="41163"/>
  </r>
  <r>
    <n v="9"/>
    <x v="0"/>
    <x v="10"/>
    <x v="817"/>
    <n v="147"/>
    <n v="190"/>
    <n v="29144"/>
    <n v="26254"/>
    <n v="62019"/>
    <n v="69684"/>
  </r>
  <r>
    <n v="2"/>
    <x v="1"/>
    <x v="7"/>
    <x v="818"/>
    <n v="202"/>
    <n v="110"/>
    <n v="29542"/>
    <n v="26829"/>
    <n v="34899"/>
    <n v="59380"/>
  </r>
  <r>
    <n v="12"/>
    <x v="2"/>
    <x v="2"/>
    <x v="668"/>
    <n v="125"/>
    <n v="145"/>
    <n v="29134"/>
    <n v="27010"/>
    <n v="34253"/>
    <n v="70195"/>
  </r>
  <r>
    <n v="14"/>
    <x v="3"/>
    <x v="7"/>
    <x v="819"/>
    <n v="267"/>
    <n v="214"/>
    <n v="29009"/>
    <n v="25963"/>
    <n v="46402"/>
    <n v="50175"/>
  </r>
  <r>
    <n v="13"/>
    <x v="3"/>
    <x v="4"/>
    <x v="774"/>
    <n v="260"/>
    <n v="237"/>
    <n v="26145"/>
    <n v="23782"/>
    <n v="66558"/>
    <n v="55673"/>
  </r>
  <r>
    <n v="1"/>
    <x v="1"/>
    <x v="0"/>
    <x v="820"/>
    <n v="119"/>
    <n v="217"/>
    <n v="31722"/>
    <n v="31655"/>
    <n v="55868"/>
    <n v="40946"/>
  </r>
  <r>
    <n v="12"/>
    <x v="2"/>
    <x v="2"/>
    <x v="746"/>
    <n v="255"/>
    <n v="106"/>
    <n v="29389"/>
    <n v="27116"/>
    <n v="33998"/>
    <n v="70089"/>
  </r>
  <r>
    <n v="4"/>
    <x v="4"/>
    <x v="5"/>
    <x v="791"/>
    <n v="125"/>
    <n v="78"/>
    <n v="26804"/>
    <n v="23670"/>
    <n v="38386"/>
    <n v="64783"/>
  </r>
  <r>
    <n v="3"/>
    <x v="1"/>
    <x v="1"/>
    <x v="758"/>
    <n v="120"/>
    <n v="67"/>
    <n v="24723"/>
    <n v="21917"/>
    <n v="27435"/>
    <n v="74521"/>
  </r>
  <r>
    <n v="4"/>
    <x v="4"/>
    <x v="5"/>
    <x v="647"/>
    <n v="116"/>
    <n v="300"/>
    <n v="26920"/>
    <n v="23970"/>
    <n v="38270"/>
    <n v="64483"/>
  </r>
  <r>
    <n v="9"/>
    <x v="0"/>
    <x v="10"/>
    <x v="746"/>
    <n v="252"/>
    <n v="148"/>
    <n v="29396"/>
    <n v="26402"/>
    <n v="61767"/>
    <n v="69536"/>
  </r>
  <r>
    <n v="9"/>
    <x v="0"/>
    <x v="10"/>
    <x v="756"/>
    <n v="84"/>
    <n v="75"/>
    <n v="29480"/>
    <n v="26477"/>
    <n v="61683"/>
    <n v="69461"/>
  </r>
  <r>
    <n v="13"/>
    <x v="3"/>
    <x v="4"/>
    <x v="759"/>
    <n v="235"/>
    <n v="174"/>
    <n v="26380"/>
    <n v="23956"/>
    <n v="66323"/>
    <n v="55499"/>
  </r>
  <r>
    <n v="3"/>
    <x v="1"/>
    <x v="1"/>
    <x v="482"/>
    <n v="105"/>
    <n v="216"/>
    <n v="24828"/>
    <n v="22133"/>
    <n v="27330"/>
    <n v="74305"/>
  </r>
  <r>
    <n v="3"/>
    <x v="1"/>
    <x v="1"/>
    <x v="785"/>
    <n v="259"/>
    <n v="202"/>
    <n v="25087"/>
    <n v="22335"/>
    <n v="27071"/>
    <n v="74103"/>
  </r>
  <r>
    <n v="9"/>
    <x v="0"/>
    <x v="10"/>
    <x v="821"/>
    <n v="198"/>
    <n v="130"/>
    <n v="29678"/>
    <n v="26607"/>
    <n v="61485"/>
    <n v="69331"/>
  </r>
  <r>
    <n v="9"/>
    <x v="0"/>
    <x v="10"/>
    <x v="772"/>
    <n v="173"/>
    <n v="125"/>
    <n v="29851"/>
    <n v="26732"/>
    <n v="61312"/>
    <n v="69206"/>
  </r>
  <r>
    <n v="11"/>
    <x v="2"/>
    <x v="6"/>
    <x v="822"/>
    <n v="191"/>
    <n v="227"/>
    <n v="28718"/>
    <n v="26482"/>
    <n v="47262"/>
    <n v="70315"/>
  </r>
  <r>
    <n v="11"/>
    <x v="2"/>
    <x v="6"/>
    <x v="802"/>
    <n v="117"/>
    <n v="95"/>
    <n v="28835"/>
    <n v="26577"/>
    <n v="47145"/>
    <n v="70220"/>
  </r>
  <r>
    <n v="11"/>
    <x v="2"/>
    <x v="6"/>
    <x v="737"/>
    <n v="266"/>
    <n v="132"/>
    <n v="29101"/>
    <n v="26709"/>
    <n v="46879"/>
    <n v="70088"/>
  </r>
  <r>
    <n v="14"/>
    <x v="3"/>
    <x v="7"/>
    <x v="786"/>
    <n v="100"/>
    <n v="232"/>
    <n v="29109"/>
    <n v="26195"/>
    <n v="46302"/>
    <n v="49943"/>
  </r>
  <r>
    <n v="4"/>
    <x v="4"/>
    <x v="5"/>
    <x v="777"/>
    <n v="80"/>
    <n v="63"/>
    <n v="27000"/>
    <n v="24033"/>
    <n v="38190"/>
    <n v="64420"/>
  </r>
  <r>
    <n v="10"/>
    <x v="2"/>
    <x v="3"/>
    <x v="822"/>
    <n v="209"/>
    <n v="140"/>
    <n v="27378"/>
    <n v="25126"/>
    <n v="49850"/>
    <n v="40127"/>
  </r>
  <r>
    <n v="5"/>
    <x v="4"/>
    <x v="8"/>
    <x v="823"/>
    <n v="220"/>
    <n v="137"/>
    <n v="26686"/>
    <n v="24153"/>
    <n v="20737"/>
    <n v="53555"/>
  </r>
  <r>
    <n v="14"/>
    <x v="3"/>
    <x v="7"/>
    <x v="824"/>
    <n v="94"/>
    <n v="137"/>
    <n v="29203"/>
    <n v="26332"/>
    <n v="46208"/>
    <n v="49806"/>
  </r>
  <r>
    <n v="13"/>
    <x v="3"/>
    <x v="4"/>
    <x v="760"/>
    <n v="256"/>
    <n v="296"/>
    <n v="26636"/>
    <n v="24252"/>
    <n v="66067"/>
    <n v="55203"/>
  </r>
  <r>
    <n v="1"/>
    <x v="1"/>
    <x v="0"/>
    <x v="825"/>
    <n v="234"/>
    <n v="127"/>
    <n v="31956"/>
    <n v="31782"/>
    <n v="55634"/>
    <n v="40819"/>
  </r>
  <r>
    <n v="1"/>
    <x v="1"/>
    <x v="0"/>
    <x v="826"/>
    <n v="245"/>
    <n v="187"/>
    <n v="32201"/>
    <n v="31969"/>
    <n v="55389"/>
    <n v="40632"/>
  </r>
  <r>
    <n v="13"/>
    <x v="3"/>
    <x v="4"/>
    <x v="641"/>
    <n v="131"/>
    <n v="281"/>
    <n v="26767"/>
    <n v="24533"/>
    <n v="65936"/>
    <n v="54922"/>
  </r>
  <r>
    <n v="9"/>
    <x v="0"/>
    <x v="10"/>
    <x v="827"/>
    <n v="286"/>
    <n v="84"/>
    <n v="30137"/>
    <n v="26816"/>
    <n v="61026"/>
    <n v="69122"/>
  </r>
  <r>
    <n v="4"/>
    <x v="4"/>
    <x v="5"/>
    <x v="654"/>
    <n v="208"/>
    <n v="254"/>
    <n v="27208"/>
    <n v="24287"/>
    <n v="37982"/>
    <n v="64166"/>
  </r>
  <r>
    <n v="13"/>
    <x v="3"/>
    <x v="4"/>
    <x v="718"/>
    <n v="202"/>
    <n v="277"/>
    <n v="26969"/>
    <n v="24810"/>
    <n v="65734"/>
    <n v="54645"/>
  </r>
  <r>
    <n v="9"/>
    <x v="0"/>
    <x v="10"/>
    <x v="781"/>
    <n v="200"/>
    <n v="176"/>
    <n v="30337"/>
    <n v="26992"/>
    <n v="60826"/>
    <n v="68946"/>
  </r>
  <r>
    <n v="10"/>
    <x v="2"/>
    <x v="3"/>
    <x v="737"/>
    <n v="252"/>
    <n v="130"/>
    <n v="27630"/>
    <n v="25256"/>
    <n v="49598"/>
    <n v="39997"/>
  </r>
  <r>
    <n v="14"/>
    <x v="3"/>
    <x v="7"/>
    <x v="828"/>
    <n v="284"/>
    <n v="182"/>
    <n v="29487"/>
    <n v="26514"/>
    <n v="45924"/>
    <n v="49624"/>
  </r>
  <r>
    <n v="10"/>
    <x v="2"/>
    <x v="3"/>
    <x v="829"/>
    <n v="194"/>
    <n v="236"/>
    <n v="27824"/>
    <n v="25492"/>
    <n v="49404"/>
    <n v="397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DailyExtraction" cacheId="15" applyNumberFormats="0" applyBorderFormats="0" applyFontFormats="0" applyPatternFormats="0" applyAlignmentFormats="0" applyWidthHeightFormats="1" dataCaption="Values" updatedVersion="5" minRefreshableVersion="5" useAutoFormatting="1" rowGrandTotals="0" colGrandTotals="0" itemPrintTitles="1" createdVersion="5" indent="0" outline="1" outlineData="1" multipleFieldFilters="0" chartFormat="6">
  <location ref="E1:G257" firstHeaderRow="1" firstDataRow="3" firstDataCol="1"/>
  <pivotFields count="10">
    <pivotField showAll="0" defaultSubtotal="0"/>
    <pivotField axis="axisCol" showAll="0" defaultSubtotal="0">
      <items count="5">
        <item x="4"/>
        <item h="1" x="2"/>
        <item h="1" x="0"/>
        <item h="1" x="3"/>
        <item h="1" x="1"/>
      </items>
    </pivotField>
    <pivotField showAll="0" defaultSubtotal="0"/>
    <pivotField axis="axisRow" numFmtId="14" showAll="0" defaultSubtotal="0">
      <items count="830">
        <item x="0"/>
        <item x="2"/>
        <item x="11"/>
        <item x="1"/>
        <item x="35"/>
        <item x="3"/>
        <item x="4"/>
        <item x="5"/>
        <item x="9"/>
        <item x="12"/>
        <item x="26"/>
        <item x="8"/>
        <item x="38"/>
        <item x="22"/>
        <item x="6"/>
        <item x="20"/>
        <item x="25"/>
        <item x="7"/>
        <item x="28"/>
        <item x="13"/>
        <item x="496"/>
        <item x="34"/>
        <item x="10"/>
        <item x="44"/>
        <item x="14"/>
        <item x="21"/>
        <item x="51"/>
        <item x="66"/>
        <item x="42"/>
        <item x="15"/>
        <item x="49"/>
        <item x="32"/>
        <item x="279"/>
        <item x="54"/>
        <item x="110"/>
        <item x="60"/>
        <item x="16"/>
        <item x="55"/>
        <item x="118"/>
        <item x="17"/>
        <item x="124"/>
        <item x="88"/>
        <item x="83"/>
        <item x="18"/>
        <item x="74"/>
        <item x="94"/>
        <item x="79"/>
        <item x="19"/>
        <item x="72"/>
        <item x="87"/>
        <item x="63"/>
        <item x="81"/>
        <item x="23"/>
        <item x="501"/>
        <item x="102"/>
        <item x="82"/>
        <item x="99"/>
        <item x="84"/>
        <item x="704"/>
        <item x="24"/>
        <item x="109"/>
        <item x="128"/>
        <item x="90"/>
        <item x="86"/>
        <item x="129"/>
        <item x="27"/>
        <item x="130"/>
        <item x="113"/>
        <item x="161"/>
        <item x="142"/>
        <item x="103"/>
        <item x="96"/>
        <item x="29"/>
        <item x="506"/>
        <item x="107"/>
        <item x="119"/>
        <item x="30"/>
        <item x="115"/>
        <item x="174"/>
        <item x="126"/>
        <item x="121"/>
        <item x="133"/>
        <item x="175"/>
        <item x="31"/>
        <item x="131"/>
        <item x="127"/>
        <item x="125"/>
        <item x="134"/>
        <item x="178"/>
        <item x="141"/>
        <item x="33"/>
        <item x="187"/>
        <item x="298"/>
        <item x="137"/>
        <item x="36"/>
        <item x="140"/>
        <item x="157"/>
        <item x="168"/>
        <item x="145"/>
        <item x="148"/>
        <item x="169"/>
        <item x="154"/>
        <item x="37"/>
        <item x="183"/>
        <item x="146"/>
        <item x="39"/>
        <item x="179"/>
        <item x="516"/>
        <item x="152"/>
        <item x="163"/>
        <item x="40"/>
        <item x="191"/>
        <item x="182"/>
        <item x="158"/>
        <item x="198"/>
        <item x="41"/>
        <item x="201"/>
        <item x="193"/>
        <item x="43"/>
        <item x="190"/>
        <item x="165"/>
        <item x="195"/>
        <item x="211"/>
        <item x="45"/>
        <item x="196"/>
        <item x="219"/>
        <item x="46"/>
        <item x="202"/>
        <item x="214"/>
        <item x="206"/>
        <item x="47"/>
        <item x="225"/>
        <item x="217"/>
        <item x="48"/>
        <item x="231"/>
        <item x="209"/>
        <item x="208"/>
        <item x="218"/>
        <item x="239"/>
        <item x="269"/>
        <item x="220"/>
        <item x="50"/>
        <item x="243"/>
        <item x="215"/>
        <item x="221"/>
        <item x="223"/>
        <item x="266"/>
        <item x="52"/>
        <item x="712"/>
        <item x="249"/>
        <item x="216"/>
        <item x="224"/>
        <item x="53"/>
        <item x="523"/>
        <item x="250"/>
        <item x="56"/>
        <item x="315"/>
        <item x="233"/>
        <item x="277"/>
        <item x="57"/>
        <item x="242"/>
        <item x="232"/>
        <item x="284"/>
        <item x="244"/>
        <item x="285"/>
        <item x="58"/>
        <item x="252"/>
        <item x="59"/>
        <item x="245"/>
        <item x="255"/>
        <item x="295"/>
        <item x="254"/>
        <item x="61"/>
        <item x="297"/>
        <item x="253"/>
        <item x="263"/>
        <item x="262"/>
        <item x="256"/>
        <item x="62"/>
        <item x="307"/>
        <item x="259"/>
        <item x="310"/>
        <item x="260"/>
        <item x="64"/>
        <item x="318"/>
        <item x="283"/>
        <item x="267"/>
        <item x="323"/>
        <item x="65"/>
        <item x="311"/>
        <item x="268"/>
        <item x="67"/>
        <item x="288"/>
        <item x="278"/>
        <item x="272"/>
        <item x="292"/>
        <item x="328"/>
        <item x="325"/>
        <item x="68"/>
        <item x="275"/>
        <item x="532"/>
        <item x="276"/>
        <item x="327"/>
        <item x="69"/>
        <item x="282"/>
        <item x="280"/>
        <item x="316"/>
        <item x="293"/>
        <item x="281"/>
        <item x="290"/>
        <item x="70"/>
        <item x="294"/>
        <item x="331"/>
        <item x="286"/>
        <item x="296"/>
        <item x="344"/>
        <item x="304"/>
        <item x="71"/>
        <item x="349"/>
        <item x="287"/>
        <item x="301"/>
        <item x="309"/>
        <item x="319"/>
        <item x="289"/>
        <item x="333"/>
        <item x="73"/>
        <item x="312"/>
        <item x="306"/>
        <item x="321"/>
        <item x="720"/>
        <item x="366"/>
        <item x="291"/>
        <item x="75"/>
        <item x="308"/>
        <item x="343"/>
        <item x="329"/>
        <item x="317"/>
        <item x="299"/>
        <item x="76"/>
        <item x="335"/>
        <item x="347"/>
        <item x="320"/>
        <item x="336"/>
        <item x="300"/>
        <item x="77"/>
        <item x="360"/>
        <item x="302"/>
        <item x="338"/>
        <item x="78"/>
        <item x="326"/>
        <item x="375"/>
        <item x="332"/>
        <item x="303"/>
        <item x="382"/>
        <item x="362"/>
        <item x="80"/>
        <item x="356"/>
        <item x="305"/>
        <item x="355"/>
        <item x="364"/>
        <item x="85"/>
        <item x="392"/>
        <item x="337"/>
        <item x="365"/>
        <item x="313"/>
        <item x="358"/>
        <item x="339"/>
        <item x="89"/>
        <item x="395"/>
        <item x="340"/>
        <item x="346"/>
        <item x="380"/>
        <item x="314"/>
        <item x="91"/>
        <item x="363"/>
        <item x="538"/>
        <item x="341"/>
        <item x="372"/>
        <item x="92"/>
        <item x="342"/>
        <item x="322"/>
        <item x="369"/>
        <item x="397"/>
        <item x="93"/>
        <item x="370"/>
        <item x="398"/>
        <item x="379"/>
        <item x="324"/>
        <item x="95"/>
        <item x="381"/>
        <item x="97"/>
        <item x="390"/>
        <item x="330"/>
        <item x="385"/>
        <item x="401"/>
        <item x="98"/>
        <item x="542"/>
        <item x="406"/>
        <item x="348"/>
        <item x="334"/>
        <item x="350"/>
        <item x="100"/>
        <item x="414"/>
        <item x="345"/>
        <item x="450"/>
        <item x="418"/>
        <item x="500"/>
        <item x="101"/>
        <item x="351"/>
        <item x="371"/>
        <item x="104"/>
        <item x="352"/>
        <item x="415"/>
        <item x="432"/>
        <item x="374"/>
        <item x="421"/>
        <item x="353"/>
        <item x="105"/>
        <item x="428"/>
        <item x="377"/>
        <item x="106"/>
        <item x="419"/>
        <item x="433"/>
        <item x="477"/>
        <item x="108"/>
        <item x="424"/>
        <item x="521"/>
        <item x="479"/>
        <item x="111"/>
        <item x="732"/>
        <item x="426"/>
        <item x="445"/>
        <item x="354"/>
        <item x="112"/>
        <item x="471"/>
        <item x="389"/>
        <item x="114"/>
        <item x="437"/>
        <item x="357"/>
        <item x="399"/>
        <item x="359"/>
        <item x="116"/>
        <item x="513"/>
        <item x="733"/>
        <item x="361"/>
        <item x="525"/>
        <item x="402"/>
        <item x="452"/>
        <item x="481"/>
        <item x="117"/>
        <item x="528"/>
        <item x="502"/>
        <item x="442"/>
        <item x="367"/>
        <item x="485"/>
        <item x="120"/>
        <item x="507"/>
        <item x="368"/>
        <item x="499"/>
        <item x="413"/>
        <item x="122"/>
        <item x="514"/>
        <item x="536"/>
        <item x="373"/>
        <item x="495"/>
        <item x="519"/>
        <item x="417"/>
        <item x="462"/>
        <item x="123"/>
        <item x="545"/>
        <item x="376"/>
        <item x="456"/>
        <item x="509"/>
        <item x="132"/>
        <item x="378"/>
        <item x="554"/>
        <item x="557"/>
        <item x="466"/>
        <item x="135"/>
        <item x="486"/>
        <item x="738"/>
        <item x="423"/>
        <item x="551"/>
        <item x="383"/>
        <item x="515"/>
        <item x="136"/>
        <item x="552"/>
        <item x="480"/>
        <item x="384"/>
        <item x="559"/>
        <item x="530"/>
        <item x="138"/>
        <item x="527"/>
        <item x="494"/>
        <item x="567"/>
        <item x="386"/>
        <item x="139"/>
        <item x="568"/>
        <item x="533"/>
        <item x="555"/>
        <item x="484"/>
        <item x="387"/>
        <item x="549"/>
        <item x="444"/>
        <item x="143"/>
        <item x="388"/>
        <item x="504"/>
        <item x="144"/>
        <item x="541"/>
        <item x="591"/>
        <item x="508"/>
        <item x="448"/>
        <item x="147"/>
        <item x="540"/>
        <item x="503"/>
        <item x="149"/>
        <item x="558"/>
        <item x="505"/>
        <item x="518"/>
        <item x="569"/>
        <item x="391"/>
        <item x="517"/>
        <item x="150"/>
        <item x="546"/>
        <item x="512"/>
        <item x="599"/>
        <item x="590"/>
        <item x="472"/>
        <item x="393"/>
        <item x="151"/>
        <item x="547"/>
        <item x="605"/>
        <item x="394"/>
        <item x="474"/>
        <item x="522"/>
        <item x="153"/>
        <item x="396"/>
        <item x="562"/>
        <item x="556"/>
        <item x="553"/>
        <item x="155"/>
        <item x="488"/>
        <item x="614"/>
        <item x="156"/>
        <item x="400"/>
        <item x="492"/>
        <item x="531"/>
        <item x="566"/>
        <item x="403"/>
        <item x="159"/>
        <item x="497"/>
        <item x="160"/>
        <item x="624"/>
        <item x="595"/>
        <item x="572"/>
        <item x="404"/>
        <item x="638"/>
        <item x="498"/>
        <item x="162"/>
        <item x="405"/>
        <item x="578"/>
        <item x="644"/>
        <item x="563"/>
        <item x="164"/>
        <item x="575"/>
        <item x="535"/>
        <item x="166"/>
        <item x="565"/>
        <item x="510"/>
        <item x="648"/>
        <item x="560"/>
        <item x="167"/>
        <item x="539"/>
        <item x="653"/>
        <item x="407"/>
        <item x="511"/>
        <item x="587"/>
        <item x="543"/>
        <item x="170"/>
        <item x="408"/>
        <item x="631"/>
        <item x="658"/>
        <item x="171"/>
        <item x="520"/>
        <item x="564"/>
        <item x="639"/>
        <item x="409"/>
        <item x="172"/>
        <item x="544"/>
        <item x="584"/>
        <item x="571"/>
        <item x="173"/>
        <item x="410"/>
        <item x="570"/>
        <item x="670"/>
        <item x="411"/>
        <item x="594"/>
        <item x="524"/>
        <item x="176"/>
        <item x="574"/>
        <item x="550"/>
        <item x="577"/>
        <item x="597"/>
        <item x="412"/>
        <item x="580"/>
        <item x="177"/>
        <item x="526"/>
        <item x="581"/>
        <item x="416"/>
        <item x="600"/>
        <item x="610"/>
        <item x="420"/>
        <item x="582"/>
        <item x="180"/>
        <item x="529"/>
        <item x="588"/>
        <item x="601"/>
        <item x="700"/>
        <item x="422"/>
        <item x="181"/>
        <item x="603"/>
        <item x="534"/>
        <item x="628"/>
        <item x="702"/>
        <item x="425"/>
        <item x="537"/>
        <item x="754"/>
        <item x="184"/>
        <item x="427"/>
        <item x="586"/>
        <item x="620"/>
        <item x="185"/>
        <item x="429"/>
        <item x="696"/>
        <item x="186"/>
        <item x="430"/>
        <item x="765"/>
        <item x="621"/>
        <item x="188"/>
        <item x="708"/>
        <item x="589"/>
        <item x="630"/>
        <item x="431"/>
        <item x="548"/>
        <item x="189"/>
        <item x="434"/>
        <item x="561"/>
        <item x="632"/>
        <item x="593"/>
        <item x="634"/>
        <item x="435"/>
        <item x="604"/>
        <item x="192"/>
        <item x="436"/>
        <item x="652"/>
        <item x="596"/>
        <item x="194"/>
        <item x="606"/>
        <item x="655"/>
        <item x="438"/>
        <item x="640"/>
        <item x="768"/>
        <item x="573"/>
        <item x="197"/>
        <item x="439"/>
        <item x="711"/>
        <item x="199"/>
        <item x="598"/>
        <item x="643"/>
        <item x="576"/>
        <item x="440"/>
        <item x="615"/>
        <item x="200"/>
        <item x="441"/>
        <item x="602"/>
        <item x="203"/>
        <item x="443"/>
        <item x="204"/>
        <item x="446"/>
        <item x="579"/>
        <item x="686"/>
        <item x="703"/>
        <item x="617"/>
        <item x="205"/>
        <item x="607"/>
        <item x="447"/>
        <item x="207"/>
        <item x="609"/>
        <item x="741"/>
        <item x="583"/>
        <item x="611"/>
        <item x="730"/>
        <item x="449"/>
        <item x="210"/>
        <item x="731"/>
        <item x="709"/>
        <item x="212"/>
        <item x="585"/>
        <item x="714"/>
        <item x="451"/>
        <item x="637"/>
        <item x="778"/>
        <item x="213"/>
        <item x="713"/>
        <item x="453"/>
        <item x="222"/>
        <item x="780"/>
        <item x="454"/>
        <item x="710"/>
        <item x="226"/>
        <item x="646"/>
        <item x="592"/>
        <item x="707"/>
        <item x="455"/>
        <item x="723"/>
        <item x="227"/>
        <item x="727"/>
        <item x="665"/>
        <item x="457"/>
        <item x="671"/>
        <item x="228"/>
        <item x="722"/>
        <item x="608"/>
        <item x="673"/>
        <item x="616"/>
        <item x="755"/>
        <item x="458"/>
        <item x="728"/>
        <item x="229"/>
        <item x="740"/>
        <item x="612"/>
        <item x="721"/>
        <item x="459"/>
        <item x="613"/>
        <item x="230"/>
        <item x="716"/>
        <item x="460"/>
        <item x="234"/>
        <item x="787"/>
        <item x="739"/>
        <item x="622"/>
        <item x="235"/>
        <item x="461"/>
        <item x="684"/>
        <item x="463"/>
        <item x="743"/>
        <item x="236"/>
        <item x="464"/>
        <item x="618"/>
        <item x="237"/>
        <item x="766"/>
        <item x="693"/>
        <item x="744"/>
        <item x="465"/>
        <item x="775"/>
        <item x="635"/>
        <item x="697"/>
        <item x="238"/>
        <item x="619"/>
        <item x="467"/>
        <item x="636"/>
        <item x="757"/>
        <item x="240"/>
        <item x="649"/>
        <item x="698"/>
        <item x="729"/>
        <item x="798"/>
        <item x="468"/>
        <item x="623"/>
        <item x="241"/>
        <item x="469"/>
        <item x="761"/>
        <item x="246"/>
        <item x="705"/>
        <item x="625"/>
        <item x="470"/>
        <item x="247"/>
        <item x="774"/>
        <item x="706"/>
        <item x="473"/>
        <item x="626"/>
        <item x="753"/>
        <item x="248"/>
        <item x="627"/>
        <item x="475"/>
        <item x="759"/>
        <item x="779"/>
        <item x="792"/>
        <item x="669"/>
        <item x="251"/>
        <item x="629"/>
        <item x="476"/>
        <item x="676"/>
        <item x="760"/>
        <item x="478"/>
        <item x="257"/>
        <item x="633"/>
        <item x="752"/>
        <item x="717"/>
        <item x="641"/>
        <item x="679"/>
        <item x="758"/>
        <item x="258"/>
        <item x="642"/>
        <item x="762"/>
        <item x="718"/>
        <item x="645"/>
        <item x="261"/>
        <item x="791"/>
        <item x="482"/>
        <item x="719"/>
        <item x="782"/>
        <item x="785"/>
        <item x="763"/>
        <item x="647"/>
        <item x="264"/>
        <item x="783"/>
        <item x="483"/>
        <item x="695"/>
        <item x="804"/>
        <item x="823"/>
        <item x="777"/>
        <item x="650"/>
        <item x="265"/>
        <item x="487"/>
        <item x="651"/>
        <item x="795"/>
        <item x="806"/>
        <item x="654"/>
        <item x="489"/>
        <item x="270"/>
        <item x="656"/>
        <item x="490"/>
        <item x="657"/>
        <item x="793"/>
        <item x="271"/>
        <item x="799"/>
        <item x="715"/>
        <item x="273"/>
        <item x="724"/>
        <item x="491"/>
        <item x="659"/>
        <item x="813"/>
        <item x="796"/>
        <item x="274"/>
        <item x="493"/>
        <item x="660"/>
        <item x="725"/>
        <item x="810"/>
        <item x="803"/>
        <item x="800"/>
        <item x="734"/>
        <item x="661"/>
        <item x="726"/>
        <item x="735"/>
        <item x="809"/>
        <item x="801"/>
        <item x="662"/>
        <item x="822"/>
        <item x="736"/>
        <item x="811"/>
        <item x="818"/>
        <item x="802"/>
        <item x="663"/>
        <item x="745"/>
        <item x="737"/>
        <item x="664"/>
        <item x="807"/>
        <item x="666"/>
        <item x="747"/>
        <item x="812"/>
        <item x="829"/>
        <item x="749"/>
        <item x="814"/>
        <item x="742"/>
        <item x="667"/>
        <item x="817"/>
        <item x="668"/>
        <item x="746"/>
        <item x="672"/>
        <item x="756"/>
        <item x="748"/>
        <item x="674"/>
        <item x="770"/>
        <item x="750"/>
        <item x="821"/>
        <item x="675"/>
        <item x="772"/>
        <item x="751"/>
        <item x="677"/>
        <item x="773"/>
        <item x="827"/>
        <item x="764"/>
        <item x="678"/>
        <item x="767"/>
        <item x="781"/>
        <item x="680"/>
        <item x="769"/>
        <item x="790"/>
        <item x="681"/>
        <item x="797"/>
        <item x="771"/>
        <item x="682"/>
        <item x="683"/>
        <item x="776"/>
        <item x="685"/>
        <item x="819"/>
        <item x="784"/>
        <item x="687"/>
        <item x="786"/>
        <item x="688"/>
        <item x="824"/>
        <item x="788"/>
        <item x="689"/>
        <item x="828"/>
        <item x="789"/>
        <item x="690"/>
        <item x="794"/>
        <item x="691"/>
        <item x="692"/>
        <item x="694"/>
        <item x="699"/>
        <item x="805"/>
        <item x="701"/>
        <item x="808"/>
        <item x="815"/>
        <item x="816"/>
        <item x="820"/>
        <item x="825"/>
        <item x="826"/>
      </items>
    </pivotField>
    <pivotField dataField="1" showAll="0" defaultSubtotal="0"/>
    <pivotField dataField="1" showAll="0" defaultSubtotal="0"/>
    <pivotField showAll="0" defaultSubtotal="0"/>
    <pivotField showAll="0" defaultSubtotal="0"/>
    <pivotField showAll="0" defaultSubtotal="0"/>
    <pivotField showAll="0" defaultSubtotal="0"/>
  </pivotFields>
  <rowFields count="1">
    <field x="3"/>
  </rowFields>
  <rowItems count="254">
    <i>
      <x v="1"/>
    </i>
    <i>
      <x v="2"/>
    </i>
    <i>
      <x v="4"/>
    </i>
    <i>
      <x v="8"/>
    </i>
    <i>
      <x v="9"/>
    </i>
    <i>
      <x v="14"/>
    </i>
    <i>
      <x v="15"/>
    </i>
    <i>
      <x v="18"/>
    </i>
    <i>
      <x v="21"/>
    </i>
    <i>
      <x v="23"/>
    </i>
    <i>
      <x v="25"/>
    </i>
    <i>
      <x v="29"/>
    </i>
    <i>
      <x v="30"/>
    </i>
    <i>
      <x v="34"/>
    </i>
    <i>
      <x v="35"/>
    </i>
    <i>
      <x v="38"/>
    </i>
    <i>
      <x v="39"/>
    </i>
    <i>
      <x v="46"/>
    </i>
    <i>
      <x v="49"/>
    </i>
    <i>
      <x v="52"/>
    </i>
    <i>
      <x v="56"/>
    </i>
    <i>
      <x v="59"/>
    </i>
    <i>
      <x v="60"/>
    </i>
    <i>
      <x v="62"/>
    </i>
    <i>
      <x v="66"/>
    </i>
    <i>
      <x v="69"/>
    </i>
    <i>
      <x v="72"/>
    </i>
    <i>
      <x v="74"/>
    </i>
    <i>
      <x v="79"/>
    </i>
    <i>
      <x v="81"/>
    </i>
    <i>
      <x v="85"/>
    </i>
    <i>
      <x v="87"/>
    </i>
    <i>
      <x v="89"/>
    </i>
    <i>
      <x v="91"/>
    </i>
    <i>
      <x v="97"/>
    </i>
    <i>
      <x v="98"/>
    </i>
    <i>
      <x v="100"/>
    </i>
    <i>
      <x v="102"/>
    </i>
    <i>
      <x v="104"/>
    </i>
    <i>
      <x v="106"/>
    </i>
    <i>
      <x v="108"/>
    </i>
    <i>
      <x v="112"/>
    </i>
    <i>
      <x v="114"/>
    </i>
    <i>
      <x v="117"/>
    </i>
    <i>
      <x v="119"/>
    </i>
    <i>
      <x v="122"/>
    </i>
    <i>
      <x v="123"/>
    </i>
    <i>
      <x v="127"/>
    </i>
    <i>
      <x v="128"/>
    </i>
    <i>
      <x v="132"/>
    </i>
    <i>
      <x v="135"/>
    </i>
    <i>
      <x v="136"/>
    </i>
    <i>
      <x v="140"/>
    </i>
    <i>
      <x v="144"/>
    </i>
    <i>
      <x v="145"/>
    </i>
    <i>
      <x v="149"/>
    </i>
    <i>
      <x v="152"/>
    </i>
    <i>
      <x v="154"/>
    </i>
    <i>
      <x v="157"/>
    </i>
    <i>
      <x v="160"/>
    </i>
    <i>
      <x v="161"/>
    </i>
    <i>
      <x v="166"/>
    </i>
    <i>
      <x v="167"/>
    </i>
    <i>
      <x v="171"/>
    </i>
    <i>
      <x v="174"/>
    </i>
    <i>
      <x v="176"/>
    </i>
    <i>
      <x v="180"/>
    </i>
    <i>
      <x v="183"/>
    </i>
    <i>
      <x v="186"/>
    </i>
    <i>
      <x v="190"/>
    </i>
    <i>
      <x v="194"/>
    </i>
    <i>
      <x v="195"/>
    </i>
    <i>
      <x v="198"/>
    </i>
    <i>
      <x v="199"/>
    </i>
    <i>
      <x v="204"/>
    </i>
    <i>
      <x v="207"/>
    </i>
    <i>
      <x v="209"/>
    </i>
    <i>
      <x v="210"/>
    </i>
    <i>
      <x v="213"/>
    </i>
    <i>
      <x v="214"/>
    </i>
    <i>
      <x v="215"/>
    </i>
    <i>
      <x v="218"/>
    </i>
    <i>
      <x v="219"/>
    </i>
    <i>
      <x v="222"/>
    </i>
    <i>
      <x v="224"/>
    </i>
    <i>
      <x v="228"/>
    </i>
    <i>
      <x v="230"/>
    </i>
    <i>
      <x v="235"/>
    </i>
    <i>
      <x v="241"/>
    </i>
    <i>
      <x v="242"/>
    </i>
    <i>
      <x v="244"/>
    </i>
    <i>
      <x v="247"/>
    </i>
    <i>
      <x v="248"/>
    </i>
    <i>
      <x v="251"/>
    </i>
    <i>
      <x v="252"/>
    </i>
    <i>
      <x v="254"/>
    </i>
    <i>
      <x v="256"/>
    </i>
    <i>
      <x v="259"/>
    </i>
    <i>
      <x v="262"/>
    </i>
    <i>
      <x v="263"/>
    </i>
    <i>
      <x v="267"/>
    </i>
    <i>
      <x v="271"/>
    </i>
    <i>
      <x v="274"/>
    </i>
    <i>
      <x v="277"/>
    </i>
    <i>
      <x v="281"/>
    </i>
    <i>
      <x v="285"/>
    </i>
    <i>
      <x v="288"/>
    </i>
    <i>
      <x v="289"/>
    </i>
    <i>
      <x v="294"/>
    </i>
    <i>
      <x v="295"/>
    </i>
    <i>
      <x v="297"/>
    </i>
    <i>
      <x v="298"/>
    </i>
    <i>
      <x v="302"/>
    </i>
    <i>
      <x v="303"/>
    </i>
    <i>
      <x v="308"/>
    </i>
    <i>
      <x v="309"/>
    </i>
    <i>
      <x v="312"/>
    </i>
    <i>
      <x v="313"/>
    </i>
    <i>
      <x v="316"/>
    </i>
    <i>
      <x v="319"/>
    </i>
    <i>
      <x v="322"/>
    </i>
    <i>
      <x v="325"/>
    </i>
    <i>
      <x v="330"/>
    </i>
    <i>
      <x v="332"/>
    </i>
    <i>
      <x v="337"/>
    </i>
    <i>
      <x v="339"/>
    </i>
    <i>
      <x v="344"/>
    </i>
    <i>
      <x v="346"/>
    </i>
    <i>
      <x v="347"/>
    </i>
    <i>
      <x v="351"/>
    </i>
    <i>
      <x v="353"/>
    </i>
    <i>
      <x v="356"/>
    </i>
    <i>
      <x v="357"/>
    </i>
    <i>
      <x v="360"/>
    </i>
    <i>
      <x v="363"/>
    </i>
    <i>
      <x v="367"/>
    </i>
    <i>
      <x v="371"/>
    </i>
    <i>
      <x v="372"/>
    </i>
    <i>
      <x v="374"/>
    </i>
    <i>
      <x v="378"/>
    </i>
    <i>
      <x v="379"/>
    </i>
    <i>
      <x v="384"/>
    </i>
    <i>
      <x v="385"/>
    </i>
    <i>
      <x v="388"/>
    </i>
    <i>
      <x v="393"/>
    </i>
    <i>
      <x v="395"/>
    </i>
    <i>
      <x v="400"/>
    </i>
    <i>
      <x v="402"/>
    </i>
    <i>
      <x v="406"/>
    </i>
    <i>
      <x v="407"/>
    </i>
    <i>
      <x v="411"/>
    </i>
    <i>
      <x v="417"/>
    </i>
    <i>
      <x v="419"/>
    </i>
    <i>
      <x v="423"/>
    </i>
    <i>
      <x v="424"/>
    </i>
    <i>
      <x v="426"/>
    </i>
    <i>
      <x v="427"/>
    </i>
    <i>
      <x v="430"/>
    </i>
    <i>
      <x v="432"/>
    </i>
    <i>
      <x v="435"/>
    </i>
    <i>
      <x v="440"/>
    </i>
    <i>
      <x v="441"/>
    </i>
    <i>
      <x v="446"/>
    </i>
    <i>
      <x v="451"/>
    </i>
    <i>
      <x v="455"/>
    </i>
    <i>
      <x v="458"/>
    </i>
    <i>
      <x v="459"/>
    </i>
    <i>
      <x v="465"/>
    </i>
    <i>
      <x v="471"/>
    </i>
    <i>
      <x v="472"/>
    </i>
    <i>
      <x v="474"/>
    </i>
    <i>
      <x v="477"/>
    </i>
    <i>
      <x v="481"/>
    </i>
    <i>
      <x v="483"/>
    </i>
    <i>
      <x v="484"/>
    </i>
    <i>
      <x v="488"/>
    </i>
    <i>
      <x v="492"/>
    </i>
    <i>
      <x v="495"/>
    </i>
    <i>
      <x v="498"/>
    </i>
    <i>
      <x v="500"/>
    </i>
    <i>
      <x v="505"/>
    </i>
    <i>
      <x v="508"/>
    </i>
    <i>
      <x v="511"/>
    </i>
    <i>
      <x v="513"/>
    </i>
    <i>
      <x v="514"/>
    </i>
    <i>
      <x v="518"/>
    </i>
    <i>
      <x v="521"/>
    </i>
    <i>
      <x v="524"/>
    </i>
    <i>
      <x v="529"/>
    </i>
    <i>
      <x v="531"/>
    </i>
    <i>
      <x v="535"/>
    </i>
    <i>
      <x v="537"/>
    </i>
    <i>
      <x v="540"/>
    </i>
    <i>
      <x v="542"/>
    </i>
    <i>
      <x v="547"/>
    </i>
    <i>
      <x v="548"/>
    </i>
    <i>
      <x v="551"/>
    </i>
    <i>
      <x v="554"/>
    </i>
    <i>
      <x v="555"/>
    </i>
    <i>
      <x v="557"/>
    </i>
    <i>
      <x v="559"/>
    </i>
    <i>
      <x v="562"/>
    </i>
    <i>
      <x v="564"/>
    </i>
    <i>
      <x v="565"/>
    </i>
    <i>
      <x v="568"/>
    </i>
    <i>
      <x v="570"/>
    </i>
    <i>
      <x v="573"/>
    </i>
    <i>
      <x v="577"/>
    </i>
    <i>
      <x v="580"/>
    </i>
    <i>
      <x v="581"/>
    </i>
    <i>
      <x v="588"/>
    </i>
    <i>
      <x v="589"/>
    </i>
    <i>
      <x v="592"/>
    </i>
    <i>
      <x v="595"/>
    </i>
    <i>
      <x v="599"/>
    </i>
    <i>
      <x v="604"/>
    </i>
    <i>
      <x v="605"/>
    </i>
    <i>
      <x v="608"/>
    </i>
    <i>
      <x v="611"/>
    </i>
    <i>
      <x v="614"/>
    </i>
    <i>
      <x v="615"/>
    </i>
    <i>
      <x v="620"/>
    </i>
    <i>
      <x v="622"/>
    </i>
    <i>
      <x v="626"/>
    </i>
    <i>
      <x v="630"/>
    </i>
    <i>
      <x v="633"/>
    </i>
    <i>
      <x v="637"/>
    </i>
    <i>
      <x v="639"/>
    </i>
    <i>
      <x v="644"/>
    </i>
    <i>
      <x v="648"/>
    </i>
    <i>
      <x v="650"/>
    </i>
    <i>
      <x v="651"/>
    </i>
    <i>
      <x v="653"/>
    </i>
    <i>
      <x v="655"/>
    </i>
    <i>
      <x v="660"/>
    </i>
    <i>
      <x v="667"/>
    </i>
    <i>
      <x v="668"/>
    </i>
    <i>
      <x v="671"/>
    </i>
    <i>
      <x v="676"/>
    </i>
    <i>
      <x v="679"/>
    </i>
    <i>
      <x v="682"/>
    </i>
    <i>
      <x v="686"/>
    </i>
    <i>
      <x v="687"/>
    </i>
    <i>
      <x v="692"/>
    </i>
    <i>
      <x v="693"/>
    </i>
    <i>
      <x v="697"/>
    </i>
    <i>
      <x v="700"/>
    </i>
    <i>
      <x v="703"/>
    </i>
    <i>
      <x v="708"/>
    </i>
    <i>
      <x v="714"/>
    </i>
    <i>
      <x v="716"/>
    </i>
    <i>
      <x v="720"/>
    </i>
    <i>
      <x v="721"/>
    </i>
    <i>
      <x v="728"/>
    </i>
  </rowItems>
  <colFields count="2">
    <field x="1"/>
    <field x="-2"/>
  </colFields>
  <colItems count="2">
    <i>
      <x/>
      <x/>
    </i>
    <i r="1" i="1">
      <x v="1"/>
    </i>
  </colItems>
  <dataFields count="2">
    <dataField name="Gas Extraction" fld="5" baseField="3" baseItem="1"/>
    <dataField name="Oil Extraction" fld="4" baseField="3" baseItem="1"/>
  </dataFields>
  <chartFormats count="20">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1"/>
          </reference>
          <reference field="1" count="1" selected="0">
            <x v="0"/>
          </reference>
        </references>
      </pivotArea>
    </chartFormat>
    <chartFormat chart="2" format="2" series="1">
      <pivotArea type="data" outline="0" fieldPosition="0">
        <references count="2">
          <reference field="4294967294" count="1" selected="0">
            <x v="0"/>
          </reference>
          <reference field="1" count="1" selected="0">
            <x v="1"/>
          </reference>
        </references>
      </pivotArea>
    </chartFormat>
    <chartFormat chart="2" format="3" series="1">
      <pivotArea type="data" outline="0" fieldPosition="0">
        <references count="2">
          <reference field="4294967294" count="1" selected="0">
            <x v="1"/>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2"/>
          </reference>
        </references>
      </pivotArea>
    </chartFormat>
    <chartFormat chart="2" format="5" series="1">
      <pivotArea type="data" outline="0" fieldPosition="0">
        <references count="2">
          <reference field="4294967294" count="1" selected="0">
            <x v="1"/>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3"/>
          </reference>
        </references>
      </pivotArea>
    </chartFormat>
    <chartFormat chart="2" format="7" series="1">
      <pivotArea type="data" outline="0" fieldPosition="0">
        <references count="2">
          <reference field="4294967294" count="1" selected="0">
            <x v="1"/>
          </reference>
          <reference field="1" count="1" selected="0">
            <x v="3"/>
          </reference>
        </references>
      </pivotArea>
    </chartFormat>
    <chartFormat chart="2" format="8" series="1">
      <pivotArea type="data" outline="0" fieldPosition="0">
        <references count="2">
          <reference field="4294967294" count="1" selected="0">
            <x v="0"/>
          </reference>
          <reference field="1" count="1" selected="0">
            <x v="4"/>
          </reference>
        </references>
      </pivotArea>
    </chartFormat>
    <chartFormat chart="2" format="9" series="1">
      <pivotArea type="data" outline="0" fieldPosition="0">
        <references count="2">
          <reference field="4294967294" count="1" selected="0">
            <x v="1"/>
          </reference>
          <reference field="1" count="1" selected="0">
            <x v="4"/>
          </reference>
        </references>
      </pivotArea>
    </chartFormat>
    <chartFormat chart="5" format="12" series="1">
      <pivotArea type="data" outline="0" fieldPosition="0">
        <references count="2">
          <reference field="4294967294" count="1" selected="0">
            <x v="0"/>
          </reference>
          <reference field="1" count="1" selected="0">
            <x v="0"/>
          </reference>
        </references>
      </pivotArea>
    </chartFormat>
    <chartFormat chart="5" format="13" series="1">
      <pivotArea type="data" outline="0" fieldPosition="0">
        <references count="2">
          <reference field="4294967294" count="1" selected="0">
            <x v="1"/>
          </reference>
          <reference field="1" count="1" selected="0">
            <x v="0"/>
          </reference>
        </references>
      </pivotArea>
    </chartFormat>
    <chartFormat chart="5" format="14" series="1">
      <pivotArea type="data" outline="0" fieldPosition="0">
        <references count="2">
          <reference field="4294967294" count="1" selected="0">
            <x v="0"/>
          </reference>
          <reference field="1" count="1" selected="0">
            <x v="1"/>
          </reference>
        </references>
      </pivotArea>
    </chartFormat>
    <chartFormat chart="5" format="15" series="1">
      <pivotArea type="data" outline="0" fieldPosition="0">
        <references count="2">
          <reference field="4294967294" count="1" selected="0">
            <x v="1"/>
          </reference>
          <reference field="1" count="1" selected="0">
            <x v="1"/>
          </reference>
        </references>
      </pivotArea>
    </chartFormat>
    <chartFormat chart="5" format="16" series="1">
      <pivotArea type="data" outline="0" fieldPosition="0">
        <references count="2">
          <reference field="4294967294" count="1" selected="0">
            <x v="0"/>
          </reference>
          <reference field="1" count="1" selected="0">
            <x v="2"/>
          </reference>
        </references>
      </pivotArea>
    </chartFormat>
    <chartFormat chart="5" format="17" series="1">
      <pivotArea type="data" outline="0" fieldPosition="0">
        <references count="2">
          <reference field="4294967294" count="1" selected="0">
            <x v="1"/>
          </reference>
          <reference field="1" count="1" selected="0">
            <x v="2"/>
          </reference>
        </references>
      </pivotArea>
    </chartFormat>
    <chartFormat chart="5" format="18" series="1">
      <pivotArea type="data" outline="0" fieldPosition="0">
        <references count="2">
          <reference field="4294967294" count="1" selected="0">
            <x v="0"/>
          </reference>
          <reference field="1" count="1" selected="0">
            <x v="3"/>
          </reference>
        </references>
      </pivotArea>
    </chartFormat>
    <chartFormat chart="5" format="19" series="1">
      <pivotArea type="data" outline="0" fieldPosition="0">
        <references count="2">
          <reference field="4294967294" count="1" selected="0">
            <x v="1"/>
          </reference>
          <reference field="1" count="1" selected="0">
            <x v="3"/>
          </reference>
        </references>
      </pivotArea>
    </chartFormat>
    <chartFormat chart="5" format="20" series="1">
      <pivotArea type="data" outline="0" fieldPosition="0">
        <references count="2">
          <reference field="4294967294" count="1" selected="0">
            <x v="0"/>
          </reference>
          <reference field="1" count="1" selected="0">
            <x v="4"/>
          </reference>
        </references>
      </pivotArea>
    </chartFormat>
    <chartFormat chart="5" format="21" series="1">
      <pivotArea type="data" outline="0" fieldPosition="0">
        <references count="2">
          <reference field="4294967294" count="1" selected="0">
            <x v="1"/>
          </reference>
          <reference field="1"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SiteGasExtraction"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24:C44" firstHeaderRow="0" firstDataRow="1" firstDataCol="1"/>
  <pivotFields count="10">
    <pivotField showAll="0"/>
    <pivotField axis="axisRow" showAll="0">
      <items count="6">
        <item x="4"/>
        <item x="2"/>
        <item x="0"/>
        <item x="3"/>
        <item x="1"/>
        <item t="default"/>
      </items>
    </pivotField>
    <pivotField axis="axisRow" showAll="0">
      <items count="12">
        <item x="1"/>
        <item x="0"/>
        <item x="5"/>
        <item x="8"/>
        <item x="7"/>
        <item x="9"/>
        <item x="10"/>
        <item x="3"/>
        <item x="6"/>
        <item x="2"/>
        <item x="4"/>
        <item t="default"/>
      </items>
    </pivotField>
    <pivotField numFmtId="14" showAll="0">
      <items count="831">
        <item x="0"/>
        <item x="2"/>
        <item x="11"/>
        <item x="1"/>
        <item x="35"/>
        <item x="3"/>
        <item x="4"/>
        <item x="5"/>
        <item x="9"/>
        <item x="12"/>
        <item x="26"/>
        <item x="8"/>
        <item x="38"/>
        <item x="22"/>
        <item x="6"/>
        <item x="20"/>
        <item x="25"/>
        <item x="7"/>
        <item x="28"/>
        <item x="13"/>
        <item x="496"/>
        <item x="34"/>
        <item x="10"/>
        <item x="44"/>
        <item x="14"/>
        <item x="21"/>
        <item x="51"/>
        <item x="66"/>
        <item x="42"/>
        <item x="15"/>
        <item x="49"/>
        <item x="32"/>
        <item x="279"/>
        <item x="54"/>
        <item x="110"/>
        <item x="60"/>
        <item x="16"/>
        <item x="55"/>
        <item x="118"/>
        <item x="17"/>
        <item x="124"/>
        <item x="88"/>
        <item x="83"/>
        <item x="18"/>
        <item x="74"/>
        <item x="94"/>
        <item x="79"/>
        <item x="19"/>
        <item x="72"/>
        <item x="87"/>
        <item x="63"/>
        <item x="81"/>
        <item x="23"/>
        <item x="501"/>
        <item x="102"/>
        <item x="82"/>
        <item x="99"/>
        <item x="84"/>
        <item x="704"/>
        <item x="24"/>
        <item x="109"/>
        <item x="128"/>
        <item x="90"/>
        <item x="86"/>
        <item x="129"/>
        <item x="27"/>
        <item x="130"/>
        <item x="113"/>
        <item x="161"/>
        <item x="142"/>
        <item x="103"/>
        <item x="96"/>
        <item x="29"/>
        <item x="506"/>
        <item x="107"/>
        <item x="119"/>
        <item x="30"/>
        <item x="115"/>
        <item x="174"/>
        <item x="126"/>
        <item x="121"/>
        <item x="133"/>
        <item x="175"/>
        <item x="31"/>
        <item x="131"/>
        <item x="127"/>
        <item x="125"/>
        <item x="134"/>
        <item x="178"/>
        <item x="141"/>
        <item x="33"/>
        <item x="187"/>
        <item x="298"/>
        <item x="137"/>
        <item x="36"/>
        <item x="140"/>
        <item x="157"/>
        <item x="168"/>
        <item x="145"/>
        <item x="148"/>
        <item x="169"/>
        <item x="154"/>
        <item x="37"/>
        <item x="183"/>
        <item x="146"/>
        <item x="39"/>
        <item x="179"/>
        <item x="516"/>
        <item x="152"/>
        <item x="163"/>
        <item x="40"/>
        <item x="191"/>
        <item x="182"/>
        <item x="158"/>
        <item x="198"/>
        <item x="41"/>
        <item x="201"/>
        <item x="193"/>
        <item x="43"/>
        <item x="190"/>
        <item x="165"/>
        <item x="195"/>
        <item x="211"/>
        <item x="45"/>
        <item x="196"/>
        <item x="219"/>
        <item x="46"/>
        <item x="202"/>
        <item x="214"/>
        <item x="206"/>
        <item x="47"/>
        <item x="225"/>
        <item x="217"/>
        <item x="48"/>
        <item x="231"/>
        <item x="209"/>
        <item x="208"/>
        <item x="218"/>
        <item x="239"/>
        <item x="269"/>
        <item x="220"/>
        <item x="50"/>
        <item x="243"/>
        <item x="215"/>
        <item x="221"/>
        <item x="223"/>
        <item x="266"/>
        <item x="52"/>
        <item x="712"/>
        <item x="249"/>
        <item x="216"/>
        <item x="224"/>
        <item x="53"/>
        <item x="523"/>
        <item x="250"/>
        <item x="56"/>
        <item x="315"/>
        <item x="233"/>
        <item x="277"/>
        <item x="57"/>
        <item x="242"/>
        <item x="232"/>
        <item x="284"/>
        <item x="244"/>
        <item x="285"/>
        <item x="58"/>
        <item x="252"/>
        <item x="59"/>
        <item x="245"/>
        <item x="255"/>
        <item x="295"/>
        <item x="254"/>
        <item x="61"/>
        <item x="297"/>
        <item x="253"/>
        <item x="263"/>
        <item x="262"/>
        <item x="256"/>
        <item x="62"/>
        <item x="307"/>
        <item x="259"/>
        <item x="310"/>
        <item x="260"/>
        <item x="64"/>
        <item x="318"/>
        <item x="283"/>
        <item x="267"/>
        <item x="323"/>
        <item x="65"/>
        <item x="311"/>
        <item x="268"/>
        <item x="67"/>
        <item x="288"/>
        <item x="278"/>
        <item x="272"/>
        <item x="292"/>
        <item x="328"/>
        <item x="325"/>
        <item x="68"/>
        <item x="275"/>
        <item x="532"/>
        <item x="276"/>
        <item x="327"/>
        <item x="69"/>
        <item x="282"/>
        <item x="280"/>
        <item x="316"/>
        <item x="293"/>
        <item x="281"/>
        <item x="290"/>
        <item x="70"/>
        <item x="294"/>
        <item x="331"/>
        <item x="286"/>
        <item x="296"/>
        <item x="344"/>
        <item x="304"/>
        <item x="71"/>
        <item x="349"/>
        <item x="287"/>
        <item x="301"/>
        <item x="309"/>
        <item x="319"/>
        <item x="289"/>
        <item x="333"/>
        <item x="73"/>
        <item x="312"/>
        <item x="306"/>
        <item x="321"/>
        <item x="720"/>
        <item x="366"/>
        <item x="291"/>
        <item x="75"/>
        <item x="308"/>
        <item x="343"/>
        <item x="329"/>
        <item x="317"/>
        <item x="299"/>
        <item x="76"/>
        <item x="335"/>
        <item x="347"/>
        <item x="320"/>
        <item x="336"/>
        <item x="300"/>
        <item x="77"/>
        <item x="360"/>
        <item x="302"/>
        <item x="338"/>
        <item x="78"/>
        <item x="326"/>
        <item x="375"/>
        <item x="332"/>
        <item x="303"/>
        <item x="382"/>
        <item x="362"/>
        <item x="80"/>
        <item x="356"/>
        <item x="305"/>
        <item x="355"/>
        <item x="364"/>
        <item x="85"/>
        <item x="392"/>
        <item x="337"/>
        <item x="365"/>
        <item x="313"/>
        <item x="358"/>
        <item x="339"/>
        <item x="89"/>
        <item x="395"/>
        <item x="340"/>
        <item x="346"/>
        <item x="380"/>
        <item x="314"/>
        <item x="91"/>
        <item x="363"/>
        <item x="538"/>
        <item x="341"/>
        <item x="372"/>
        <item x="92"/>
        <item x="342"/>
        <item x="322"/>
        <item x="369"/>
        <item x="397"/>
        <item x="93"/>
        <item x="370"/>
        <item x="398"/>
        <item x="379"/>
        <item x="324"/>
        <item x="95"/>
        <item x="381"/>
        <item x="97"/>
        <item x="390"/>
        <item x="330"/>
        <item x="385"/>
        <item x="401"/>
        <item x="98"/>
        <item x="542"/>
        <item x="406"/>
        <item x="348"/>
        <item x="334"/>
        <item x="350"/>
        <item x="100"/>
        <item x="414"/>
        <item x="345"/>
        <item x="450"/>
        <item x="418"/>
        <item x="500"/>
        <item x="101"/>
        <item x="351"/>
        <item x="371"/>
        <item x="104"/>
        <item x="352"/>
        <item x="415"/>
        <item x="432"/>
        <item x="374"/>
        <item x="421"/>
        <item x="353"/>
        <item x="105"/>
        <item x="428"/>
        <item x="377"/>
        <item x="106"/>
        <item x="419"/>
        <item x="433"/>
        <item x="477"/>
        <item x="108"/>
        <item x="424"/>
        <item x="521"/>
        <item x="479"/>
        <item x="111"/>
        <item x="732"/>
        <item x="426"/>
        <item x="445"/>
        <item x="354"/>
        <item x="112"/>
        <item x="471"/>
        <item x="389"/>
        <item x="114"/>
        <item x="437"/>
        <item x="357"/>
        <item x="399"/>
        <item x="359"/>
        <item x="116"/>
        <item x="513"/>
        <item x="733"/>
        <item x="361"/>
        <item x="525"/>
        <item x="402"/>
        <item x="452"/>
        <item x="481"/>
        <item x="117"/>
        <item x="528"/>
        <item x="502"/>
        <item x="442"/>
        <item x="367"/>
        <item x="485"/>
        <item x="120"/>
        <item x="507"/>
        <item x="368"/>
        <item x="499"/>
        <item x="413"/>
        <item x="122"/>
        <item x="514"/>
        <item x="536"/>
        <item x="373"/>
        <item x="495"/>
        <item x="519"/>
        <item x="417"/>
        <item x="462"/>
        <item x="123"/>
        <item x="545"/>
        <item x="376"/>
        <item x="456"/>
        <item x="509"/>
        <item x="132"/>
        <item x="378"/>
        <item x="554"/>
        <item x="557"/>
        <item x="466"/>
        <item x="135"/>
        <item x="486"/>
        <item x="738"/>
        <item x="423"/>
        <item x="551"/>
        <item x="383"/>
        <item x="515"/>
        <item x="136"/>
        <item x="552"/>
        <item x="480"/>
        <item x="384"/>
        <item x="559"/>
        <item x="530"/>
        <item x="138"/>
        <item x="527"/>
        <item x="494"/>
        <item x="567"/>
        <item x="386"/>
        <item x="139"/>
        <item x="568"/>
        <item x="533"/>
        <item x="555"/>
        <item x="484"/>
        <item x="387"/>
        <item x="549"/>
        <item x="444"/>
        <item x="143"/>
        <item x="388"/>
        <item x="504"/>
        <item x="144"/>
        <item x="541"/>
        <item x="591"/>
        <item x="508"/>
        <item x="448"/>
        <item x="147"/>
        <item x="540"/>
        <item x="503"/>
        <item x="149"/>
        <item x="558"/>
        <item x="505"/>
        <item x="518"/>
        <item x="569"/>
        <item x="391"/>
        <item x="517"/>
        <item x="150"/>
        <item x="546"/>
        <item x="512"/>
        <item x="599"/>
        <item x="590"/>
        <item x="472"/>
        <item x="393"/>
        <item x="151"/>
        <item x="547"/>
        <item x="605"/>
        <item x="394"/>
        <item x="474"/>
        <item x="522"/>
        <item x="153"/>
        <item x="396"/>
        <item x="562"/>
        <item x="556"/>
        <item x="553"/>
        <item x="155"/>
        <item x="488"/>
        <item x="614"/>
        <item x="156"/>
        <item x="400"/>
        <item x="492"/>
        <item x="531"/>
        <item x="566"/>
        <item x="403"/>
        <item x="159"/>
        <item x="497"/>
        <item x="160"/>
        <item x="624"/>
        <item x="595"/>
        <item x="572"/>
        <item x="404"/>
        <item x="638"/>
        <item x="498"/>
        <item x="162"/>
        <item x="405"/>
        <item x="578"/>
        <item x="644"/>
        <item x="563"/>
        <item x="164"/>
        <item x="575"/>
        <item x="535"/>
        <item x="166"/>
        <item x="565"/>
        <item x="510"/>
        <item x="648"/>
        <item x="560"/>
        <item x="167"/>
        <item x="539"/>
        <item x="653"/>
        <item x="407"/>
        <item x="511"/>
        <item x="587"/>
        <item x="543"/>
        <item x="170"/>
        <item x="408"/>
        <item x="631"/>
        <item x="658"/>
        <item x="171"/>
        <item x="520"/>
        <item x="564"/>
        <item x="639"/>
        <item x="409"/>
        <item x="172"/>
        <item x="544"/>
        <item x="584"/>
        <item x="571"/>
        <item x="173"/>
        <item x="410"/>
        <item x="570"/>
        <item x="670"/>
        <item x="411"/>
        <item x="594"/>
        <item x="524"/>
        <item x="176"/>
        <item x="574"/>
        <item x="550"/>
        <item x="577"/>
        <item x="597"/>
        <item x="412"/>
        <item x="580"/>
        <item x="177"/>
        <item x="526"/>
        <item x="581"/>
        <item x="416"/>
        <item x="600"/>
        <item x="610"/>
        <item x="420"/>
        <item x="582"/>
        <item x="180"/>
        <item x="529"/>
        <item x="588"/>
        <item x="601"/>
        <item x="700"/>
        <item x="422"/>
        <item x="181"/>
        <item x="603"/>
        <item x="534"/>
        <item x="628"/>
        <item x="702"/>
        <item x="425"/>
        <item x="537"/>
        <item x="754"/>
        <item x="184"/>
        <item x="427"/>
        <item x="586"/>
        <item x="620"/>
        <item x="185"/>
        <item x="429"/>
        <item x="696"/>
        <item x="186"/>
        <item x="430"/>
        <item x="765"/>
        <item x="621"/>
        <item x="188"/>
        <item x="708"/>
        <item x="589"/>
        <item x="630"/>
        <item x="431"/>
        <item x="548"/>
        <item x="189"/>
        <item x="434"/>
        <item x="561"/>
        <item x="632"/>
        <item x="593"/>
        <item x="634"/>
        <item x="435"/>
        <item x="604"/>
        <item x="192"/>
        <item x="436"/>
        <item x="652"/>
        <item x="596"/>
        <item x="194"/>
        <item x="606"/>
        <item x="655"/>
        <item x="438"/>
        <item x="640"/>
        <item x="768"/>
        <item x="573"/>
        <item x="197"/>
        <item x="439"/>
        <item x="711"/>
        <item x="199"/>
        <item x="598"/>
        <item x="643"/>
        <item x="576"/>
        <item x="440"/>
        <item x="615"/>
        <item x="200"/>
        <item x="441"/>
        <item x="602"/>
        <item x="203"/>
        <item x="443"/>
        <item x="204"/>
        <item x="446"/>
        <item x="579"/>
        <item x="686"/>
        <item x="703"/>
        <item x="617"/>
        <item x="205"/>
        <item x="607"/>
        <item x="447"/>
        <item x="207"/>
        <item x="609"/>
        <item x="741"/>
        <item x="583"/>
        <item x="611"/>
        <item x="730"/>
        <item x="449"/>
        <item x="210"/>
        <item x="731"/>
        <item x="709"/>
        <item x="212"/>
        <item x="585"/>
        <item x="714"/>
        <item x="451"/>
        <item x="637"/>
        <item x="778"/>
        <item x="213"/>
        <item x="713"/>
        <item x="453"/>
        <item x="222"/>
        <item x="780"/>
        <item x="454"/>
        <item x="710"/>
        <item x="226"/>
        <item x="646"/>
        <item x="592"/>
        <item x="707"/>
        <item x="455"/>
        <item x="723"/>
        <item x="227"/>
        <item x="727"/>
        <item x="665"/>
        <item x="457"/>
        <item x="671"/>
        <item x="228"/>
        <item x="722"/>
        <item x="608"/>
        <item x="673"/>
        <item x="616"/>
        <item x="755"/>
        <item x="458"/>
        <item x="728"/>
        <item x="229"/>
        <item x="740"/>
        <item x="612"/>
        <item x="721"/>
        <item x="459"/>
        <item x="613"/>
        <item x="230"/>
        <item x="716"/>
        <item x="460"/>
        <item x="234"/>
        <item x="787"/>
        <item x="739"/>
        <item x="622"/>
        <item x="235"/>
        <item x="461"/>
        <item x="684"/>
        <item x="463"/>
        <item x="743"/>
        <item x="236"/>
        <item x="464"/>
        <item x="618"/>
        <item x="237"/>
        <item x="766"/>
        <item x="693"/>
        <item x="744"/>
        <item x="465"/>
        <item x="775"/>
        <item x="635"/>
        <item x="697"/>
        <item x="238"/>
        <item x="619"/>
        <item x="467"/>
        <item x="636"/>
        <item x="757"/>
        <item x="240"/>
        <item x="649"/>
        <item x="698"/>
        <item x="729"/>
        <item x="798"/>
        <item x="468"/>
        <item x="623"/>
        <item x="241"/>
        <item x="469"/>
        <item x="761"/>
        <item x="246"/>
        <item x="705"/>
        <item x="625"/>
        <item x="470"/>
        <item x="247"/>
        <item x="774"/>
        <item x="706"/>
        <item x="473"/>
        <item x="626"/>
        <item x="753"/>
        <item x="248"/>
        <item x="627"/>
        <item x="475"/>
        <item x="759"/>
        <item x="779"/>
        <item x="792"/>
        <item x="669"/>
        <item x="251"/>
        <item x="629"/>
        <item x="476"/>
        <item x="676"/>
        <item x="760"/>
        <item x="478"/>
        <item x="257"/>
        <item x="633"/>
        <item x="752"/>
        <item x="717"/>
        <item x="641"/>
        <item x="679"/>
        <item x="758"/>
        <item x="258"/>
        <item x="642"/>
        <item x="762"/>
        <item x="718"/>
        <item x="645"/>
        <item x="261"/>
        <item x="791"/>
        <item x="482"/>
        <item x="719"/>
        <item x="782"/>
        <item x="785"/>
        <item x="763"/>
        <item x="647"/>
        <item x="264"/>
        <item x="783"/>
        <item x="483"/>
        <item x="695"/>
        <item x="804"/>
        <item x="823"/>
        <item x="777"/>
        <item x="650"/>
        <item x="265"/>
        <item x="487"/>
        <item x="651"/>
        <item x="795"/>
        <item x="806"/>
        <item x="654"/>
        <item x="489"/>
        <item x="270"/>
        <item x="656"/>
        <item x="490"/>
        <item x="657"/>
        <item x="793"/>
        <item x="271"/>
        <item x="799"/>
        <item x="715"/>
        <item x="273"/>
        <item x="724"/>
        <item x="491"/>
        <item x="659"/>
        <item x="813"/>
        <item x="796"/>
        <item x="274"/>
        <item x="493"/>
        <item x="660"/>
        <item x="725"/>
        <item x="810"/>
        <item x="803"/>
        <item x="800"/>
        <item x="734"/>
        <item x="661"/>
        <item x="726"/>
        <item x="735"/>
        <item x="809"/>
        <item x="801"/>
        <item x="662"/>
        <item x="822"/>
        <item x="736"/>
        <item x="811"/>
        <item x="818"/>
        <item x="802"/>
        <item x="663"/>
        <item x="745"/>
        <item x="737"/>
        <item x="664"/>
        <item x="807"/>
        <item x="666"/>
        <item x="747"/>
        <item x="812"/>
        <item x="829"/>
        <item x="749"/>
        <item x="814"/>
        <item x="742"/>
        <item x="667"/>
        <item x="817"/>
        <item x="668"/>
        <item x="746"/>
        <item x="672"/>
        <item x="756"/>
        <item x="748"/>
        <item x="674"/>
        <item x="770"/>
        <item x="750"/>
        <item x="821"/>
        <item x="675"/>
        <item x="772"/>
        <item x="751"/>
        <item x="677"/>
        <item x="773"/>
        <item x="827"/>
        <item x="764"/>
        <item x="678"/>
        <item x="767"/>
        <item x="781"/>
        <item x="680"/>
        <item x="769"/>
        <item x="790"/>
        <item x="681"/>
        <item x="797"/>
        <item x="771"/>
        <item x="682"/>
        <item x="683"/>
        <item x="776"/>
        <item x="685"/>
        <item x="819"/>
        <item x="784"/>
        <item x="687"/>
        <item x="786"/>
        <item x="688"/>
        <item x="824"/>
        <item x="788"/>
        <item x="689"/>
        <item x="828"/>
        <item x="789"/>
        <item x="690"/>
        <item x="794"/>
        <item x="691"/>
        <item x="692"/>
        <item x="694"/>
        <item x="699"/>
        <item x="805"/>
        <item x="701"/>
        <item x="808"/>
        <item x="815"/>
        <item x="816"/>
        <item x="820"/>
        <item x="825"/>
        <item x="826"/>
        <item t="default"/>
      </items>
    </pivotField>
    <pivotField showAll="0"/>
    <pivotField dataField="1" showAll="0"/>
    <pivotField showAll="0"/>
    <pivotField showAll="0"/>
    <pivotField showAll="0"/>
    <pivotField dataField="1" showAll="0"/>
  </pivotFields>
  <rowFields count="2">
    <field x="1"/>
    <field x="2"/>
  </rowFields>
  <rowItems count="20">
    <i>
      <x/>
    </i>
    <i r="1">
      <x v="2"/>
    </i>
    <i r="1">
      <x v="3"/>
    </i>
    <i>
      <x v="1"/>
    </i>
    <i r="1">
      <x v="7"/>
    </i>
    <i r="1">
      <x v="8"/>
    </i>
    <i r="1">
      <x v="9"/>
    </i>
    <i>
      <x v="2"/>
    </i>
    <i r="1">
      <x v="1"/>
    </i>
    <i r="1">
      <x v="4"/>
    </i>
    <i r="1">
      <x v="5"/>
    </i>
    <i r="1">
      <x v="6"/>
    </i>
    <i>
      <x v="3"/>
    </i>
    <i r="1">
      <x v="4"/>
    </i>
    <i r="1">
      <x v="10"/>
    </i>
    <i>
      <x v="4"/>
    </i>
    <i r="1">
      <x/>
    </i>
    <i r="1">
      <x v="1"/>
    </i>
    <i r="1">
      <x v="4"/>
    </i>
    <i t="grand">
      <x/>
    </i>
  </rowItems>
  <colFields count="1">
    <field x="-2"/>
  </colFields>
  <colItems count="2">
    <i>
      <x/>
    </i>
    <i i="1">
      <x v="1"/>
    </i>
  </colItems>
  <dataFields count="2">
    <dataField name="Extracted Gas" fld="5" baseField="1" baseItem="0"/>
    <dataField name="Remaining Gas" fld="9" subtotal="min" baseField="1" baseItem="0"/>
  </dataFields>
  <formats count="1">
    <format dxfId="1">
      <pivotArea outline="0" collapsedLevelsAreSubtotals="1" fieldPosition="0"/>
    </format>
  </formats>
  <chartFormats count="8">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7"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5:C61" firstHeaderRow="0" firstDataRow="1" firstDataCol="1"/>
  <pivotFields count="5">
    <pivotField showAll="0"/>
    <pivotField axis="axisRow" showAll="0">
      <items count="6">
        <item x="1"/>
        <item x="3"/>
        <item x="2"/>
        <item x="4"/>
        <item x="0"/>
        <item t="default"/>
      </items>
    </pivotField>
    <pivotField showAll="0"/>
    <pivotField dataField="1" showAll="0"/>
    <pivotField dataField="1" showAll="0"/>
  </pivotFields>
  <rowFields count="1">
    <field x="1"/>
  </rowFields>
  <rowItems count="6">
    <i>
      <x/>
    </i>
    <i>
      <x v="1"/>
    </i>
    <i>
      <x v="2"/>
    </i>
    <i>
      <x v="3"/>
    </i>
    <i>
      <x v="4"/>
    </i>
    <i t="grand">
      <x/>
    </i>
  </rowItems>
  <colFields count="1">
    <field x="-2"/>
  </colFields>
  <colItems count="2">
    <i>
      <x/>
    </i>
    <i i="1">
      <x v="1"/>
    </i>
  </colItems>
  <dataFields count="2">
    <dataField name="Sum of Oil" fld="3" baseField="0" baseItem="0"/>
    <dataField name="Sum of Gas" fld="4"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J2:L7" firstHeaderRow="0" firstDataRow="1" firstDataCol="1"/>
  <pivotFields count="11">
    <pivotField showAll="0"/>
    <pivotField showAll="0"/>
    <pivotField showAll="0"/>
    <pivotField numFmtId="14" showAll="0">
      <items count="15">
        <item x="0"/>
        <item x="1"/>
        <item x="2"/>
        <item x="3"/>
        <item x="4"/>
        <item x="5"/>
        <item x="6"/>
        <item x="7"/>
        <item x="8"/>
        <item x="9"/>
        <item x="10"/>
        <item x="11"/>
        <item x="12"/>
        <item x="13"/>
        <item t="default"/>
      </items>
    </pivotField>
    <pivotField dataField="1" showAll="0"/>
    <pivotField dataField="1" showAll="0"/>
    <pivotField showAll="0"/>
    <pivotField showAll="0"/>
    <pivotField showAll="0"/>
    <pivotField showAll="0"/>
    <pivotField axis="axisRow" showAll="0" defaultSubtotal="0">
      <items count="6">
        <item x="0"/>
        <item x="1"/>
        <item x="2"/>
        <item x="3"/>
        <item x="4"/>
        <item x="5"/>
      </items>
    </pivotField>
  </pivotFields>
  <rowFields count="1">
    <field x="10"/>
  </rowFields>
  <rowItems count="5">
    <i>
      <x v="1"/>
    </i>
    <i>
      <x v="2"/>
    </i>
    <i>
      <x v="3"/>
    </i>
    <i>
      <x v="4"/>
    </i>
    <i t="grand">
      <x/>
    </i>
  </rowItems>
  <colFields count="1">
    <field x="-2"/>
  </colFields>
  <colItems count="2">
    <i>
      <x/>
    </i>
    <i i="1">
      <x v="1"/>
    </i>
  </colItems>
  <dataFields count="2">
    <dataField name="Sum of Oil" fld="4" baseField="0" baseItem="0"/>
    <dataField name="Sum of Gas" fld="5"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SiteOilExtraction"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1:C21" firstHeaderRow="0" firstDataRow="1" firstDataCol="1"/>
  <pivotFields count="10">
    <pivotField showAll="0" defaultSubtotal="0"/>
    <pivotField axis="axisRow" showAll="0">
      <items count="6">
        <item x="4"/>
        <item x="2"/>
        <item x="0"/>
        <item x="3"/>
        <item x="1"/>
        <item t="default"/>
      </items>
    </pivotField>
    <pivotField axis="axisRow" showAll="0">
      <items count="12">
        <item x="1"/>
        <item x="0"/>
        <item x="5"/>
        <item x="8"/>
        <item x="7"/>
        <item x="9"/>
        <item x="10"/>
        <item x="3"/>
        <item x="6"/>
        <item x="2"/>
        <item x="4"/>
        <item t="default"/>
      </items>
    </pivotField>
    <pivotField numFmtId="14" showAll="0">
      <items count="831">
        <item x="0"/>
        <item x="2"/>
        <item x="11"/>
        <item x="1"/>
        <item x="35"/>
        <item x="3"/>
        <item x="4"/>
        <item x="5"/>
        <item x="9"/>
        <item x="12"/>
        <item x="26"/>
        <item x="8"/>
        <item x="38"/>
        <item x="22"/>
        <item x="6"/>
        <item x="20"/>
        <item x="25"/>
        <item x="7"/>
        <item x="28"/>
        <item x="13"/>
        <item x="496"/>
        <item x="34"/>
        <item x="10"/>
        <item x="44"/>
        <item x="14"/>
        <item x="21"/>
        <item x="51"/>
        <item x="66"/>
        <item x="42"/>
        <item x="15"/>
        <item x="49"/>
        <item x="32"/>
        <item x="279"/>
        <item x="54"/>
        <item x="110"/>
        <item x="60"/>
        <item x="16"/>
        <item x="55"/>
        <item x="118"/>
        <item x="17"/>
        <item x="124"/>
        <item x="88"/>
        <item x="83"/>
        <item x="18"/>
        <item x="74"/>
        <item x="94"/>
        <item x="79"/>
        <item x="19"/>
        <item x="72"/>
        <item x="87"/>
        <item x="63"/>
        <item x="81"/>
        <item x="23"/>
        <item x="501"/>
        <item x="102"/>
        <item x="82"/>
        <item x="99"/>
        <item x="84"/>
        <item x="704"/>
        <item x="24"/>
        <item x="109"/>
        <item x="128"/>
        <item x="90"/>
        <item x="86"/>
        <item x="129"/>
        <item x="27"/>
        <item x="130"/>
        <item x="113"/>
        <item x="161"/>
        <item x="142"/>
        <item x="103"/>
        <item x="96"/>
        <item x="29"/>
        <item x="506"/>
        <item x="107"/>
        <item x="119"/>
        <item x="30"/>
        <item x="115"/>
        <item x="174"/>
        <item x="126"/>
        <item x="121"/>
        <item x="133"/>
        <item x="175"/>
        <item x="31"/>
        <item x="131"/>
        <item x="127"/>
        <item x="125"/>
        <item x="134"/>
        <item x="178"/>
        <item x="141"/>
        <item x="33"/>
        <item x="187"/>
        <item x="298"/>
        <item x="137"/>
        <item x="36"/>
        <item x="140"/>
        <item x="157"/>
        <item x="168"/>
        <item x="145"/>
        <item x="148"/>
        <item x="169"/>
        <item x="154"/>
        <item x="37"/>
        <item x="183"/>
        <item x="146"/>
        <item x="39"/>
        <item x="179"/>
        <item x="516"/>
        <item x="152"/>
        <item x="163"/>
        <item x="40"/>
        <item x="191"/>
        <item x="182"/>
        <item x="158"/>
        <item x="198"/>
        <item x="41"/>
        <item x="201"/>
        <item x="193"/>
        <item x="43"/>
        <item x="190"/>
        <item x="165"/>
        <item x="195"/>
        <item x="211"/>
        <item x="45"/>
        <item x="196"/>
        <item x="219"/>
        <item x="46"/>
        <item x="202"/>
        <item x="214"/>
        <item x="206"/>
        <item x="47"/>
        <item x="225"/>
        <item x="217"/>
        <item x="48"/>
        <item x="231"/>
        <item x="209"/>
        <item x="208"/>
        <item x="218"/>
        <item x="239"/>
        <item x="269"/>
        <item x="220"/>
        <item x="50"/>
        <item x="243"/>
        <item x="215"/>
        <item x="221"/>
        <item x="223"/>
        <item x="266"/>
        <item x="52"/>
        <item x="712"/>
        <item x="249"/>
        <item x="216"/>
        <item x="224"/>
        <item x="53"/>
        <item x="523"/>
        <item x="250"/>
        <item x="56"/>
        <item x="315"/>
        <item x="233"/>
        <item x="277"/>
        <item x="57"/>
        <item x="242"/>
        <item x="232"/>
        <item x="284"/>
        <item x="244"/>
        <item x="285"/>
        <item x="58"/>
        <item x="252"/>
        <item x="59"/>
        <item x="245"/>
        <item x="255"/>
        <item x="295"/>
        <item x="254"/>
        <item x="61"/>
        <item x="297"/>
        <item x="253"/>
        <item x="263"/>
        <item x="262"/>
        <item x="256"/>
        <item x="62"/>
        <item x="307"/>
        <item x="259"/>
        <item x="310"/>
        <item x="260"/>
        <item x="64"/>
        <item x="318"/>
        <item x="283"/>
        <item x="267"/>
        <item x="323"/>
        <item x="65"/>
        <item x="311"/>
        <item x="268"/>
        <item x="67"/>
        <item x="288"/>
        <item x="278"/>
        <item x="272"/>
        <item x="292"/>
        <item x="328"/>
        <item x="325"/>
        <item x="68"/>
        <item x="275"/>
        <item x="532"/>
        <item x="276"/>
        <item x="327"/>
        <item x="69"/>
        <item x="282"/>
        <item x="280"/>
        <item x="316"/>
        <item x="293"/>
        <item x="281"/>
        <item x="290"/>
        <item x="70"/>
        <item x="294"/>
        <item x="331"/>
        <item x="286"/>
        <item x="296"/>
        <item x="344"/>
        <item x="304"/>
        <item x="71"/>
        <item x="349"/>
        <item x="287"/>
        <item x="301"/>
        <item x="309"/>
        <item x="319"/>
        <item x="289"/>
        <item x="333"/>
        <item x="73"/>
        <item x="312"/>
        <item x="306"/>
        <item x="321"/>
        <item x="720"/>
        <item x="366"/>
        <item x="291"/>
        <item x="75"/>
        <item x="308"/>
        <item x="343"/>
        <item x="329"/>
        <item x="317"/>
        <item x="299"/>
        <item x="76"/>
        <item x="335"/>
        <item x="347"/>
        <item x="320"/>
        <item x="336"/>
        <item x="300"/>
        <item x="77"/>
        <item x="360"/>
        <item x="302"/>
        <item x="338"/>
        <item x="78"/>
        <item x="326"/>
        <item x="375"/>
        <item x="332"/>
        <item x="303"/>
        <item x="382"/>
        <item x="362"/>
        <item x="80"/>
        <item x="356"/>
        <item x="305"/>
        <item x="355"/>
        <item x="364"/>
        <item x="85"/>
        <item x="392"/>
        <item x="337"/>
        <item x="365"/>
        <item x="313"/>
        <item x="358"/>
        <item x="339"/>
        <item x="89"/>
        <item x="395"/>
        <item x="340"/>
        <item x="346"/>
        <item x="380"/>
        <item x="314"/>
        <item x="91"/>
        <item x="363"/>
        <item x="538"/>
        <item x="341"/>
        <item x="372"/>
        <item x="92"/>
        <item x="342"/>
        <item x="322"/>
        <item x="369"/>
        <item x="397"/>
        <item x="93"/>
        <item x="370"/>
        <item x="398"/>
        <item x="379"/>
        <item x="324"/>
        <item x="95"/>
        <item x="381"/>
        <item x="97"/>
        <item x="390"/>
        <item x="330"/>
        <item x="385"/>
        <item x="401"/>
        <item x="98"/>
        <item x="542"/>
        <item x="406"/>
        <item x="348"/>
        <item x="334"/>
        <item x="350"/>
        <item x="100"/>
        <item x="414"/>
        <item x="345"/>
        <item x="450"/>
        <item x="418"/>
        <item x="500"/>
        <item x="101"/>
        <item x="351"/>
        <item x="371"/>
        <item x="104"/>
        <item x="352"/>
        <item x="415"/>
        <item x="432"/>
        <item x="374"/>
        <item x="421"/>
        <item x="353"/>
        <item x="105"/>
        <item x="428"/>
        <item x="377"/>
        <item x="106"/>
        <item x="419"/>
        <item x="433"/>
        <item x="477"/>
        <item x="108"/>
        <item x="424"/>
        <item x="521"/>
        <item x="479"/>
        <item x="111"/>
        <item x="732"/>
        <item x="426"/>
        <item x="445"/>
        <item x="354"/>
        <item x="112"/>
        <item x="471"/>
        <item x="389"/>
        <item x="114"/>
        <item x="437"/>
        <item x="357"/>
        <item x="399"/>
        <item x="359"/>
        <item x="116"/>
        <item x="513"/>
        <item x="733"/>
        <item x="361"/>
        <item x="525"/>
        <item x="402"/>
        <item x="452"/>
        <item x="481"/>
        <item x="117"/>
        <item x="528"/>
        <item x="502"/>
        <item x="442"/>
        <item x="367"/>
        <item x="485"/>
        <item x="120"/>
        <item x="507"/>
        <item x="368"/>
        <item x="499"/>
        <item x="413"/>
        <item x="122"/>
        <item x="514"/>
        <item x="536"/>
        <item x="373"/>
        <item x="495"/>
        <item x="519"/>
        <item x="417"/>
        <item x="462"/>
        <item x="123"/>
        <item x="545"/>
        <item x="376"/>
        <item x="456"/>
        <item x="509"/>
        <item x="132"/>
        <item x="378"/>
        <item x="554"/>
        <item x="557"/>
        <item x="466"/>
        <item x="135"/>
        <item x="486"/>
        <item x="738"/>
        <item x="423"/>
        <item x="551"/>
        <item x="383"/>
        <item x="515"/>
        <item x="136"/>
        <item x="552"/>
        <item x="480"/>
        <item x="384"/>
        <item x="559"/>
        <item x="530"/>
        <item x="138"/>
        <item x="527"/>
        <item x="494"/>
        <item x="567"/>
        <item x="386"/>
        <item x="139"/>
        <item x="568"/>
        <item x="533"/>
        <item x="555"/>
        <item x="484"/>
        <item x="387"/>
        <item x="549"/>
        <item x="444"/>
        <item x="143"/>
        <item x="388"/>
        <item x="504"/>
        <item x="144"/>
        <item x="541"/>
        <item x="591"/>
        <item x="508"/>
        <item x="448"/>
        <item x="147"/>
        <item x="540"/>
        <item x="503"/>
        <item x="149"/>
        <item x="558"/>
        <item x="505"/>
        <item x="518"/>
        <item x="569"/>
        <item x="391"/>
        <item x="517"/>
        <item x="150"/>
        <item x="546"/>
        <item x="512"/>
        <item x="599"/>
        <item x="590"/>
        <item x="472"/>
        <item x="393"/>
        <item x="151"/>
        <item x="547"/>
        <item x="605"/>
        <item x="394"/>
        <item x="474"/>
        <item x="522"/>
        <item x="153"/>
        <item x="396"/>
        <item x="562"/>
        <item x="556"/>
        <item x="553"/>
        <item x="155"/>
        <item x="488"/>
        <item x="614"/>
        <item x="156"/>
        <item x="400"/>
        <item x="492"/>
        <item x="531"/>
        <item x="566"/>
        <item x="403"/>
        <item x="159"/>
        <item x="497"/>
        <item x="160"/>
        <item x="624"/>
        <item x="595"/>
        <item x="572"/>
        <item x="404"/>
        <item x="638"/>
        <item x="498"/>
        <item x="162"/>
        <item x="405"/>
        <item x="578"/>
        <item x="644"/>
        <item x="563"/>
        <item x="164"/>
        <item x="575"/>
        <item x="535"/>
        <item x="166"/>
        <item x="565"/>
        <item x="510"/>
        <item x="648"/>
        <item x="560"/>
        <item x="167"/>
        <item x="539"/>
        <item x="653"/>
        <item x="407"/>
        <item x="511"/>
        <item x="587"/>
        <item x="543"/>
        <item x="170"/>
        <item x="408"/>
        <item x="631"/>
        <item x="658"/>
        <item x="171"/>
        <item x="520"/>
        <item x="564"/>
        <item x="639"/>
        <item x="409"/>
        <item x="172"/>
        <item x="544"/>
        <item x="584"/>
        <item x="571"/>
        <item x="173"/>
        <item x="410"/>
        <item x="570"/>
        <item x="670"/>
        <item x="411"/>
        <item x="594"/>
        <item x="524"/>
        <item x="176"/>
        <item x="574"/>
        <item x="550"/>
        <item x="577"/>
        <item x="597"/>
        <item x="412"/>
        <item x="580"/>
        <item x="177"/>
        <item x="526"/>
        <item x="581"/>
        <item x="416"/>
        <item x="600"/>
        <item x="610"/>
        <item x="420"/>
        <item x="582"/>
        <item x="180"/>
        <item x="529"/>
        <item x="588"/>
        <item x="601"/>
        <item x="700"/>
        <item x="422"/>
        <item x="181"/>
        <item x="603"/>
        <item x="534"/>
        <item x="628"/>
        <item x="702"/>
        <item x="425"/>
        <item x="537"/>
        <item x="754"/>
        <item x="184"/>
        <item x="427"/>
        <item x="586"/>
        <item x="620"/>
        <item x="185"/>
        <item x="429"/>
        <item x="696"/>
        <item x="186"/>
        <item x="430"/>
        <item x="765"/>
        <item x="621"/>
        <item x="188"/>
        <item x="708"/>
        <item x="589"/>
        <item x="630"/>
        <item x="431"/>
        <item x="548"/>
        <item x="189"/>
        <item x="434"/>
        <item x="561"/>
        <item x="632"/>
        <item x="593"/>
        <item x="634"/>
        <item x="435"/>
        <item x="604"/>
        <item x="192"/>
        <item x="436"/>
        <item x="652"/>
        <item x="596"/>
        <item x="194"/>
        <item x="606"/>
        <item x="655"/>
        <item x="438"/>
        <item x="640"/>
        <item x="768"/>
        <item x="573"/>
        <item x="197"/>
        <item x="439"/>
        <item x="711"/>
        <item x="199"/>
        <item x="598"/>
        <item x="643"/>
        <item x="576"/>
        <item x="440"/>
        <item x="615"/>
        <item x="200"/>
        <item x="441"/>
        <item x="602"/>
        <item x="203"/>
        <item x="443"/>
        <item x="204"/>
        <item x="446"/>
        <item x="579"/>
        <item x="686"/>
        <item x="703"/>
        <item x="617"/>
        <item x="205"/>
        <item x="607"/>
        <item x="447"/>
        <item x="207"/>
        <item x="609"/>
        <item x="741"/>
        <item x="583"/>
        <item x="611"/>
        <item x="730"/>
        <item x="449"/>
        <item x="210"/>
        <item x="731"/>
        <item x="709"/>
        <item x="212"/>
        <item x="585"/>
        <item x="714"/>
        <item x="451"/>
        <item x="637"/>
        <item x="778"/>
        <item x="213"/>
        <item x="713"/>
        <item x="453"/>
        <item x="222"/>
        <item x="780"/>
        <item x="454"/>
        <item x="710"/>
        <item x="226"/>
        <item x="646"/>
        <item x="592"/>
        <item x="707"/>
        <item x="455"/>
        <item x="723"/>
        <item x="227"/>
        <item x="727"/>
        <item x="665"/>
        <item x="457"/>
        <item x="671"/>
        <item x="228"/>
        <item x="722"/>
        <item x="608"/>
        <item x="673"/>
        <item x="616"/>
        <item x="755"/>
        <item x="458"/>
        <item x="728"/>
        <item x="229"/>
        <item x="740"/>
        <item x="612"/>
        <item x="721"/>
        <item x="459"/>
        <item x="613"/>
        <item x="230"/>
        <item x="716"/>
        <item x="460"/>
        <item x="234"/>
        <item x="787"/>
        <item x="739"/>
        <item x="622"/>
        <item x="235"/>
        <item x="461"/>
        <item x="684"/>
        <item x="463"/>
        <item x="743"/>
        <item x="236"/>
        <item x="464"/>
        <item x="618"/>
        <item x="237"/>
        <item x="766"/>
        <item x="693"/>
        <item x="744"/>
        <item x="465"/>
        <item x="775"/>
        <item x="635"/>
        <item x="697"/>
        <item x="238"/>
        <item x="619"/>
        <item x="467"/>
        <item x="636"/>
        <item x="757"/>
        <item x="240"/>
        <item x="649"/>
        <item x="698"/>
        <item x="729"/>
        <item x="798"/>
        <item x="468"/>
        <item x="623"/>
        <item x="241"/>
        <item x="469"/>
        <item x="761"/>
        <item x="246"/>
        <item x="705"/>
        <item x="625"/>
        <item x="470"/>
        <item x="247"/>
        <item x="774"/>
        <item x="706"/>
        <item x="473"/>
        <item x="626"/>
        <item x="753"/>
        <item x="248"/>
        <item x="627"/>
        <item x="475"/>
        <item x="759"/>
        <item x="779"/>
        <item x="792"/>
        <item x="669"/>
        <item x="251"/>
        <item x="629"/>
        <item x="476"/>
        <item x="676"/>
        <item x="760"/>
        <item x="478"/>
        <item x="257"/>
        <item x="633"/>
        <item x="752"/>
        <item x="717"/>
        <item x="641"/>
        <item x="679"/>
        <item x="758"/>
        <item x="258"/>
        <item x="642"/>
        <item x="762"/>
        <item x="718"/>
        <item x="645"/>
        <item x="261"/>
        <item x="791"/>
        <item x="482"/>
        <item x="719"/>
        <item x="782"/>
        <item x="785"/>
        <item x="763"/>
        <item x="647"/>
        <item x="264"/>
        <item x="783"/>
        <item x="483"/>
        <item x="695"/>
        <item x="804"/>
        <item x="823"/>
        <item x="777"/>
        <item x="650"/>
        <item x="265"/>
        <item x="487"/>
        <item x="651"/>
        <item x="795"/>
        <item x="806"/>
        <item x="654"/>
        <item x="489"/>
        <item x="270"/>
        <item x="656"/>
        <item x="490"/>
        <item x="657"/>
        <item x="793"/>
        <item x="271"/>
        <item x="799"/>
        <item x="715"/>
        <item x="273"/>
        <item x="724"/>
        <item x="491"/>
        <item x="659"/>
        <item x="813"/>
        <item x="796"/>
        <item x="274"/>
        <item x="493"/>
        <item x="660"/>
        <item x="725"/>
        <item x="810"/>
        <item x="803"/>
        <item x="800"/>
        <item x="734"/>
        <item x="661"/>
        <item x="726"/>
        <item x="735"/>
        <item x="809"/>
        <item x="801"/>
        <item x="662"/>
        <item x="822"/>
        <item x="736"/>
        <item x="811"/>
        <item x="818"/>
        <item x="802"/>
        <item x="663"/>
        <item x="745"/>
        <item x="737"/>
        <item x="664"/>
        <item x="807"/>
        <item x="666"/>
        <item x="747"/>
        <item x="812"/>
        <item x="829"/>
        <item x="749"/>
        <item x="814"/>
        <item x="742"/>
        <item x="667"/>
        <item x="817"/>
        <item x="668"/>
        <item x="746"/>
        <item x="672"/>
        <item x="756"/>
        <item x="748"/>
        <item x="674"/>
        <item x="770"/>
        <item x="750"/>
        <item x="821"/>
        <item x="675"/>
        <item x="772"/>
        <item x="751"/>
        <item x="677"/>
        <item x="773"/>
        <item x="827"/>
        <item x="764"/>
        <item x="678"/>
        <item x="767"/>
        <item x="781"/>
        <item x="680"/>
        <item x="769"/>
        <item x="790"/>
        <item x="681"/>
        <item x="797"/>
        <item x="771"/>
        <item x="682"/>
        <item x="683"/>
        <item x="776"/>
        <item x="685"/>
        <item x="819"/>
        <item x="784"/>
        <item x="687"/>
        <item x="786"/>
        <item x="688"/>
        <item x="824"/>
        <item x="788"/>
        <item x="689"/>
        <item x="828"/>
        <item x="789"/>
        <item x="690"/>
        <item x="794"/>
        <item x="691"/>
        <item x="692"/>
        <item x="694"/>
        <item x="699"/>
        <item x="805"/>
        <item x="701"/>
        <item x="808"/>
        <item x="815"/>
        <item x="816"/>
        <item x="820"/>
        <item x="825"/>
        <item x="826"/>
        <item t="default"/>
      </items>
    </pivotField>
    <pivotField dataField="1" showAll="0" defaultSubtotal="0"/>
    <pivotField showAll="0"/>
    <pivotField showAll="0" defaultSubtotal="0"/>
    <pivotField showAll="0" defaultSubtotal="0"/>
    <pivotField dataField="1" showAll="0" defaultSubtotal="0"/>
    <pivotField showAll="0" defaultSubtotal="0"/>
  </pivotFields>
  <rowFields count="2">
    <field x="1"/>
    <field x="2"/>
  </rowFields>
  <rowItems count="20">
    <i>
      <x/>
    </i>
    <i r="1">
      <x v="2"/>
    </i>
    <i r="1">
      <x v="3"/>
    </i>
    <i>
      <x v="1"/>
    </i>
    <i r="1">
      <x v="7"/>
    </i>
    <i r="1">
      <x v="8"/>
    </i>
    <i r="1">
      <x v="9"/>
    </i>
    <i>
      <x v="2"/>
    </i>
    <i r="1">
      <x v="1"/>
    </i>
    <i r="1">
      <x v="4"/>
    </i>
    <i r="1">
      <x v="5"/>
    </i>
    <i r="1">
      <x v="6"/>
    </i>
    <i>
      <x v="3"/>
    </i>
    <i r="1">
      <x v="4"/>
    </i>
    <i r="1">
      <x v="10"/>
    </i>
    <i>
      <x v="4"/>
    </i>
    <i r="1">
      <x/>
    </i>
    <i r="1">
      <x v="1"/>
    </i>
    <i r="1">
      <x v="4"/>
    </i>
    <i t="grand">
      <x/>
    </i>
  </rowItems>
  <colFields count="1">
    <field x="-2"/>
  </colFields>
  <colItems count="2">
    <i>
      <x/>
    </i>
    <i i="1">
      <x v="1"/>
    </i>
  </colItems>
  <dataFields count="2">
    <dataField name="Extracted Oil" fld="4" baseField="1" baseItem="0"/>
    <dataField name="Remaining Oil" fld="8" subtotal="min" baseField="1" baseItem="0"/>
  </dataFields>
  <formats count="1">
    <format dxfId="14">
      <pivotArea outline="0" collapsedLevelsAreSubtotals="1" fieldPosition="0"/>
    </format>
  </formats>
  <chartFormats count="6">
    <chartFormat chart="3"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1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4">
  <location ref="A32:D65" firstHeaderRow="1" firstDataRow="3" firstDataCol="1"/>
  <pivotFields count="11">
    <pivotField showAll="0" defaultSubtotal="0"/>
    <pivotField axis="axisCol" showAll="0" defaultSubtotal="0">
      <items count="5">
        <item h="1" x="4"/>
        <item x="2"/>
        <item h="1" x="0"/>
        <item h="1" x="3"/>
        <item h="1" x="1"/>
      </items>
    </pivotField>
    <pivotField axis="axisCol" showAll="0" defaultSubtotal="0">
      <items count="11">
        <item x="1"/>
        <item x="0"/>
        <item x="5"/>
        <item x="8"/>
        <item x="7"/>
        <item x="9"/>
        <item x="10"/>
        <item x="3"/>
        <item x="6"/>
        <item x="2"/>
        <item x="4"/>
      </items>
    </pivotField>
    <pivotField axis="axisRow" numFmtId="14" showAll="0" defaultSubtotal="0">
      <items count="14">
        <item x="0"/>
        <item x="1"/>
        <item x="2"/>
        <item x="3"/>
        <item x="4"/>
        <item x="5"/>
        <item x="6"/>
        <item x="7"/>
        <item x="8"/>
        <item x="9"/>
        <item x="10"/>
        <item x="11"/>
        <item x="12"/>
        <item x="13"/>
      </items>
    </pivotField>
    <pivotField showAll="0" defaultSubtotal="0"/>
    <pivotField showAll="0" defaultSubtotal="0"/>
    <pivotField showAll="0" defaultSubtotal="0"/>
    <pivotField showAll="0" defaultSubtotal="0"/>
    <pivotField dataField="1" showAll="0" defaultSubtotal="0"/>
    <pivotField showAll="0" defaultSubtotal="0"/>
    <pivotField axis="axisRow" showAll="0" defaultSubtotal="0">
      <items count="6">
        <item x="0"/>
        <item x="1"/>
        <item x="2"/>
        <item x="3"/>
        <item x="4"/>
        <item x="5"/>
      </items>
    </pivotField>
  </pivotFields>
  <rowFields count="2">
    <field x="10"/>
    <field x="3"/>
  </rowFields>
  <rowItems count="31">
    <i>
      <x v="1"/>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rowItems>
  <colFields count="2">
    <field x="1"/>
    <field x="2"/>
  </colFields>
  <colItems count="3">
    <i>
      <x v="1"/>
      <x v="7"/>
    </i>
    <i r="1">
      <x v="8"/>
    </i>
    <i r="1">
      <x v="9"/>
    </i>
  </colItems>
  <dataFields count="1">
    <dataField name="Min of RemainingOilToDate" fld="8" subtotal="min" baseField="3" baseItem="8"/>
  </dataFields>
  <chartFormats count="14">
    <chartFormat chart="2" format="0" series="1">
      <pivotArea type="data" outline="0" fieldPosition="0">
        <references count="3">
          <reference field="4294967294" count="1" selected="0">
            <x v="0"/>
          </reference>
          <reference field="1" count="1" selected="0">
            <x v="0"/>
          </reference>
          <reference field="2" count="1" selected="0">
            <x v="2"/>
          </reference>
        </references>
      </pivotArea>
    </chartFormat>
    <chartFormat chart="2" format="1" series="1">
      <pivotArea type="data" outline="0" fieldPosition="0">
        <references count="3">
          <reference field="4294967294" count="1" selected="0">
            <x v="0"/>
          </reference>
          <reference field="1" count="1" selected="0">
            <x v="0"/>
          </reference>
          <reference field="2" count="1" selected="0">
            <x v="3"/>
          </reference>
        </references>
      </pivotArea>
    </chartFormat>
    <chartFormat chart="2" format="2" series="1">
      <pivotArea type="data" outline="0" fieldPosition="0">
        <references count="3">
          <reference field="4294967294" count="1" selected="0">
            <x v="0"/>
          </reference>
          <reference field="1" count="1" selected="0">
            <x v="1"/>
          </reference>
          <reference field="2" count="1" selected="0">
            <x v="7"/>
          </reference>
        </references>
      </pivotArea>
    </chartFormat>
    <chartFormat chart="2" format="3" series="1">
      <pivotArea type="data" outline="0" fieldPosition="0">
        <references count="3">
          <reference field="4294967294" count="1" selected="0">
            <x v="0"/>
          </reference>
          <reference field="1" count="1" selected="0">
            <x v="1"/>
          </reference>
          <reference field="2" count="1" selected="0">
            <x v="8"/>
          </reference>
        </references>
      </pivotArea>
    </chartFormat>
    <chartFormat chart="2" format="4" series="1">
      <pivotArea type="data" outline="0" fieldPosition="0">
        <references count="3">
          <reference field="4294967294" count="1" selected="0">
            <x v="0"/>
          </reference>
          <reference field="1" count="1" selected="0">
            <x v="1"/>
          </reference>
          <reference field="2" count="1" selected="0">
            <x v="9"/>
          </reference>
        </references>
      </pivotArea>
    </chartFormat>
    <chartFormat chart="2" format="5" series="1">
      <pivotArea type="data" outline="0" fieldPosition="0">
        <references count="3">
          <reference field="4294967294" count="1" selected="0">
            <x v="0"/>
          </reference>
          <reference field="1" count="1" selected="0">
            <x v="2"/>
          </reference>
          <reference field="2" count="1" selected="0">
            <x v="1"/>
          </reference>
        </references>
      </pivotArea>
    </chartFormat>
    <chartFormat chart="2" format="6" series="1">
      <pivotArea type="data" outline="0" fieldPosition="0">
        <references count="3">
          <reference field="4294967294" count="1" selected="0">
            <x v="0"/>
          </reference>
          <reference field="1" count="1" selected="0">
            <x v="2"/>
          </reference>
          <reference field="2" count="1" selected="0">
            <x v="4"/>
          </reference>
        </references>
      </pivotArea>
    </chartFormat>
    <chartFormat chart="2" format="7" series="1">
      <pivotArea type="data" outline="0" fieldPosition="0">
        <references count="3">
          <reference field="4294967294" count="1" selected="0">
            <x v="0"/>
          </reference>
          <reference field="1" count="1" selected="0">
            <x v="2"/>
          </reference>
          <reference field="2" count="1" selected="0">
            <x v="5"/>
          </reference>
        </references>
      </pivotArea>
    </chartFormat>
    <chartFormat chart="2" format="8" series="1">
      <pivotArea type="data" outline="0" fieldPosition="0">
        <references count="3">
          <reference field="4294967294" count="1" selected="0">
            <x v="0"/>
          </reference>
          <reference field="1" count="1" selected="0">
            <x v="2"/>
          </reference>
          <reference field="2" count="1" selected="0">
            <x v="6"/>
          </reference>
        </references>
      </pivotArea>
    </chartFormat>
    <chartFormat chart="2" format="9" series="1">
      <pivotArea type="data" outline="0" fieldPosition="0">
        <references count="3">
          <reference field="4294967294" count="1" selected="0">
            <x v="0"/>
          </reference>
          <reference field="1" count="1" selected="0">
            <x v="3"/>
          </reference>
          <reference field="2" count="1" selected="0">
            <x v="4"/>
          </reference>
        </references>
      </pivotArea>
    </chartFormat>
    <chartFormat chart="2" format="10" series="1">
      <pivotArea type="data" outline="0" fieldPosition="0">
        <references count="3">
          <reference field="4294967294" count="1" selected="0">
            <x v="0"/>
          </reference>
          <reference field="1" count="1" selected="0">
            <x v="3"/>
          </reference>
          <reference field="2" count="1" selected="0">
            <x v="10"/>
          </reference>
        </references>
      </pivotArea>
    </chartFormat>
    <chartFormat chart="2" format="11" series="1">
      <pivotArea type="data" outline="0" fieldPosition="0">
        <references count="3">
          <reference field="4294967294" count="1" selected="0">
            <x v="0"/>
          </reference>
          <reference field="1" count="1" selected="0">
            <x v="4"/>
          </reference>
          <reference field="2" count="1" selected="0">
            <x v="0"/>
          </reference>
        </references>
      </pivotArea>
    </chartFormat>
    <chartFormat chart="2" format="12" series="1">
      <pivotArea type="data" outline="0" fieldPosition="0">
        <references count="3">
          <reference field="4294967294" count="1" selected="0">
            <x v="0"/>
          </reference>
          <reference field="1" count="1" selected="0">
            <x v="4"/>
          </reference>
          <reference field="2" count="1" selected="0">
            <x v="1"/>
          </reference>
        </references>
      </pivotArea>
    </chartFormat>
    <chartFormat chart="2" format="13" series="1">
      <pivotArea type="data" outline="0" fieldPosition="0">
        <references count="3">
          <reference field="4294967294" count="1" selected="0">
            <x v="0"/>
          </reference>
          <reference field="1" count="1" selected="0">
            <x v="4"/>
          </reference>
          <reference field="2"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IMEY"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5:AI23" firstHeaderRow="1" firstDataRow="3" firstDataCol="1"/>
  <pivotFields count="11">
    <pivotField showAll="0"/>
    <pivotField axis="axisRow" showAll="0">
      <items count="6">
        <item x="4"/>
        <item x="2"/>
        <item x="0"/>
        <item x="3"/>
        <item x="1"/>
        <item t="default"/>
      </items>
    </pivotField>
    <pivotField showAll="0"/>
    <pivotField axis="axisCol"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axis="axisCol" showAll="0" defaultSubtotal="0">
      <items count="6">
        <item x="0"/>
        <item x="1"/>
        <item x="2"/>
        <item x="3"/>
        <item x="4"/>
        <item x="5"/>
      </items>
    </pivotField>
  </pivotFields>
  <rowFields count="1">
    <field x="1"/>
  </rowFields>
  <rowItems count="6">
    <i>
      <x/>
    </i>
    <i>
      <x v="1"/>
    </i>
    <i>
      <x v="2"/>
    </i>
    <i>
      <x v="3"/>
    </i>
    <i>
      <x v="4"/>
    </i>
    <i t="grand">
      <x/>
    </i>
  </rowItems>
  <colFields count="2">
    <field x="10"/>
    <field x="3"/>
  </colFields>
  <colItems count="34">
    <i>
      <x v="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t="grand">
      <x/>
    </i>
  </colItems>
  <dataFields count="1">
    <dataField name="Sum of Gas" fld="5" baseField="0" baseItem="0" numFmtId="43"/>
  </dataFields>
  <formats count="1">
    <format dxfId="12">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TIMEX"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1:AI9" firstHeaderRow="1" firstDataRow="3" firstDataCol="1"/>
  <pivotFields count="11">
    <pivotField showAll="0"/>
    <pivotField axis="axisRow" showAll="0">
      <items count="6">
        <item x="4"/>
        <item x="2"/>
        <item x="0"/>
        <item x="3"/>
        <item x="1"/>
        <item t="default"/>
      </items>
    </pivotField>
    <pivotField showAll="0"/>
    <pivotField axis="axisCol"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axis="axisCol" showAll="0" defaultSubtotal="0">
      <items count="6">
        <item x="0"/>
        <item x="1"/>
        <item x="2"/>
        <item x="3"/>
        <item x="4"/>
        <item x="5"/>
      </items>
    </pivotField>
  </pivotFields>
  <rowFields count="1">
    <field x="1"/>
  </rowFields>
  <rowItems count="6">
    <i>
      <x/>
    </i>
    <i>
      <x v="1"/>
    </i>
    <i>
      <x v="2"/>
    </i>
    <i>
      <x v="3"/>
    </i>
    <i>
      <x v="4"/>
    </i>
    <i t="grand">
      <x/>
    </i>
  </rowItems>
  <colFields count="2">
    <field x="10"/>
    <field x="3"/>
  </colFields>
  <colItems count="34">
    <i>
      <x v="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t="grand">
      <x/>
    </i>
  </colItems>
  <dataFields count="1">
    <dataField name="Sum of Oil" fld="4" baseField="0" baseItem="0" numFmtId="43"/>
  </dataFields>
  <formats count="1">
    <format dxfId="13">
      <pivotArea outline="0" collapsedLevelsAreSubtotals="1" fieldPosition="0"/>
    </format>
  </formats>
  <chartFormats count="9">
    <chartFormat chart="1" format="52" series="1">
      <pivotArea type="data" outline="0" fieldPosition="0">
        <references count="1">
          <reference field="1" count="1" selected="0">
            <x v="0"/>
          </reference>
        </references>
      </pivotArea>
    </chartFormat>
    <chartFormat chart="1" format="53" series="1">
      <pivotArea type="data" outline="0" fieldPosition="0">
        <references count="1">
          <reference field="1" count="1" selected="0">
            <x v="1"/>
          </reference>
        </references>
      </pivotArea>
    </chartFormat>
    <chartFormat chart="1" format="54" series="1">
      <pivotArea type="data" outline="0" fieldPosition="0">
        <references count="1">
          <reference field="1" count="1" selected="0">
            <x v="2"/>
          </reference>
        </references>
      </pivotArea>
    </chartFormat>
    <chartFormat chart="1" format="55" series="1">
      <pivotArea type="data" outline="0" fieldPosition="0">
        <references count="1">
          <reference field="1" count="1" selected="0">
            <x v="3"/>
          </reference>
        </references>
      </pivotArea>
    </chartFormat>
    <chartFormat chart="1" format="56" series="1">
      <pivotArea type="data" outline="0" fieldPosition="0">
        <references count="1">
          <reference field="1" count="1" selected="0">
            <x v="4"/>
          </reference>
        </references>
      </pivotArea>
    </chartFormat>
    <chartFormat chart="1" format="57" series="1">
      <pivotArea type="data" outline="0" fieldPosition="0">
        <references count="2">
          <reference field="4294967294" count="1" selected="0">
            <x v="0"/>
          </reference>
          <reference field="1" count="1" selected="0">
            <x v="1"/>
          </reference>
        </references>
      </pivotArea>
    </chartFormat>
    <chartFormat chart="1" format="58" series="1">
      <pivotArea type="data" outline="0" fieldPosition="0">
        <references count="2">
          <reference field="4294967294" count="1" selected="0">
            <x v="0"/>
          </reference>
          <reference field="1" count="1" selected="0">
            <x v="2"/>
          </reference>
        </references>
      </pivotArea>
    </chartFormat>
    <chartFormat chart="1" format="59" series="1">
      <pivotArea type="data" outline="0" fieldPosition="0">
        <references count="2">
          <reference field="4294967294" count="1" selected="0">
            <x v="0"/>
          </reference>
          <reference field="1" count="1" selected="0">
            <x v="3"/>
          </reference>
        </references>
      </pivotArea>
    </chartFormat>
    <chartFormat chart="1" format="60" series="1">
      <pivotArea type="data" outline="0" fieldPosition="0">
        <references count="2">
          <reference field="4294967294" count="1" selected="0">
            <x v="0"/>
          </reference>
          <reference field="1"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ite" sourceName="Site">
  <pivotTables>
    <pivotTable tabId="5" name="DailyExtraction"/>
  </pivotTables>
  <data>
    <tabular pivotCacheId="1">
      <items count="5">
        <i x="4" s="1"/>
        <i x="2"/>
        <i x="0"/>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ite" cache="Slicer_Site" caption="Site" style="SlicerStyleLight3" rowHeight="241300"/>
</slicers>
</file>

<file path=xl/tables/table1.xml><?xml version="1.0" encoding="utf-8"?>
<table xmlns="http://schemas.openxmlformats.org/spreadsheetml/2006/main" id="1" name="Reserves" displayName="Reserves" ref="A1:E15" totalsRowShown="0">
  <autoFilter ref="A1:E15"/>
  <tableColumns count="5">
    <tableColumn id="1" name="AreaID"/>
    <tableColumn id="2" name="Site"/>
    <tableColumn id="3" name="Well"/>
    <tableColumn id="4" name="Oil"/>
    <tableColumn id="5" name="Gas"/>
  </tableColumns>
  <tableStyleInfo name="TableStyleMedium2" showFirstColumn="0" showLastColumn="0" showRowStripes="1" showColumnStripes="0"/>
</table>
</file>

<file path=xl/tables/table2.xml><?xml version="1.0" encoding="utf-8"?>
<table xmlns="http://schemas.openxmlformats.org/spreadsheetml/2006/main" id="2" name="Extraction" displayName="Extraction" ref="A1:J2118" totalsRowShown="0">
  <autoFilter ref="A1:J2118"/>
  <sortState ref="A2:J2115">
    <sortCondition ref="C1:C2118"/>
  </sortState>
  <tableColumns count="10">
    <tableColumn id="1" name="AreaID"/>
    <tableColumn id="2" name="Site"/>
    <tableColumn id="3" name="Well"/>
    <tableColumn id="4" name="Extraction Date" dataDxfId="11"/>
    <tableColumn id="5" name="Oil"/>
    <tableColumn id="6" name="Gas"/>
    <tableColumn id="7" name="OilExtractionToDate" dataDxfId="10">
      <calculatedColumnFormula>SUMIFS(E$2:E2,$A$2:A2,Extraction[[#This Row],[AreaID]])</calculatedColumnFormula>
    </tableColumn>
    <tableColumn id="8" name="GasExtractionToDate" dataDxfId="9">
      <calculatedColumnFormula>SUMIFS(F$2:F2,$A$2:A2,Extraction[[#This Row],[AreaID]])</calculatedColumnFormula>
    </tableColumn>
    <tableColumn id="9" name="RemainingOilToDate" dataDxfId="8">
      <calculatedColumnFormula>VLOOKUP(Extraction[[#This Row],[AreaID]],Reserves[],4,FALSE)-Extraction[[#This Row],[OilExtractionToDate]]</calculatedColumnFormula>
    </tableColumn>
    <tableColumn id="10" name="RemainingGasToDate" dataDxfId="7">
      <calculatedColumnFormula>VLOOKUP(Extraction[[#This Row],[AreaID]],Reserves[],5,FALSE)-Extraction[[#This Row],[GasExtractionToDate]]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name="NativeTimeline_Extraction_Date" sourceName="Extraction Date">
  <pivotTables>
    <pivotTable tabId="5" name="DailyExtraction"/>
  </pivotTables>
  <state minimalRefreshVersion="6" lastRefreshVersion="6" pivotCacheId="1" filterType="unknown">
    <bounds startDate="2016-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Extraction Date" cache="NativeTimeline_Extraction_Date" caption="Extraction Date" level="2" selectionLevel="3" scrollPosition="2018-10-24T00:00:00" style="TimeSlicerStyleLight3"/>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tabSelected="1" topLeftCell="A4" workbookViewId="0">
      <selection activeCell="N22" sqref="N22"/>
    </sheetView>
  </sheetViews>
  <sheetFormatPr defaultRowHeight="14.5" x14ac:dyDescent="0.35"/>
  <cols>
    <col min="1" max="1" width="3.81640625" style="8" customWidth="1"/>
    <col min="2" max="2" width="12.26953125" style="8" bestFit="1" customWidth="1"/>
    <col min="3" max="3" width="13.1796875" style="8" bestFit="1" customWidth="1"/>
    <col min="4" max="4" width="22.08984375" style="8" customWidth="1"/>
    <col min="5" max="5" width="13.1796875" style="8" customWidth="1"/>
    <col min="6" max="6" width="18.7265625" style="8" customWidth="1"/>
    <col min="7" max="7" width="11.08984375" style="8" bestFit="1" customWidth="1"/>
    <col min="8" max="8" width="13.90625" style="8" bestFit="1" customWidth="1"/>
    <col min="9" max="9" width="11.453125" style="8" bestFit="1" customWidth="1"/>
    <col min="10" max="12" width="11.08984375" style="8" bestFit="1" customWidth="1"/>
    <col min="13" max="13" width="14.453125" style="8" bestFit="1" customWidth="1"/>
    <col min="14" max="14" width="11.1796875" style="8" bestFit="1" customWidth="1"/>
    <col min="15" max="15" width="11.08984375" style="8" bestFit="1" customWidth="1"/>
    <col min="16" max="16" width="14.1796875" style="8" bestFit="1" customWidth="1"/>
    <col min="17" max="19" width="11.08984375" style="8" bestFit="1" customWidth="1"/>
    <col min="20" max="20" width="12.54296875" style="8" bestFit="1" customWidth="1"/>
    <col min="21" max="21" width="11.08984375" style="8" bestFit="1" customWidth="1"/>
    <col min="22" max="16384" width="8.7265625" style="8"/>
  </cols>
  <sheetData>
    <row r="1" spans="2:6" ht="20" customHeight="1" x14ac:dyDescent="0.35"/>
    <row r="2" spans="2:6" ht="20" customHeight="1" x14ac:dyDescent="0.35"/>
    <row r="4" spans="2:6" ht="26.5" customHeight="1" x14ac:dyDescent="0.35">
      <c r="B4" s="9"/>
      <c r="C4" s="10" t="s">
        <v>46</v>
      </c>
      <c r="D4" s="11" t="s">
        <v>42</v>
      </c>
      <c r="E4" s="12" t="s">
        <v>45</v>
      </c>
      <c r="F4" s="13" t="s">
        <v>44</v>
      </c>
    </row>
    <row r="5" spans="2:6" ht="25" customHeight="1" x14ac:dyDescent="0.35">
      <c r="B5" s="14" t="str">
        <f>Overtime!A4</f>
        <v>BigPool</v>
      </c>
      <c r="C5" s="20">
        <f>GETPIVOTDATA("Oil",Overtime!$A$1,"Site",Visualization!B5)</f>
        <v>53894</v>
      </c>
      <c r="D5" s="15"/>
      <c r="E5" s="22">
        <f>GETPIVOTDATA("Gas",Overtime!$A$15,"Site",Visualization!B5)</f>
        <v>48440</v>
      </c>
      <c r="F5" s="16"/>
    </row>
    <row r="6" spans="2:6" ht="25" customHeight="1" x14ac:dyDescent="0.35">
      <c r="B6" s="14" t="str">
        <f>Overtime!A5</f>
        <v>EastTexas</v>
      </c>
      <c r="C6" s="20">
        <f>GETPIVOTDATA("Oil",Overtime!$A$1,"Site",Visualization!B6)</f>
        <v>86314</v>
      </c>
      <c r="D6" s="15"/>
      <c r="E6" s="22">
        <f>GETPIVOTDATA("Gas",Overtime!$A$15,"Site",Visualization!B6)</f>
        <v>79317</v>
      </c>
      <c r="F6" s="16"/>
    </row>
    <row r="7" spans="2:6" ht="25" customHeight="1" x14ac:dyDescent="0.35">
      <c r="B7" s="14" t="str">
        <f>Overtime!A6</f>
        <v>Hanamura</v>
      </c>
      <c r="C7" s="20">
        <f>GETPIVOTDATA("Oil",Overtime!$A$1,"Site",Visualization!B7)</f>
        <v>118581</v>
      </c>
      <c r="D7" s="15"/>
      <c r="E7" s="22">
        <f>GETPIVOTDATA("Gas",Overtime!$A$15,"Site",Visualization!B7)</f>
        <v>109571</v>
      </c>
      <c r="F7" s="16"/>
    </row>
    <row r="8" spans="2:6" ht="25" customHeight="1" x14ac:dyDescent="0.35">
      <c r="B8" s="14" t="str">
        <f>Overtime!A7</f>
        <v>Kern River</v>
      </c>
      <c r="C8" s="20">
        <f>GETPIVOTDATA("Oil",Overtime!$A$1,"Site",Visualization!B8)</f>
        <v>56456</v>
      </c>
      <c r="D8" s="15"/>
      <c r="E8" s="22">
        <f>GETPIVOTDATA("Gas",Overtime!$A$15,"Site",Visualization!B8)</f>
        <v>51324</v>
      </c>
      <c r="F8" s="16"/>
    </row>
    <row r="9" spans="2:6" ht="25" customHeight="1" x14ac:dyDescent="0.35">
      <c r="B9" s="14" t="str">
        <f>Overtime!A8</f>
        <v>Route66</v>
      </c>
      <c r="C9" s="20">
        <f>GETPIVOTDATA("Oil",Overtime!$A$1,"Site",Visualization!B9)</f>
        <v>86830</v>
      </c>
      <c r="D9" s="15"/>
      <c r="E9" s="22">
        <f>GETPIVOTDATA("Gas",Overtime!$A$15,"Site",Visualization!B9)</f>
        <v>81133</v>
      </c>
      <c r="F9" s="16"/>
    </row>
    <row r="10" spans="2:6" ht="25" customHeight="1" x14ac:dyDescent="0.35">
      <c r="B10" s="17" t="str">
        <f>Overtime!A9</f>
        <v>Grand Total</v>
      </c>
      <c r="C10" s="21">
        <f>SUM(C5:C9)</f>
        <v>402075</v>
      </c>
      <c r="D10" s="18"/>
      <c r="E10" s="23">
        <f>SUM(E5:E9)</f>
        <v>369785</v>
      </c>
      <c r="F10" s="19"/>
    </row>
  </sheetData>
  <conditionalFormatting sqref="C5:C9">
    <cfRule type="dataBar" priority="3">
      <dataBar>
        <cfvo type="min"/>
        <cfvo type="max"/>
        <color rgb="FF638EC6"/>
      </dataBar>
      <extLst>
        <ext xmlns:x14="http://schemas.microsoft.com/office/spreadsheetml/2009/9/main" uri="{B025F937-C7B1-47D3-B67F-A62EFF666E3E}">
          <x14:id>{D6DC5991-8087-42A6-825D-A56C3B9BA923}</x14:id>
        </ext>
      </extLst>
    </cfRule>
  </conditionalFormatting>
  <conditionalFormatting sqref="B5:C9">
    <cfRule type="dataBar" priority="2">
      <dataBar>
        <cfvo type="min"/>
        <cfvo type="max"/>
        <color theme="0" tint="-0.34998626667073579"/>
      </dataBar>
      <extLst>
        <ext xmlns:x14="http://schemas.microsoft.com/office/spreadsheetml/2009/9/main" uri="{B025F937-C7B1-47D3-B67F-A62EFF666E3E}">
          <x14:id>{56179B80-BF70-4731-9784-7A51FCCA0BFF}</x14:id>
        </ext>
      </extLst>
    </cfRule>
  </conditionalFormatting>
  <conditionalFormatting sqref="E5:E9">
    <cfRule type="dataBar" priority="1">
      <dataBar>
        <cfvo type="min"/>
        <cfvo type="max"/>
        <color theme="6"/>
      </dataBar>
      <extLst>
        <ext xmlns:x14="http://schemas.microsoft.com/office/spreadsheetml/2009/9/main" uri="{B025F937-C7B1-47D3-B67F-A62EFF666E3E}">
          <x14:id>{3FADA77D-A58F-4E5A-A854-D0F55B873FED}</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D6DC5991-8087-42A6-825D-A56C3B9BA923}">
            <x14:dataBar minLength="0" maxLength="100" gradient="0">
              <x14:cfvo type="autoMin"/>
              <x14:cfvo type="autoMax"/>
              <x14:negativeFillColor rgb="FFFF0000"/>
              <x14:axisColor rgb="FF000000"/>
            </x14:dataBar>
          </x14:cfRule>
          <xm:sqref>C5:C9</xm:sqref>
        </x14:conditionalFormatting>
        <x14:conditionalFormatting xmlns:xm="http://schemas.microsoft.com/office/excel/2006/main">
          <x14:cfRule type="dataBar" id="{56179B80-BF70-4731-9784-7A51FCCA0BFF}">
            <x14:dataBar minLength="0" maxLength="100" gradient="0">
              <x14:cfvo type="autoMin"/>
              <x14:cfvo type="autoMax"/>
              <x14:negativeFillColor rgb="FFFF0000"/>
              <x14:axisColor rgb="FF000000"/>
            </x14:dataBar>
          </x14:cfRule>
          <xm:sqref>B5:C9</xm:sqref>
        </x14:conditionalFormatting>
        <x14:conditionalFormatting xmlns:xm="http://schemas.microsoft.com/office/excel/2006/main">
          <x14:cfRule type="dataBar" id="{3FADA77D-A58F-4E5A-A854-D0F55B873FED}">
            <x14:dataBar minLength="0" maxLength="100" gradient="0">
              <x14:cfvo type="autoMin"/>
              <x14:cfvo type="autoMax"/>
              <x14:negativeFillColor rgb="FFFF0000"/>
              <x14:axisColor rgb="FF000000"/>
            </x14:dataBar>
          </x14:cfRule>
          <xm:sqref>E5:E9</xm:sqref>
        </x14:conditionalFormatting>
      </x14:conditionalFormattings>
    </ext>
    <ext xmlns:x14="http://schemas.microsoft.com/office/spreadsheetml/2009/9/main" uri="{05C60535-1F16-4fd2-B633-F4F36F0B64E0}">
      <x14:sparklineGroups xmlns:xm="http://schemas.microsoft.com/office/excel/2006/main">
        <x14:sparklineGroup displayEmptyCellsAs="gap" high="1" low="1">
          <x14:colorSeries theme="6"/>
          <x14:colorNegative rgb="FFD00000"/>
          <x14:colorAxis rgb="FF000000"/>
          <x14:colorMarkers rgb="FFD00000"/>
          <x14:colorFirst rgb="FFD00000"/>
          <x14:colorLast rgb="FFD00000"/>
          <x14:colorHigh theme="5"/>
          <x14:colorLow theme="1" tint="0.499984740745262"/>
          <x14:sparklines>
            <x14:sparkline>
              <xm:f>Overtime!B18:AH18</xm:f>
              <xm:sqref>F5</xm:sqref>
            </x14:sparkline>
            <x14:sparkline>
              <xm:f>Overtime!B19:AH19</xm:f>
              <xm:sqref>F6</xm:sqref>
            </x14:sparkline>
            <x14:sparkline>
              <xm:f>Overtime!B20:AH20</xm:f>
              <xm:sqref>F7</xm:sqref>
            </x14:sparkline>
            <x14:sparkline>
              <xm:f>Overtime!B21:AH21</xm:f>
              <xm:sqref>F8</xm:sqref>
            </x14:sparkline>
            <x14:sparkline>
              <xm:f>Overtime!B22:AH22</xm:f>
              <xm:sqref>F9</xm:sqref>
            </x14:sparkline>
            <x14:sparkline>
              <xm:f>Overtime!B23:AH23</xm:f>
              <xm:sqref>F10</xm:sqref>
            </x14:sparkline>
          </x14:sparklines>
        </x14:sparklineGroup>
        <x14:sparklineGroup displayEmptyCellsAs="gap" high="1" low="1">
          <x14:colorSeries theme="1"/>
          <x14:colorNegative theme="9"/>
          <x14:colorAxis rgb="FF000000"/>
          <x14:colorMarkers theme="8"/>
          <x14:colorFirst theme="4"/>
          <x14:colorLast theme="5"/>
          <x14:colorHigh theme="6"/>
          <x14:colorLow theme="7"/>
          <x14:sparklines>
            <x14:sparkline>
              <xm:f>Overtime!B4:AH4</xm:f>
              <xm:sqref>D5</xm:sqref>
            </x14:sparkline>
            <x14:sparkline>
              <xm:f>Overtime!B5:AH5</xm:f>
              <xm:sqref>D6</xm:sqref>
            </x14:sparkline>
            <x14:sparkline>
              <xm:f>Overtime!B6:AH6</xm:f>
              <xm:sqref>D7</xm:sqref>
            </x14:sparkline>
            <x14:sparkline>
              <xm:f>Overtime!B7:AH7</xm:f>
              <xm:sqref>D8</xm:sqref>
            </x14:sparkline>
            <x14:sparkline>
              <xm:f>Overtime!B8:AH8</xm:f>
              <xm:sqref>D9</xm:sqref>
            </x14:sparkline>
            <x14:sparkline>
              <xm:f>Overtime!B9:AH9</xm:f>
              <xm:sqref>D10</xm:sqref>
            </x14:sparkline>
          </x14:sparklines>
        </x14:sparklineGroup>
      </x14:sparklineGroups>
    </ex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7"/>
  <sheetViews>
    <sheetView workbookViewId="0">
      <selection activeCell="A25" sqref="A25"/>
    </sheetView>
  </sheetViews>
  <sheetFormatPr defaultRowHeight="14.5" x14ac:dyDescent="0.35"/>
  <cols>
    <col min="1" max="2" width="12.36328125" customWidth="1"/>
    <col min="3" max="3" width="13.1796875" customWidth="1"/>
    <col min="4" max="4" width="14.54296875" customWidth="1"/>
    <col min="5" max="5" width="12.36328125" customWidth="1"/>
    <col min="6" max="6" width="15.26953125" bestFit="1" customWidth="1"/>
    <col min="7" max="7" width="12.08984375" bestFit="1" customWidth="1"/>
    <col min="8" max="8" width="13" bestFit="1" customWidth="1"/>
    <col min="9" max="9" width="12.08984375" bestFit="1" customWidth="1"/>
    <col min="10" max="10" width="12.36328125" customWidth="1"/>
    <col min="11" max="11" width="9.36328125" customWidth="1"/>
    <col min="12" max="12" width="10.1796875" customWidth="1"/>
    <col min="13" max="13" width="12.81640625" customWidth="1"/>
    <col min="14" max="14" width="9.6328125" customWidth="1"/>
    <col min="15" max="15" width="13" customWidth="1"/>
    <col min="16" max="16" width="17.1796875" customWidth="1"/>
    <col min="17" max="17" width="14.7265625" customWidth="1"/>
    <col min="18" max="18" width="8.7265625" customWidth="1"/>
    <col min="19" max="19" width="11.90625" customWidth="1"/>
    <col min="20" max="22" width="5.81640625" customWidth="1"/>
    <col min="23" max="23" width="10.7265625" bestFit="1" customWidth="1"/>
    <col min="24" max="43" width="7.81640625" bestFit="1" customWidth="1"/>
    <col min="44" max="44" width="10.7265625" customWidth="1"/>
    <col min="45" max="75" width="15.26953125" customWidth="1"/>
    <col min="76" max="76" width="15" customWidth="1"/>
    <col min="77" max="77" width="14.1796875" customWidth="1"/>
    <col min="78" max="88" width="10.453125" bestFit="1" customWidth="1"/>
    <col min="89" max="97" width="9.453125" bestFit="1" customWidth="1"/>
    <col min="98" max="117" width="10.453125" bestFit="1" customWidth="1"/>
    <col min="118" max="126" width="9.453125" bestFit="1" customWidth="1"/>
    <col min="127" max="146" width="10.453125" bestFit="1" customWidth="1"/>
    <col min="147" max="155" width="8.453125" customWidth="1"/>
    <col min="156" max="176" width="9.453125" bestFit="1" customWidth="1"/>
    <col min="177" max="185" width="8.453125" customWidth="1"/>
    <col min="186" max="203" width="9.453125" bestFit="1" customWidth="1"/>
    <col min="204" max="211" width="8.453125" customWidth="1"/>
    <col min="212" max="231" width="9.453125" bestFit="1" customWidth="1"/>
    <col min="232" max="240" width="8.453125" customWidth="1"/>
    <col min="241" max="259" width="9.453125" bestFit="1" customWidth="1"/>
    <col min="260" max="267" width="8.453125" customWidth="1"/>
    <col min="268" max="288" width="9.453125" bestFit="1" customWidth="1"/>
    <col min="289" max="297" width="8.453125" customWidth="1"/>
    <col min="298" max="315" width="9.453125" bestFit="1" customWidth="1"/>
    <col min="316" max="323" width="8.453125" customWidth="1"/>
    <col min="324" max="345" width="9.453125" bestFit="1" customWidth="1"/>
    <col min="346" max="353" width="8.453125" customWidth="1"/>
    <col min="354" max="375" width="9.453125" bestFit="1" customWidth="1"/>
    <col min="376" max="384" width="8.453125" customWidth="1"/>
    <col min="385" max="413" width="9.453125" bestFit="1" customWidth="1"/>
    <col min="414" max="435" width="10.453125" bestFit="1" customWidth="1"/>
    <col min="436" max="443" width="9.453125" bestFit="1" customWidth="1"/>
    <col min="444" max="461" width="10.453125" bestFit="1" customWidth="1"/>
    <col min="462" max="470" width="9.453125" bestFit="1" customWidth="1"/>
    <col min="471" max="492" width="10.453125" bestFit="1" customWidth="1"/>
    <col min="493" max="501" width="8.453125" customWidth="1"/>
    <col min="502" max="521" width="9.453125" bestFit="1" customWidth="1"/>
    <col min="522" max="530" width="8.453125" customWidth="1"/>
    <col min="531" max="547" width="9.453125" bestFit="1" customWidth="1"/>
    <col min="548" max="556" width="8.453125" customWidth="1"/>
    <col min="557" max="577" width="9.453125" bestFit="1" customWidth="1"/>
    <col min="578" max="585" width="8.453125" customWidth="1"/>
    <col min="586" max="605" width="9.453125" bestFit="1" customWidth="1"/>
    <col min="606" max="614" width="8.453125" customWidth="1"/>
    <col min="615" max="633" width="9.453125" bestFit="1" customWidth="1"/>
    <col min="634" max="642" width="8.453125" customWidth="1"/>
    <col min="643" max="660" width="9.453125" bestFit="1" customWidth="1"/>
    <col min="661" max="669" width="8.453125" customWidth="1"/>
    <col min="670" max="689" width="9.453125" bestFit="1" customWidth="1"/>
    <col min="690" max="698" width="8.453125" customWidth="1"/>
    <col min="699" max="720" width="9.453125" bestFit="1" customWidth="1"/>
    <col min="721" max="729" width="8.453125" customWidth="1"/>
    <col min="730" max="755" width="9.453125" bestFit="1" customWidth="1"/>
    <col min="756" max="773" width="10.453125" bestFit="1" customWidth="1"/>
    <col min="774" max="781" width="9.453125" bestFit="1" customWidth="1"/>
    <col min="782" max="794" width="10.453125" bestFit="1" customWidth="1"/>
    <col min="795" max="800" width="9.453125" bestFit="1" customWidth="1"/>
    <col min="801" max="810" width="10.453125" bestFit="1" customWidth="1"/>
    <col min="811" max="814" width="8.453125" customWidth="1"/>
    <col min="815" max="825" width="9.453125" bestFit="1" customWidth="1"/>
    <col min="826" max="828" width="8.453125" customWidth="1"/>
    <col min="829" max="833" width="9.453125" bestFit="1" customWidth="1"/>
    <col min="834" max="835" width="8.453125" customWidth="1"/>
    <col min="836" max="839" width="9.453125" bestFit="1" customWidth="1"/>
    <col min="840" max="840" width="8.453125" customWidth="1"/>
    <col min="841" max="841" width="10.7265625" bestFit="1" customWidth="1"/>
  </cols>
  <sheetData>
    <row r="1" spans="1:15" x14ac:dyDescent="0.35">
      <c r="A1" s="4" t="s">
        <v>29</v>
      </c>
      <c r="B1" t="s">
        <v>39</v>
      </c>
      <c r="C1" t="s">
        <v>37</v>
      </c>
      <c r="F1" s="4" t="s">
        <v>41</v>
      </c>
      <c r="M1" s="26" t="s">
        <v>65</v>
      </c>
      <c r="N1" s="25" t="s">
        <v>63</v>
      </c>
      <c r="O1" s="25" t="s">
        <v>64</v>
      </c>
    </row>
    <row r="2" spans="1:15" x14ac:dyDescent="0.35">
      <c r="A2" s="5" t="s">
        <v>5</v>
      </c>
      <c r="B2" s="7">
        <v>53894</v>
      </c>
      <c r="C2" s="7">
        <v>20737</v>
      </c>
      <c r="F2" t="s">
        <v>5</v>
      </c>
      <c r="J2" s="4" t="s">
        <v>29</v>
      </c>
      <c r="K2" t="s">
        <v>34</v>
      </c>
      <c r="L2" t="s">
        <v>43</v>
      </c>
      <c r="M2" s="3">
        <v>0</v>
      </c>
      <c r="N2" s="3">
        <f>GETPIVOTDATA("Sum of Oil",$A$55)</f>
        <v>1013210</v>
      </c>
      <c r="O2" s="3">
        <f>GETPIVOTDATA("Sum of Gas",$A$55)</f>
        <v>1138283</v>
      </c>
    </row>
    <row r="3" spans="1:15" x14ac:dyDescent="0.35">
      <c r="A3" s="30" t="s">
        <v>8</v>
      </c>
      <c r="B3" s="7">
        <v>27208</v>
      </c>
      <c r="C3" s="7">
        <v>37982</v>
      </c>
      <c r="E3" s="4" t="s">
        <v>29</v>
      </c>
      <c r="F3" t="s">
        <v>45</v>
      </c>
      <c r="G3" t="s">
        <v>46</v>
      </c>
      <c r="J3" s="5" t="s">
        <v>50</v>
      </c>
      <c r="K3" s="6">
        <v>72723</v>
      </c>
      <c r="L3" s="6">
        <v>66656</v>
      </c>
      <c r="M3" s="27">
        <v>1</v>
      </c>
      <c r="N3" s="27">
        <f t="shared" ref="N3:O6" si="0">N2-K3</f>
        <v>940487</v>
      </c>
      <c r="O3" s="27">
        <f t="shared" si="0"/>
        <v>1071627</v>
      </c>
    </row>
    <row r="4" spans="1:15" x14ac:dyDescent="0.35">
      <c r="A4" s="30" t="s">
        <v>9</v>
      </c>
      <c r="B4" s="7">
        <v>26686</v>
      </c>
      <c r="C4" s="7">
        <v>20737</v>
      </c>
      <c r="E4" s="24">
        <v>42591</v>
      </c>
      <c r="F4" s="6">
        <v>274</v>
      </c>
      <c r="G4" s="6">
        <v>101</v>
      </c>
      <c r="J4" s="5" t="s">
        <v>51</v>
      </c>
      <c r="K4" s="6">
        <v>174632</v>
      </c>
      <c r="L4" s="6">
        <v>160901</v>
      </c>
      <c r="M4" s="27">
        <v>2</v>
      </c>
      <c r="N4" s="27">
        <f t="shared" si="0"/>
        <v>765855</v>
      </c>
      <c r="O4" s="27">
        <f t="shared" si="0"/>
        <v>910726</v>
      </c>
    </row>
    <row r="5" spans="1:15" x14ac:dyDescent="0.35">
      <c r="A5" s="5" t="s">
        <v>14</v>
      </c>
      <c r="B5" s="7">
        <v>86314</v>
      </c>
      <c r="C5" s="7">
        <v>33998</v>
      </c>
      <c r="E5" s="24">
        <v>42592</v>
      </c>
      <c r="F5" s="6">
        <v>91</v>
      </c>
      <c r="G5" s="6">
        <v>161</v>
      </c>
      <c r="J5" s="5" t="s">
        <v>47</v>
      </c>
      <c r="K5" s="6">
        <v>148835</v>
      </c>
      <c r="L5" s="6">
        <v>135947</v>
      </c>
      <c r="M5" s="27">
        <v>3</v>
      </c>
      <c r="N5" s="27">
        <f t="shared" si="0"/>
        <v>617020</v>
      </c>
      <c r="O5" s="27">
        <f t="shared" si="0"/>
        <v>774779</v>
      </c>
    </row>
    <row r="6" spans="1:15" x14ac:dyDescent="0.35">
      <c r="A6" s="30" t="s">
        <v>16</v>
      </c>
      <c r="B6" s="7">
        <v>27824</v>
      </c>
      <c r="C6" s="7">
        <v>49404</v>
      </c>
      <c r="E6" s="24">
        <v>42594</v>
      </c>
      <c r="F6" s="6">
        <v>94</v>
      </c>
      <c r="G6" s="6">
        <v>128</v>
      </c>
      <c r="J6" s="5" t="s">
        <v>52</v>
      </c>
      <c r="K6" s="6">
        <v>5885</v>
      </c>
      <c r="L6" s="6">
        <v>6281</v>
      </c>
      <c r="M6" s="27">
        <v>4</v>
      </c>
      <c r="N6" s="27">
        <f t="shared" si="0"/>
        <v>611135</v>
      </c>
      <c r="O6" s="27">
        <f t="shared" si="0"/>
        <v>768498</v>
      </c>
    </row>
    <row r="7" spans="1:15" x14ac:dyDescent="0.35">
      <c r="A7" s="30" t="s">
        <v>17</v>
      </c>
      <c r="B7" s="7">
        <v>29101</v>
      </c>
      <c r="C7" s="7">
        <v>46879</v>
      </c>
      <c r="E7" s="24">
        <v>42599</v>
      </c>
      <c r="F7" s="6">
        <v>193</v>
      </c>
      <c r="G7" s="6">
        <v>245</v>
      </c>
      <c r="J7" s="5" t="s">
        <v>30</v>
      </c>
      <c r="K7" s="6">
        <v>402075</v>
      </c>
      <c r="L7" s="6">
        <v>369785</v>
      </c>
      <c r="N7" s="28"/>
      <c r="O7" s="28"/>
    </row>
    <row r="8" spans="1:15" x14ac:dyDescent="0.35">
      <c r="A8" s="30" t="s">
        <v>18</v>
      </c>
      <c r="B8" s="7">
        <v>29389</v>
      </c>
      <c r="C8" s="7">
        <v>33998</v>
      </c>
      <c r="E8" s="24">
        <v>42600</v>
      </c>
      <c r="F8" s="6">
        <v>198</v>
      </c>
      <c r="G8" s="6">
        <v>235</v>
      </c>
    </row>
    <row r="9" spans="1:15" x14ac:dyDescent="0.35">
      <c r="A9" s="5" t="s">
        <v>6</v>
      </c>
      <c r="B9" s="7">
        <v>118581</v>
      </c>
      <c r="C9" s="7">
        <v>34007</v>
      </c>
      <c r="E9" s="24">
        <v>42605</v>
      </c>
      <c r="F9" s="6">
        <v>197</v>
      </c>
      <c r="G9" s="6">
        <v>128</v>
      </c>
    </row>
    <row r="10" spans="1:15" x14ac:dyDescent="0.35">
      <c r="A10" s="30" t="s">
        <v>12</v>
      </c>
      <c r="B10" s="7">
        <v>26373</v>
      </c>
      <c r="C10" s="7">
        <v>34007</v>
      </c>
      <c r="E10" s="24">
        <v>42606</v>
      </c>
      <c r="F10" s="6">
        <v>144</v>
      </c>
      <c r="G10" s="6">
        <v>213</v>
      </c>
    </row>
    <row r="11" spans="1:15" x14ac:dyDescent="0.35">
      <c r="A11" s="30" t="s">
        <v>13</v>
      </c>
      <c r="B11" s="7">
        <v>30428</v>
      </c>
      <c r="C11" s="7">
        <v>53362</v>
      </c>
      <c r="E11" s="24">
        <v>42609</v>
      </c>
      <c r="F11" s="6">
        <v>124</v>
      </c>
      <c r="G11" s="6">
        <v>140</v>
      </c>
    </row>
    <row r="12" spans="1:15" x14ac:dyDescent="0.35">
      <c r="A12" s="30" t="s">
        <v>10</v>
      </c>
      <c r="B12" s="7">
        <v>31443</v>
      </c>
      <c r="C12" s="7">
        <v>44923</v>
      </c>
      <c r="E12" s="24">
        <v>42612</v>
      </c>
      <c r="F12" s="6">
        <v>458</v>
      </c>
      <c r="G12" s="6">
        <v>456</v>
      </c>
    </row>
    <row r="13" spans="1:15" x14ac:dyDescent="0.35">
      <c r="A13" s="30" t="s">
        <v>11</v>
      </c>
      <c r="B13" s="7">
        <v>30337</v>
      </c>
      <c r="C13" s="7">
        <v>60826</v>
      </c>
      <c r="E13" s="24">
        <v>42616</v>
      </c>
      <c r="F13" s="6">
        <v>161</v>
      </c>
      <c r="G13" s="6">
        <v>122</v>
      </c>
    </row>
    <row r="14" spans="1:15" x14ac:dyDescent="0.35">
      <c r="A14" s="5" t="s">
        <v>15</v>
      </c>
      <c r="B14" s="7">
        <v>56456</v>
      </c>
      <c r="C14" s="7">
        <v>45924</v>
      </c>
      <c r="E14" s="24">
        <v>42618</v>
      </c>
      <c r="F14" s="6">
        <v>154</v>
      </c>
      <c r="G14" s="6">
        <v>91</v>
      </c>
    </row>
    <row r="15" spans="1:15" x14ac:dyDescent="0.35">
      <c r="A15" s="30" t="s">
        <v>13</v>
      </c>
      <c r="B15" s="7">
        <v>29487</v>
      </c>
      <c r="C15" s="7">
        <v>45924</v>
      </c>
      <c r="E15" s="24">
        <v>42622</v>
      </c>
      <c r="F15" s="6">
        <v>289</v>
      </c>
      <c r="G15" s="6">
        <v>206</v>
      </c>
    </row>
    <row r="16" spans="1:15" x14ac:dyDescent="0.35">
      <c r="A16" s="30" t="s">
        <v>19</v>
      </c>
      <c r="B16" s="7">
        <v>26969</v>
      </c>
      <c r="C16" s="7">
        <v>65734</v>
      </c>
      <c r="E16" s="24">
        <v>42623</v>
      </c>
      <c r="F16" s="6">
        <v>80</v>
      </c>
      <c r="G16" s="6">
        <v>118</v>
      </c>
    </row>
    <row r="17" spans="1:7" x14ac:dyDescent="0.35">
      <c r="A17" s="5" t="s">
        <v>4</v>
      </c>
      <c r="B17" s="7">
        <v>86830</v>
      </c>
      <c r="C17" s="7">
        <v>27071</v>
      </c>
      <c r="E17" s="24">
        <v>42627</v>
      </c>
      <c r="F17" s="6">
        <v>240</v>
      </c>
      <c r="G17" s="6">
        <v>183</v>
      </c>
    </row>
    <row r="18" spans="1:7" x14ac:dyDescent="0.35">
      <c r="A18" s="30" t="s">
        <v>7</v>
      </c>
      <c r="B18" s="7">
        <v>25087</v>
      </c>
      <c r="C18" s="7">
        <v>27071</v>
      </c>
      <c r="E18" s="24">
        <v>42629</v>
      </c>
      <c r="F18" s="6">
        <v>264</v>
      </c>
      <c r="G18" s="6">
        <v>80</v>
      </c>
    </row>
    <row r="19" spans="1:7" x14ac:dyDescent="0.35">
      <c r="A19" s="30" t="s">
        <v>12</v>
      </c>
      <c r="B19" s="7">
        <v>32201</v>
      </c>
      <c r="C19" s="7">
        <v>55389</v>
      </c>
      <c r="E19" s="24">
        <v>42632</v>
      </c>
      <c r="F19" s="6">
        <v>162</v>
      </c>
      <c r="G19" s="6">
        <v>138</v>
      </c>
    </row>
    <row r="20" spans="1:7" x14ac:dyDescent="0.35">
      <c r="A20" s="30" t="s">
        <v>13</v>
      </c>
      <c r="B20" s="7">
        <v>29542</v>
      </c>
      <c r="C20" s="7">
        <v>34899</v>
      </c>
      <c r="E20" s="24">
        <v>42633</v>
      </c>
      <c r="F20" s="6">
        <v>255</v>
      </c>
      <c r="G20" s="6">
        <v>191</v>
      </c>
    </row>
    <row r="21" spans="1:7" x14ac:dyDescent="0.35">
      <c r="A21" s="5" t="s">
        <v>30</v>
      </c>
      <c r="B21" s="7">
        <v>402075</v>
      </c>
      <c r="C21" s="7">
        <v>20737</v>
      </c>
      <c r="E21" s="24">
        <v>42640</v>
      </c>
      <c r="F21" s="6">
        <v>412</v>
      </c>
      <c r="G21" s="6">
        <v>305</v>
      </c>
    </row>
    <row r="22" spans="1:7" x14ac:dyDescent="0.35">
      <c r="E22" s="24">
        <v>42643</v>
      </c>
      <c r="F22" s="6">
        <v>112</v>
      </c>
      <c r="G22" s="6">
        <v>260</v>
      </c>
    </row>
    <row r="23" spans="1:7" x14ac:dyDescent="0.35">
      <c r="E23" s="24">
        <v>42647</v>
      </c>
      <c r="F23" s="6">
        <v>341</v>
      </c>
      <c r="G23" s="6">
        <v>247</v>
      </c>
    </row>
    <row r="24" spans="1:7" x14ac:dyDescent="0.35">
      <c r="A24" s="4" t="s">
        <v>29</v>
      </c>
      <c r="B24" t="s">
        <v>40</v>
      </c>
      <c r="C24" t="s">
        <v>38</v>
      </c>
      <c r="E24" s="24">
        <v>42651</v>
      </c>
      <c r="F24" s="6">
        <v>106</v>
      </c>
      <c r="G24" s="6">
        <v>118</v>
      </c>
    </row>
    <row r="25" spans="1:7" x14ac:dyDescent="0.35">
      <c r="A25" s="5" t="s">
        <v>5</v>
      </c>
      <c r="B25" s="7">
        <v>48440</v>
      </c>
      <c r="C25" s="7">
        <v>53555</v>
      </c>
      <c r="E25" s="24">
        <v>42654</v>
      </c>
      <c r="F25" s="6">
        <v>277</v>
      </c>
      <c r="G25" s="6">
        <v>192</v>
      </c>
    </row>
    <row r="26" spans="1:7" x14ac:dyDescent="0.35">
      <c r="A26" s="30" t="s">
        <v>8</v>
      </c>
      <c r="B26" s="7">
        <v>24287</v>
      </c>
      <c r="C26" s="7">
        <v>64166</v>
      </c>
      <c r="E26" s="24">
        <v>42655</v>
      </c>
      <c r="F26" s="6">
        <v>270</v>
      </c>
      <c r="G26" s="6">
        <v>154</v>
      </c>
    </row>
    <row r="27" spans="1:7" x14ac:dyDescent="0.35">
      <c r="A27" s="30" t="s">
        <v>9</v>
      </c>
      <c r="B27" s="7">
        <v>24153</v>
      </c>
      <c r="C27" s="7">
        <v>53555</v>
      </c>
      <c r="E27" s="24">
        <v>42657</v>
      </c>
      <c r="F27" s="6">
        <v>135</v>
      </c>
      <c r="G27" s="6">
        <v>97</v>
      </c>
    </row>
    <row r="28" spans="1:7" x14ac:dyDescent="0.35">
      <c r="A28" s="5" t="s">
        <v>14</v>
      </c>
      <c r="B28" s="7">
        <v>79317</v>
      </c>
      <c r="C28" s="7">
        <v>39761</v>
      </c>
      <c r="E28" s="24">
        <v>42661</v>
      </c>
      <c r="F28" s="6">
        <v>119</v>
      </c>
      <c r="G28" s="6">
        <v>297</v>
      </c>
    </row>
    <row r="29" spans="1:7" x14ac:dyDescent="0.35">
      <c r="A29" s="30" t="s">
        <v>16</v>
      </c>
      <c r="B29" s="7">
        <v>25492</v>
      </c>
      <c r="C29" s="7">
        <v>39761</v>
      </c>
      <c r="E29" s="24">
        <v>42665</v>
      </c>
      <c r="F29" s="6">
        <v>254</v>
      </c>
      <c r="G29" s="6">
        <v>219</v>
      </c>
    </row>
    <row r="30" spans="1:7" x14ac:dyDescent="0.35">
      <c r="A30" s="30" t="s">
        <v>17</v>
      </c>
      <c r="B30" s="7">
        <v>26709</v>
      </c>
      <c r="C30" s="7">
        <v>70088</v>
      </c>
      <c r="E30" s="24">
        <v>42668</v>
      </c>
      <c r="F30" s="6">
        <v>134</v>
      </c>
      <c r="G30" s="6">
        <v>282</v>
      </c>
    </row>
    <row r="31" spans="1:7" x14ac:dyDescent="0.35">
      <c r="A31" s="30" t="s">
        <v>18</v>
      </c>
      <c r="B31" s="7">
        <v>27116</v>
      </c>
      <c r="C31" s="7">
        <v>70089</v>
      </c>
      <c r="E31" s="24">
        <v>42670</v>
      </c>
      <c r="F31" s="6">
        <v>69</v>
      </c>
      <c r="G31" s="6">
        <v>88</v>
      </c>
    </row>
    <row r="32" spans="1:7" x14ac:dyDescent="0.35">
      <c r="A32" s="5" t="s">
        <v>6</v>
      </c>
      <c r="B32" s="7">
        <v>109571</v>
      </c>
      <c r="C32" s="7">
        <v>21584</v>
      </c>
      <c r="E32" s="24">
        <v>42676</v>
      </c>
      <c r="F32" s="6">
        <v>296</v>
      </c>
      <c r="G32" s="6">
        <v>183</v>
      </c>
    </row>
    <row r="33" spans="1:7" x14ac:dyDescent="0.35">
      <c r="A33" s="30" t="s">
        <v>12</v>
      </c>
      <c r="B33" s="7">
        <v>25346</v>
      </c>
      <c r="C33" s="7">
        <v>46256</v>
      </c>
      <c r="E33" s="24">
        <v>42678</v>
      </c>
      <c r="F33" s="6">
        <v>213</v>
      </c>
      <c r="G33" s="6">
        <v>161</v>
      </c>
    </row>
    <row r="34" spans="1:7" x14ac:dyDescent="0.35">
      <c r="A34" s="30" t="s">
        <v>13</v>
      </c>
      <c r="B34" s="7">
        <v>27440</v>
      </c>
      <c r="C34" s="7">
        <v>55669</v>
      </c>
      <c r="E34" s="24">
        <v>42682</v>
      </c>
      <c r="F34" s="6">
        <v>81</v>
      </c>
      <c r="G34" s="6">
        <v>247</v>
      </c>
    </row>
    <row r="35" spans="1:7" x14ac:dyDescent="0.35">
      <c r="A35" s="30" t="s">
        <v>10</v>
      </c>
      <c r="B35" s="7">
        <v>29793</v>
      </c>
      <c r="C35" s="7">
        <v>21584</v>
      </c>
      <c r="E35" s="24">
        <v>42684</v>
      </c>
      <c r="F35" s="6">
        <v>117</v>
      </c>
      <c r="G35" s="6">
        <v>227</v>
      </c>
    </row>
    <row r="36" spans="1:7" x14ac:dyDescent="0.35">
      <c r="A36" s="30" t="s">
        <v>11</v>
      </c>
      <c r="B36" s="7">
        <v>26992</v>
      </c>
      <c r="C36" s="7">
        <v>68946</v>
      </c>
      <c r="E36" s="24">
        <v>42686</v>
      </c>
      <c r="F36" s="6">
        <v>79</v>
      </c>
      <c r="G36" s="6">
        <v>300</v>
      </c>
    </row>
    <row r="37" spans="1:7" x14ac:dyDescent="0.35">
      <c r="A37" s="5" t="s">
        <v>15</v>
      </c>
      <c r="B37" s="7">
        <v>51324</v>
      </c>
      <c r="C37" s="7">
        <v>49624</v>
      </c>
      <c r="E37" s="24">
        <v>42688</v>
      </c>
      <c r="F37" s="6">
        <v>100</v>
      </c>
      <c r="G37" s="6">
        <v>137</v>
      </c>
    </row>
    <row r="38" spans="1:7" x14ac:dyDescent="0.35">
      <c r="A38" s="30" t="s">
        <v>13</v>
      </c>
      <c r="B38" s="7">
        <v>26514</v>
      </c>
      <c r="C38" s="7">
        <v>49624</v>
      </c>
      <c r="E38" s="24">
        <v>42694</v>
      </c>
      <c r="F38" s="6">
        <v>167</v>
      </c>
      <c r="G38" s="6">
        <v>90</v>
      </c>
    </row>
    <row r="39" spans="1:7" x14ac:dyDescent="0.35">
      <c r="A39" s="30" t="s">
        <v>19</v>
      </c>
      <c r="B39" s="7">
        <v>24810</v>
      </c>
      <c r="C39" s="7">
        <v>54645</v>
      </c>
      <c r="E39" s="24">
        <v>42695</v>
      </c>
      <c r="F39" s="6">
        <v>284</v>
      </c>
      <c r="G39" s="6">
        <v>87</v>
      </c>
    </row>
    <row r="40" spans="1:7" x14ac:dyDescent="0.35">
      <c r="A40" s="5" t="s">
        <v>4</v>
      </c>
      <c r="B40" s="7">
        <v>81133</v>
      </c>
      <c r="C40" s="7">
        <v>40632</v>
      </c>
      <c r="E40" s="24">
        <v>42697</v>
      </c>
      <c r="F40" s="6">
        <v>88</v>
      </c>
      <c r="G40" s="6">
        <v>102</v>
      </c>
    </row>
    <row r="41" spans="1:7" x14ac:dyDescent="0.35">
      <c r="A41" s="30" t="s">
        <v>7</v>
      </c>
      <c r="B41" s="7">
        <v>22335</v>
      </c>
      <c r="C41" s="7">
        <v>74103</v>
      </c>
      <c r="E41" s="24">
        <v>42699</v>
      </c>
      <c r="F41" s="6">
        <v>61</v>
      </c>
      <c r="G41" s="6">
        <v>119</v>
      </c>
    </row>
    <row r="42" spans="1:7" x14ac:dyDescent="0.35">
      <c r="A42" s="30" t="s">
        <v>12</v>
      </c>
      <c r="B42" s="7">
        <v>31969</v>
      </c>
      <c r="C42" s="7">
        <v>40632</v>
      </c>
      <c r="E42" s="24">
        <v>42701</v>
      </c>
      <c r="F42" s="6">
        <v>260</v>
      </c>
      <c r="G42" s="6">
        <v>252</v>
      </c>
    </row>
    <row r="43" spans="1:7" x14ac:dyDescent="0.35">
      <c r="A43" s="30" t="s">
        <v>13</v>
      </c>
      <c r="B43" s="7">
        <v>26829</v>
      </c>
      <c r="C43" s="7">
        <v>59380</v>
      </c>
      <c r="E43" s="24">
        <v>42704</v>
      </c>
      <c r="F43" s="6">
        <v>126</v>
      </c>
      <c r="G43" s="6">
        <v>147</v>
      </c>
    </row>
    <row r="44" spans="1:7" x14ac:dyDescent="0.35">
      <c r="A44" s="5" t="s">
        <v>30</v>
      </c>
      <c r="B44" s="7">
        <v>369785</v>
      </c>
      <c r="C44" s="7">
        <v>21584</v>
      </c>
      <c r="E44" s="24">
        <v>42706</v>
      </c>
      <c r="F44" s="6">
        <v>155</v>
      </c>
      <c r="G44" s="6">
        <v>267</v>
      </c>
    </row>
    <row r="45" spans="1:7" x14ac:dyDescent="0.35">
      <c r="E45" s="24">
        <v>42710</v>
      </c>
      <c r="F45" s="6">
        <v>195</v>
      </c>
      <c r="G45" s="6">
        <v>206</v>
      </c>
    </row>
    <row r="46" spans="1:7" x14ac:dyDescent="0.35">
      <c r="E46" s="24">
        <v>42712</v>
      </c>
      <c r="F46" s="6">
        <v>219</v>
      </c>
      <c r="G46" s="6">
        <v>229</v>
      </c>
    </row>
    <row r="47" spans="1:7" x14ac:dyDescent="0.35">
      <c r="E47" s="24">
        <v>42716</v>
      </c>
      <c r="F47" s="6">
        <v>114</v>
      </c>
      <c r="G47" s="6">
        <v>289</v>
      </c>
    </row>
    <row r="48" spans="1:7" x14ac:dyDescent="0.35">
      <c r="E48" s="24">
        <v>42718</v>
      </c>
      <c r="F48" s="6">
        <v>73</v>
      </c>
      <c r="G48" s="6">
        <v>159</v>
      </c>
    </row>
    <row r="49" spans="1:7" x14ac:dyDescent="0.35">
      <c r="E49" s="24">
        <v>42721</v>
      </c>
      <c r="F49" s="6">
        <v>52</v>
      </c>
      <c r="G49" s="6">
        <v>243</v>
      </c>
    </row>
    <row r="50" spans="1:7" x14ac:dyDescent="0.35">
      <c r="E50" s="24">
        <v>42722</v>
      </c>
      <c r="F50" s="6">
        <v>266</v>
      </c>
      <c r="G50" s="6">
        <v>173</v>
      </c>
    </row>
    <row r="51" spans="1:7" x14ac:dyDescent="0.35">
      <c r="E51" s="24">
        <v>42727</v>
      </c>
      <c r="F51" s="6">
        <v>194</v>
      </c>
      <c r="G51" s="6">
        <v>206</v>
      </c>
    </row>
    <row r="52" spans="1:7" x14ac:dyDescent="0.35">
      <c r="E52" s="24">
        <v>42728</v>
      </c>
      <c r="F52" s="6">
        <v>206</v>
      </c>
      <c r="G52" s="6">
        <v>240</v>
      </c>
    </row>
    <row r="53" spans="1:7" x14ac:dyDescent="0.35">
      <c r="E53" s="24">
        <v>42732</v>
      </c>
      <c r="F53" s="6">
        <v>50</v>
      </c>
      <c r="G53" s="6">
        <v>246</v>
      </c>
    </row>
    <row r="54" spans="1:7" x14ac:dyDescent="0.35">
      <c r="E54" s="24">
        <v>42735</v>
      </c>
      <c r="F54" s="6">
        <v>52</v>
      </c>
      <c r="G54" s="6">
        <v>243</v>
      </c>
    </row>
    <row r="55" spans="1:7" x14ac:dyDescent="0.35">
      <c r="A55" s="4" t="s">
        <v>29</v>
      </c>
      <c r="B55" t="s">
        <v>34</v>
      </c>
      <c r="C55" t="s">
        <v>43</v>
      </c>
      <c r="E55" s="24">
        <v>42736</v>
      </c>
      <c r="F55" s="6">
        <v>109</v>
      </c>
      <c r="G55" s="6">
        <v>158</v>
      </c>
    </row>
    <row r="56" spans="1:7" x14ac:dyDescent="0.35">
      <c r="A56" s="5" t="s">
        <v>5</v>
      </c>
      <c r="B56" s="6">
        <v>112613</v>
      </c>
      <c r="C56" s="6">
        <v>166161</v>
      </c>
      <c r="E56" s="24">
        <v>42740</v>
      </c>
      <c r="F56" s="6">
        <v>70</v>
      </c>
      <c r="G56" s="6">
        <v>207</v>
      </c>
    </row>
    <row r="57" spans="1:7" x14ac:dyDescent="0.35">
      <c r="A57" s="5" t="s">
        <v>14</v>
      </c>
      <c r="B57" s="6">
        <v>216595</v>
      </c>
      <c r="C57" s="6">
        <v>259255</v>
      </c>
      <c r="E57" s="24">
        <v>42744</v>
      </c>
      <c r="F57" s="6">
        <v>290</v>
      </c>
      <c r="G57" s="6">
        <v>113</v>
      </c>
    </row>
    <row r="58" spans="1:7" x14ac:dyDescent="0.35">
      <c r="A58" s="5" t="s">
        <v>6</v>
      </c>
      <c r="B58" s="6">
        <v>311699</v>
      </c>
      <c r="C58" s="6">
        <v>302026</v>
      </c>
      <c r="E58" s="24">
        <v>42745</v>
      </c>
      <c r="F58" s="6">
        <v>228</v>
      </c>
      <c r="G58" s="6">
        <v>150</v>
      </c>
    </row>
    <row r="59" spans="1:7" x14ac:dyDescent="0.35">
      <c r="A59" s="5" t="s">
        <v>15</v>
      </c>
      <c r="B59" s="6">
        <v>168114</v>
      </c>
      <c r="C59" s="6">
        <v>155593</v>
      </c>
      <c r="E59" s="24">
        <v>42749</v>
      </c>
      <c r="F59" s="6">
        <v>68</v>
      </c>
      <c r="G59" s="6">
        <v>162</v>
      </c>
    </row>
    <row r="60" spans="1:7" x14ac:dyDescent="0.35">
      <c r="A60" s="5" t="s">
        <v>4</v>
      </c>
      <c r="B60" s="6">
        <v>204189</v>
      </c>
      <c r="C60" s="6">
        <v>255248</v>
      </c>
      <c r="E60" s="24">
        <v>42752</v>
      </c>
      <c r="F60" s="6">
        <v>191</v>
      </c>
      <c r="G60" s="6">
        <v>228</v>
      </c>
    </row>
    <row r="61" spans="1:7" x14ac:dyDescent="0.35">
      <c r="A61" s="5" t="s">
        <v>30</v>
      </c>
      <c r="B61" s="6">
        <v>1013210</v>
      </c>
      <c r="C61" s="6">
        <v>1138283</v>
      </c>
      <c r="E61" s="24">
        <v>42754</v>
      </c>
      <c r="F61" s="6">
        <v>259</v>
      </c>
      <c r="G61" s="6">
        <v>90</v>
      </c>
    </row>
    <row r="62" spans="1:7" x14ac:dyDescent="0.35">
      <c r="E62" s="24">
        <v>42757</v>
      </c>
      <c r="F62" s="6">
        <v>285</v>
      </c>
      <c r="G62" s="6">
        <v>210</v>
      </c>
    </row>
    <row r="63" spans="1:7" x14ac:dyDescent="0.35">
      <c r="E63" s="24">
        <v>42760</v>
      </c>
      <c r="F63" s="6">
        <v>274</v>
      </c>
      <c r="G63" s="6">
        <v>215</v>
      </c>
    </row>
    <row r="64" spans="1:7" x14ac:dyDescent="0.35">
      <c r="E64" s="24">
        <v>42761</v>
      </c>
      <c r="F64" s="6">
        <v>270</v>
      </c>
      <c r="G64" s="6">
        <v>298</v>
      </c>
    </row>
    <row r="65" spans="5:7" x14ac:dyDescent="0.35">
      <c r="E65" s="24">
        <v>42767</v>
      </c>
      <c r="F65" s="6">
        <v>193</v>
      </c>
      <c r="G65" s="6">
        <v>148</v>
      </c>
    </row>
    <row r="66" spans="5:7" x14ac:dyDescent="0.35">
      <c r="E66" s="24">
        <v>42768</v>
      </c>
      <c r="F66" s="6">
        <v>263</v>
      </c>
      <c r="G66" s="6">
        <v>169</v>
      </c>
    </row>
    <row r="67" spans="5:7" x14ac:dyDescent="0.35">
      <c r="E67" s="24">
        <v>42772</v>
      </c>
      <c r="F67" s="6">
        <v>229</v>
      </c>
      <c r="G67" s="6">
        <v>229</v>
      </c>
    </row>
    <row r="68" spans="5:7" x14ac:dyDescent="0.35">
      <c r="E68" s="24">
        <v>42775</v>
      </c>
      <c r="F68" s="6">
        <v>116</v>
      </c>
      <c r="G68" s="6">
        <v>92</v>
      </c>
    </row>
    <row r="69" spans="5:7" x14ac:dyDescent="0.35">
      <c r="E69" s="24">
        <v>42777</v>
      </c>
      <c r="F69" s="6">
        <v>227</v>
      </c>
      <c r="G69" s="6">
        <v>88</v>
      </c>
    </row>
    <row r="70" spans="5:7" x14ac:dyDescent="0.35">
      <c r="E70" s="24">
        <v>42782</v>
      </c>
      <c r="F70" s="6">
        <v>216</v>
      </c>
      <c r="G70" s="6">
        <v>404</v>
      </c>
    </row>
    <row r="71" spans="5:7" x14ac:dyDescent="0.35">
      <c r="E71" s="24">
        <v>42785</v>
      </c>
      <c r="F71" s="6">
        <v>102</v>
      </c>
      <c r="G71" s="6">
        <v>102</v>
      </c>
    </row>
    <row r="72" spans="5:7" x14ac:dyDescent="0.35">
      <c r="E72" s="24">
        <v>42788</v>
      </c>
      <c r="F72" s="6">
        <v>276</v>
      </c>
      <c r="G72" s="6">
        <v>201</v>
      </c>
    </row>
    <row r="73" spans="5:7" x14ac:dyDescent="0.35">
      <c r="E73" s="24">
        <v>42792</v>
      </c>
      <c r="F73" s="6">
        <v>454</v>
      </c>
      <c r="G73" s="6">
        <v>505</v>
      </c>
    </row>
    <row r="74" spans="5:7" x14ac:dyDescent="0.35">
      <c r="E74" s="24">
        <v>42797</v>
      </c>
      <c r="F74" s="6">
        <v>280</v>
      </c>
      <c r="G74" s="6">
        <v>152</v>
      </c>
    </row>
    <row r="75" spans="5:7" x14ac:dyDescent="0.35">
      <c r="E75" s="24">
        <v>42798</v>
      </c>
      <c r="F75" s="6">
        <v>67</v>
      </c>
      <c r="G75" s="6">
        <v>151</v>
      </c>
    </row>
    <row r="76" spans="5:7" x14ac:dyDescent="0.35">
      <c r="E76" s="24">
        <v>42801</v>
      </c>
      <c r="F76" s="6">
        <v>76</v>
      </c>
      <c r="G76" s="6">
        <v>260</v>
      </c>
    </row>
    <row r="77" spans="5:7" x14ac:dyDescent="0.35">
      <c r="E77" s="24">
        <v>42802</v>
      </c>
      <c r="F77" s="6">
        <v>144</v>
      </c>
      <c r="G77" s="6">
        <v>227</v>
      </c>
    </row>
    <row r="78" spans="5:7" x14ac:dyDescent="0.35">
      <c r="E78" s="24">
        <v>42807</v>
      </c>
      <c r="F78" s="6">
        <v>244</v>
      </c>
      <c r="G78" s="6">
        <v>329</v>
      </c>
    </row>
    <row r="79" spans="5:7" x14ac:dyDescent="0.35">
      <c r="E79" s="24">
        <v>42810</v>
      </c>
      <c r="F79" s="6">
        <v>237</v>
      </c>
      <c r="G79" s="6">
        <v>87</v>
      </c>
    </row>
    <row r="80" spans="5:7" x14ac:dyDescent="0.35">
      <c r="E80" s="24">
        <v>42813</v>
      </c>
      <c r="F80" s="6">
        <v>100</v>
      </c>
      <c r="G80" s="6">
        <v>241</v>
      </c>
    </row>
    <row r="81" spans="5:7" x14ac:dyDescent="0.35">
      <c r="E81" s="24">
        <v>42814</v>
      </c>
      <c r="F81" s="6">
        <v>259</v>
      </c>
      <c r="G81" s="6">
        <v>129</v>
      </c>
    </row>
    <row r="82" spans="5:7" x14ac:dyDescent="0.35">
      <c r="E82" s="24">
        <v>42817</v>
      </c>
      <c r="F82" s="6">
        <v>183</v>
      </c>
      <c r="G82" s="6">
        <v>266</v>
      </c>
    </row>
    <row r="83" spans="5:7" x14ac:dyDescent="0.35">
      <c r="E83" s="24">
        <v>42818</v>
      </c>
      <c r="F83" s="6">
        <v>164</v>
      </c>
      <c r="G83" s="6">
        <v>241</v>
      </c>
    </row>
    <row r="84" spans="5:7" x14ac:dyDescent="0.35">
      <c r="E84" s="24">
        <v>42820</v>
      </c>
      <c r="F84" s="6">
        <v>148</v>
      </c>
      <c r="G84" s="6">
        <v>148</v>
      </c>
    </row>
    <row r="85" spans="5:7" x14ac:dyDescent="0.35">
      <c r="E85" s="24">
        <v>42823</v>
      </c>
      <c r="F85" s="6">
        <v>266</v>
      </c>
      <c r="G85" s="6">
        <v>190</v>
      </c>
    </row>
    <row r="86" spans="5:7" x14ac:dyDescent="0.35">
      <c r="E86" s="24">
        <v>42824</v>
      </c>
      <c r="F86" s="6">
        <v>182</v>
      </c>
      <c r="G86" s="6">
        <v>213</v>
      </c>
    </row>
    <row r="87" spans="5:7" x14ac:dyDescent="0.35">
      <c r="E87" s="24">
        <v>42827</v>
      </c>
      <c r="F87" s="6">
        <v>61</v>
      </c>
      <c r="G87" s="6">
        <v>145</v>
      </c>
    </row>
    <row r="88" spans="5:7" x14ac:dyDescent="0.35">
      <c r="E88" s="24">
        <v>42829</v>
      </c>
      <c r="F88" s="6">
        <v>295</v>
      </c>
      <c r="G88" s="6">
        <v>86</v>
      </c>
    </row>
    <row r="89" spans="5:7" x14ac:dyDescent="0.35">
      <c r="E89" s="24">
        <v>42833</v>
      </c>
      <c r="F89" s="6">
        <v>288</v>
      </c>
      <c r="G89" s="6">
        <v>264</v>
      </c>
    </row>
    <row r="90" spans="5:7" x14ac:dyDescent="0.35">
      <c r="E90" s="24">
        <v>42835</v>
      </c>
      <c r="F90" s="6">
        <v>182</v>
      </c>
      <c r="G90" s="6">
        <v>133</v>
      </c>
    </row>
    <row r="91" spans="5:7" x14ac:dyDescent="0.35">
      <c r="E91" s="24">
        <v>42841</v>
      </c>
      <c r="F91" s="6">
        <v>197</v>
      </c>
      <c r="G91" s="6">
        <v>203</v>
      </c>
    </row>
    <row r="92" spans="5:7" x14ac:dyDescent="0.35">
      <c r="E92" s="24">
        <v>42847</v>
      </c>
      <c r="F92" s="6">
        <v>199</v>
      </c>
      <c r="G92" s="6">
        <v>174</v>
      </c>
    </row>
    <row r="93" spans="5:7" x14ac:dyDescent="0.35">
      <c r="E93" s="24">
        <v>42848</v>
      </c>
      <c r="F93" s="6">
        <v>131</v>
      </c>
      <c r="G93" s="6">
        <v>275</v>
      </c>
    </row>
    <row r="94" spans="5:7" x14ac:dyDescent="0.35">
      <c r="E94" s="24">
        <v>42851</v>
      </c>
      <c r="F94" s="6">
        <v>241</v>
      </c>
      <c r="G94" s="6">
        <v>205</v>
      </c>
    </row>
    <row r="95" spans="5:7" x14ac:dyDescent="0.35">
      <c r="E95" s="24">
        <v>42854</v>
      </c>
      <c r="F95" s="6">
        <v>232</v>
      </c>
      <c r="G95" s="6">
        <v>249</v>
      </c>
    </row>
    <row r="96" spans="5:7" x14ac:dyDescent="0.35">
      <c r="E96" s="24">
        <v>42855</v>
      </c>
      <c r="F96" s="6">
        <v>298</v>
      </c>
      <c r="G96" s="6">
        <v>203</v>
      </c>
    </row>
    <row r="97" spans="5:7" x14ac:dyDescent="0.35">
      <c r="E97" s="24">
        <v>42859</v>
      </c>
      <c r="F97" s="6">
        <v>291</v>
      </c>
      <c r="G97" s="6">
        <v>182</v>
      </c>
    </row>
    <row r="98" spans="5:7" x14ac:dyDescent="0.35">
      <c r="E98" s="24">
        <v>42860</v>
      </c>
      <c r="F98" s="6">
        <v>75</v>
      </c>
      <c r="G98" s="6">
        <v>127</v>
      </c>
    </row>
    <row r="99" spans="5:7" x14ac:dyDescent="0.35">
      <c r="E99" s="24">
        <v>42862</v>
      </c>
      <c r="F99" s="6">
        <v>186</v>
      </c>
      <c r="G99" s="6">
        <v>293</v>
      </c>
    </row>
    <row r="100" spans="5:7" x14ac:dyDescent="0.35">
      <c r="E100" s="24">
        <v>42864</v>
      </c>
      <c r="F100" s="6">
        <v>67</v>
      </c>
      <c r="G100" s="6">
        <v>121</v>
      </c>
    </row>
    <row r="101" spans="5:7" x14ac:dyDescent="0.35">
      <c r="E101" s="24">
        <v>42867</v>
      </c>
      <c r="F101" s="6">
        <v>77</v>
      </c>
      <c r="G101" s="6">
        <v>287</v>
      </c>
    </row>
    <row r="102" spans="5:7" x14ac:dyDescent="0.35">
      <c r="E102" s="24">
        <v>42870</v>
      </c>
      <c r="F102" s="6">
        <v>287</v>
      </c>
      <c r="G102" s="6">
        <v>197</v>
      </c>
    </row>
    <row r="103" spans="5:7" x14ac:dyDescent="0.35">
      <c r="E103" s="24">
        <v>42872</v>
      </c>
      <c r="F103" s="6">
        <v>252</v>
      </c>
      <c r="G103" s="6">
        <v>150</v>
      </c>
    </row>
    <row r="104" spans="5:7" x14ac:dyDescent="0.35">
      <c r="E104" s="24">
        <v>42876</v>
      </c>
      <c r="F104" s="6">
        <v>251</v>
      </c>
      <c r="G104" s="6">
        <v>165</v>
      </c>
    </row>
    <row r="105" spans="5:7" x14ac:dyDescent="0.35">
      <c r="E105" s="24">
        <v>42880</v>
      </c>
      <c r="F105" s="6">
        <v>117</v>
      </c>
      <c r="G105" s="6">
        <v>238</v>
      </c>
    </row>
    <row r="106" spans="5:7" x14ac:dyDescent="0.35">
      <c r="E106" s="24">
        <v>42883</v>
      </c>
      <c r="F106" s="6">
        <v>96</v>
      </c>
      <c r="G106" s="6">
        <v>224</v>
      </c>
    </row>
    <row r="107" spans="5:7" x14ac:dyDescent="0.35">
      <c r="E107" s="24">
        <v>42886</v>
      </c>
      <c r="F107" s="6">
        <v>243</v>
      </c>
      <c r="G107" s="6">
        <v>224</v>
      </c>
    </row>
    <row r="108" spans="5:7" x14ac:dyDescent="0.35">
      <c r="E108" s="24">
        <v>42890</v>
      </c>
      <c r="F108" s="6">
        <v>89</v>
      </c>
      <c r="G108" s="6">
        <v>251</v>
      </c>
    </row>
    <row r="109" spans="5:7" x14ac:dyDescent="0.35">
      <c r="E109" s="24">
        <v>42894</v>
      </c>
      <c r="F109" s="6">
        <v>234</v>
      </c>
      <c r="G109" s="6">
        <v>177</v>
      </c>
    </row>
    <row r="110" spans="5:7" x14ac:dyDescent="0.35">
      <c r="E110" s="24">
        <v>42897</v>
      </c>
      <c r="F110" s="6">
        <v>196</v>
      </c>
      <c r="G110" s="6">
        <v>109</v>
      </c>
    </row>
    <row r="111" spans="5:7" x14ac:dyDescent="0.35">
      <c r="E111" s="24">
        <v>42898</v>
      </c>
      <c r="F111" s="6">
        <v>201</v>
      </c>
      <c r="G111" s="6">
        <v>109</v>
      </c>
    </row>
    <row r="112" spans="5:7" x14ac:dyDescent="0.35">
      <c r="E112" s="24">
        <v>42904</v>
      </c>
      <c r="F112" s="6">
        <v>89</v>
      </c>
      <c r="G112" s="6">
        <v>171</v>
      </c>
    </row>
    <row r="113" spans="5:7" x14ac:dyDescent="0.35">
      <c r="E113" s="24">
        <v>42905</v>
      </c>
      <c r="F113" s="6">
        <v>88</v>
      </c>
      <c r="G113" s="6">
        <v>151</v>
      </c>
    </row>
    <row r="114" spans="5:7" x14ac:dyDescent="0.35">
      <c r="E114" s="24">
        <v>42908</v>
      </c>
      <c r="F114" s="6">
        <v>80</v>
      </c>
      <c r="G114" s="6">
        <v>248</v>
      </c>
    </row>
    <row r="115" spans="5:7" x14ac:dyDescent="0.35">
      <c r="E115" s="24">
        <v>42909</v>
      </c>
      <c r="F115" s="6">
        <v>268</v>
      </c>
      <c r="G115" s="6">
        <v>176</v>
      </c>
    </row>
    <row r="116" spans="5:7" x14ac:dyDescent="0.35">
      <c r="E116" s="24">
        <v>42914</v>
      </c>
      <c r="F116" s="6">
        <v>78</v>
      </c>
      <c r="G116" s="6">
        <v>141</v>
      </c>
    </row>
    <row r="117" spans="5:7" x14ac:dyDescent="0.35">
      <c r="E117" s="24">
        <v>42915</v>
      </c>
      <c r="F117" s="6">
        <v>227</v>
      </c>
      <c r="G117" s="6">
        <v>203</v>
      </c>
    </row>
    <row r="118" spans="5:7" x14ac:dyDescent="0.35">
      <c r="E118" s="24">
        <v>42920</v>
      </c>
      <c r="F118" s="6">
        <v>167</v>
      </c>
      <c r="G118" s="6">
        <v>127</v>
      </c>
    </row>
    <row r="119" spans="5:7" x14ac:dyDescent="0.35">
      <c r="E119" s="24">
        <v>42922</v>
      </c>
      <c r="F119" s="6">
        <v>278</v>
      </c>
      <c r="G119" s="6">
        <v>233</v>
      </c>
    </row>
    <row r="120" spans="5:7" x14ac:dyDescent="0.35">
      <c r="E120" s="24">
        <v>42925</v>
      </c>
      <c r="F120" s="6">
        <v>155</v>
      </c>
      <c r="G120" s="6">
        <v>88</v>
      </c>
    </row>
    <row r="121" spans="5:7" x14ac:dyDescent="0.35">
      <c r="E121" s="24">
        <v>42926</v>
      </c>
      <c r="F121" s="6">
        <v>175</v>
      </c>
      <c r="G121" s="6">
        <v>290</v>
      </c>
    </row>
    <row r="122" spans="5:7" x14ac:dyDescent="0.35">
      <c r="E122" s="24">
        <v>42929</v>
      </c>
      <c r="F122" s="6">
        <v>126</v>
      </c>
      <c r="G122" s="6">
        <v>167</v>
      </c>
    </row>
    <row r="123" spans="5:7" x14ac:dyDescent="0.35">
      <c r="E123" s="24">
        <v>42932</v>
      </c>
      <c r="F123" s="6">
        <v>176</v>
      </c>
      <c r="G123" s="6">
        <v>222</v>
      </c>
    </row>
    <row r="124" spans="5:7" x14ac:dyDescent="0.35">
      <c r="E124" s="24">
        <v>42935</v>
      </c>
      <c r="F124" s="6">
        <v>118</v>
      </c>
      <c r="G124" s="6">
        <v>112</v>
      </c>
    </row>
    <row r="125" spans="5:7" x14ac:dyDescent="0.35">
      <c r="E125" s="24">
        <v>42938</v>
      </c>
      <c r="F125" s="6">
        <v>304</v>
      </c>
      <c r="G125" s="6">
        <v>539</v>
      </c>
    </row>
    <row r="126" spans="5:7" x14ac:dyDescent="0.35">
      <c r="E126" s="24">
        <v>42943</v>
      </c>
      <c r="F126" s="6">
        <v>255</v>
      </c>
      <c r="G126" s="6">
        <v>254</v>
      </c>
    </row>
    <row r="127" spans="5:7" x14ac:dyDescent="0.35">
      <c r="E127" s="24">
        <v>42945</v>
      </c>
      <c r="F127" s="6">
        <v>115</v>
      </c>
      <c r="G127" s="6">
        <v>237</v>
      </c>
    </row>
    <row r="128" spans="5:7" x14ac:dyDescent="0.35">
      <c r="E128" s="24">
        <v>42950</v>
      </c>
      <c r="F128" s="6">
        <v>212</v>
      </c>
      <c r="G128" s="6">
        <v>106</v>
      </c>
    </row>
    <row r="129" spans="5:7" x14ac:dyDescent="0.35">
      <c r="E129" s="24">
        <v>42953</v>
      </c>
      <c r="F129" s="6">
        <v>372</v>
      </c>
      <c r="G129" s="6">
        <v>400</v>
      </c>
    </row>
    <row r="130" spans="5:7" x14ac:dyDescent="0.35">
      <c r="E130" s="24">
        <v>42958</v>
      </c>
      <c r="F130" s="6">
        <v>270</v>
      </c>
      <c r="G130" s="6">
        <v>112</v>
      </c>
    </row>
    <row r="131" spans="5:7" x14ac:dyDescent="0.35">
      <c r="E131" s="24">
        <v>42960</v>
      </c>
      <c r="F131" s="6">
        <v>148</v>
      </c>
      <c r="G131" s="6">
        <v>267</v>
      </c>
    </row>
    <row r="132" spans="5:7" x14ac:dyDescent="0.35">
      <c r="E132" s="24">
        <v>42961</v>
      </c>
      <c r="F132" s="6">
        <v>285</v>
      </c>
      <c r="G132" s="6">
        <v>284</v>
      </c>
    </row>
    <row r="133" spans="5:7" x14ac:dyDescent="0.35">
      <c r="E133" s="24">
        <v>42965</v>
      </c>
      <c r="F133" s="6">
        <v>142</v>
      </c>
      <c r="G133" s="6">
        <v>207</v>
      </c>
    </row>
    <row r="134" spans="5:7" x14ac:dyDescent="0.35">
      <c r="E134" s="24">
        <v>42967</v>
      </c>
      <c r="F134" s="6">
        <v>168</v>
      </c>
      <c r="G134" s="6">
        <v>125</v>
      </c>
    </row>
    <row r="135" spans="5:7" x14ac:dyDescent="0.35">
      <c r="E135" s="24">
        <v>42970</v>
      </c>
      <c r="F135" s="6">
        <v>215</v>
      </c>
      <c r="G135" s="6">
        <v>239</v>
      </c>
    </row>
    <row r="136" spans="5:7" x14ac:dyDescent="0.35">
      <c r="E136" s="24">
        <v>42971</v>
      </c>
      <c r="F136" s="6">
        <v>165</v>
      </c>
      <c r="G136" s="6">
        <v>113</v>
      </c>
    </row>
    <row r="137" spans="5:7" x14ac:dyDescent="0.35">
      <c r="E137" s="24">
        <v>42974</v>
      </c>
      <c r="F137" s="6">
        <v>243</v>
      </c>
      <c r="G137" s="6">
        <v>155</v>
      </c>
    </row>
    <row r="138" spans="5:7" x14ac:dyDescent="0.35">
      <c r="E138" s="24">
        <v>42977</v>
      </c>
      <c r="F138" s="6">
        <v>130</v>
      </c>
      <c r="G138" s="6">
        <v>204</v>
      </c>
    </row>
    <row r="139" spans="5:7" x14ac:dyDescent="0.35">
      <c r="E139" s="24">
        <v>42981</v>
      </c>
      <c r="F139" s="6">
        <v>286</v>
      </c>
      <c r="G139" s="6">
        <v>497</v>
      </c>
    </row>
    <row r="140" spans="5:7" x14ac:dyDescent="0.35">
      <c r="E140" s="24">
        <v>42985</v>
      </c>
      <c r="F140" s="6">
        <v>105</v>
      </c>
      <c r="G140" s="6">
        <v>147</v>
      </c>
    </row>
    <row r="141" spans="5:7" x14ac:dyDescent="0.35">
      <c r="E141" s="24">
        <v>42986</v>
      </c>
      <c r="F141" s="6">
        <v>133</v>
      </c>
      <c r="G141" s="6">
        <v>211</v>
      </c>
    </row>
    <row r="142" spans="5:7" x14ac:dyDescent="0.35">
      <c r="E142" s="24">
        <v>42988</v>
      </c>
      <c r="F142" s="6">
        <v>90</v>
      </c>
      <c r="G142" s="6">
        <v>148</v>
      </c>
    </row>
    <row r="143" spans="5:7" x14ac:dyDescent="0.35">
      <c r="E143" s="24">
        <v>42992</v>
      </c>
      <c r="F143" s="6">
        <v>205</v>
      </c>
      <c r="G143" s="6">
        <v>251</v>
      </c>
    </row>
    <row r="144" spans="5:7" x14ac:dyDescent="0.35">
      <c r="E144" s="24">
        <v>42993</v>
      </c>
      <c r="F144" s="6">
        <v>50</v>
      </c>
      <c r="G144" s="6">
        <v>299</v>
      </c>
    </row>
    <row r="145" spans="5:7" x14ac:dyDescent="0.35">
      <c r="E145" s="24">
        <v>42999</v>
      </c>
      <c r="F145" s="6">
        <v>55</v>
      </c>
      <c r="G145" s="6">
        <v>206</v>
      </c>
    </row>
    <row r="146" spans="5:7" x14ac:dyDescent="0.35">
      <c r="E146" s="24">
        <v>43000</v>
      </c>
      <c r="F146" s="6">
        <v>230</v>
      </c>
      <c r="G146" s="6">
        <v>127</v>
      </c>
    </row>
    <row r="147" spans="5:7" x14ac:dyDescent="0.35">
      <c r="E147" s="24">
        <v>43003</v>
      </c>
      <c r="F147" s="6">
        <v>456</v>
      </c>
      <c r="G147" s="6">
        <v>406</v>
      </c>
    </row>
    <row r="148" spans="5:7" x14ac:dyDescent="0.35">
      <c r="E148" s="24">
        <v>43008</v>
      </c>
      <c r="F148" s="6">
        <v>141</v>
      </c>
      <c r="G148" s="6">
        <v>215</v>
      </c>
    </row>
    <row r="149" spans="5:7" x14ac:dyDescent="0.35">
      <c r="E149" s="24">
        <v>43010</v>
      </c>
      <c r="F149" s="6">
        <v>83</v>
      </c>
      <c r="G149" s="6">
        <v>85</v>
      </c>
    </row>
    <row r="150" spans="5:7" x14ac:dyDescent="0.35">
      <c r="E150" s="24">
        <v>43015</v>
      </c>
      <c r="F150" s="6">
        <v>120</v>
      </c>
      <c r="G150" s="6">
        <v>166</v>
      </c>
    </row>
    <row r="151" spans="5:7" x14ac:dyDescent="0.35">
      <c r="E151" s="24">
        <v>43017</v>
      </c>
      <c r="F151" s="6">
        <v>213</v>
      </c>
      <c r="G151" s="6">
        <v>144</v>
      </c>
    </row>
    <row r="152" spans="5:7" x14ac:dyDescent="0.35">
      <c r="E152" s="24">
        <v>43021</v>
      </c>
      <c r="F152" s="6">
        <v>264</v>
      </c>
      <c r="G152" s="6">
        <v>187</v>
      </c>
    </row>
    <row r="153" spans="5:7" x14ac:dyDescent="0.35">
      <c r="E153" s="24">
        <v>43022</v>
      </c>
      <c r="F153" s="6">
        <v>113</v>
      </c>
      <c r="G153" s="6">
        <v>274</v>
      </c>
    </row>
    <row r="154" spans="5:7" x14ac:dyDescent="0.35">
      <c r="E154" s="24">
        <v>43026</v>
      </c>
      <c r="F154" s="6">
        <v>254</v>
      </c>
      <c r="G154" s="6">
        <v>554</v>
      </c>
    </row>
    <row r="155" spans="5:7" x14ac:dyDescent="0.35">
      <c r="E155" s="24">
        <v>43032</v>
      </c>
      <c r="F155" s="6">
        <v>162</v>
      </c>
      <c r="G155" s="6">
        <v>282</v>
      </c>
    </row>
    <row r="156" spans="5:7" x14ac:dyDescent="0.35">
      <c r="E156" s="24">
        <v>43034</v>
      </c>
      <c r="F156" s="6">
        <v>95</v>
      </c>
      <c r="G156" s="6">
        <v>146</v>
      </c>
    </row>
    <row r="157" spans="5:7" x14ac:dyDescent="0.35">
      <c r="E157" s="24">
        <v>43038</v>
      </c>
      <c r="F157" s="6">
        <v>222</v>
      </c>
      <c r="G157" s="6">
        <v>85</v>
      </c>
    </row>
    <row r="158" spans="5:7" x14ac:dyDescent="0.35">
      <c r="E158" s="24">
        <v>43039</v>
      </c>
      <c r="F158" s="6">
        <v>245</v>
      </c>
      <c r="G158" s="6">
        <v>220</v>
      </c>
    </row>
    <row r="159" spans="5:7" x14ac:dyDescent="0.35">
      <c r="E159" s="24">
        <v>43041</v>
      </c>
      <c r="F159" s="6">
        <v>293</v>
      </c>
      <c r="G159" s="6">
        <v>282</v>
      </c>
    </row>
    <row r="160" spans="5:7" x14ac:dyDescent="0.35">
      <c r="E160" s="24">
        <v>43042</v>
      </c>
      <c r="F160" s="6">
        <v>219</v>
      </c>
      <c r="G160" s="6">
        <v>227</v>
      </c>
    </row>
    <row r="161" spans="5:7" x14ac:dyDescent="0.35">
      <c r="E161" s="24">
        <v>43045</v>
      </c>
      <c r="F161" s="6">
        <v>173</v>
      </c>
      <c r="G161" s="6">
        <v>177</v>
      </c>
    </row>
    <row r="162" spans="5:7" x14ac:dyDescent="0.35">
      <c r="E162" s="24">
        <v>43048</v>
      </c>
      <c r="F162" s="6">
        <v>123</v>
      </c>
      <c r="G162" s="6">
        <v>246</v>
      </c>
    </row>
    <row r="163" spans="5:7" x14ac:dyDescent="0.35">
      <c r="E163" s="24">
        <v>43051</v>
      </c>
      <c r="F163" s="6">
        <v>99</v>
      </c>
      <c r="G163" s="6">
        <v>208</v>
      </c>
    </row>
    <row r="164" spans="5:7" x14ac:dyDescent="0.35">
      <c r="E164" s="24">
        <v>43056</v>
      </c>
      <c r="F164" s="6">
        <v>260</v>
      </c>
      <c r="G164" s="6">
        <v>292</v>
      </c>
    </row>
    <row r="165" spans="5:7" x14ac:dyDescent="0.35">
      <c r="E165" s="24">
        <v>43057</v>
      </c>
      <c r="F165" s="6">
        <v>143</v>
      </c>
      <c r="G165" s="6">
        <v>235</v>
      </c>
    </row>
    <row r="166" spans="5:7" x14ac:dyDescent="0.35">
      <c r="E166" s="24">
        <v>43064</v>
      </c>
      <c r="F166" s="6">
        <v>305</v>
      </c>
      <c r="G166" s="6">
        <v>316</v>
      </c>
    </row>
    <row r="167" spans="5:7" x14ac:dyDescent="0.35">
      <c r="E167" s="24">
        <v>43070</v>
      </c>
      <c r="F167" s="6">
        <v>255</v>
      </c>
      <c r="G167" s="6">
        <v>309</v>
      </c>
    </row>
    <row r="168" spans="5:7" x14ac:dyDescent="0.35">
      <c r="E168" s="24">
        <v>43074</v>
      </c>
      <c r="F168" s="6">
        <v>116</v>
      </c>
      <c r="G168" s="6">
        <v>148</v>
      </c>
    </row>
    <row r="169" spans="5:7" x14ac:dyDescent="0.35">
      <c r="E169" s="24">
        <v>43077</v>
      </c>
      <c r="F169" s="6">
        <v>94</v>
      </c>
      <c r="G169" s="6">
        <v>94</v>
      </c>
    </row>
    <row r="170" spans="5:7" x14ac:dyDescent="0.35">
      <c r="E170" s="24">
        <v>43078</v>
      </c>
      <c r="F170" s="6">
        <v>169</v>
      </c>
      <c r="G170" s="6">
        <v>150</v>
      </c>
    </row>
    <row r="171" spans="5:7" x14ac:dyDescent="0.35">
      <c r="E171" s="24">
        <v>43084</v>
      </c>
      <c r="F171" s="6">
        <v>338</v>
      </c>
      <c r="G171" s="6">
        <v>321</v>
      </c>
    </row>
    <row r="172" spans="5:7" x14ac:dyDescent="0.35">
      <c r="E172" s="24">
        <v>43090</v>
      </c>
      <c r="F172" s="6">
        <v>124</v>
      </c>
      <c r="G172" s="6">
        <v>292</v>
      </c>
    </row>
    <row r="173" spans="5:7" x14ac:dyDescent="0.35">
      <c r="E173" s="24">
        <v>43091</v>
      </c>
      <c r="F173" s="6">
        <v>195</v>
      </c>
      <c r="G173" s="6">
        <v>104</v>
      </c>
    </row>
    <row r="174" spans="5:7" x14ac:dyDescent="0.35">
      <c r="E174" s="24">
        <v>43093</v>
      </c>
      <c r="F174" s="6">
        <v>254</v>
      </c>
      <c r="G174" s="6">
        <v>114</v>
      </c>
    </row>
    <row r="175" spans="5:7" x14ac:dyDescent="0.35">
      <c r="E175" s="24">
        <v>43096</v>
      </c>
      <c r="F175" s="6">
        <v>286</v>
      </c>
      <c r="G175" s="6">
        <v>262</v>
      </c>
    </row>
    <row r="176" spans="5:7" x14ac:dyDescent="0.35">
      <c r="E176" s="24">
        <v>43100</v>
      </c>
      <c r="F176" s="6">
        <v>270</v>
      </c>
      <c r="G176" s="6">
        <v>250</v>
      </c>
    </row>
    <row r="177" spans="5:7" x14ac:dyDescent="0.35">
      <c r="E177" s="24">
        <v>43102</v>
      </c>
      <c r="F177" s="6">
        <v>227</v>
      </c>
      <c r="G177" s="6">
        <v>284</v>
      </c>
    </row>
    <row r="178" spans="5:7" x14ac:dyDescent="0.35">
      <c r="E178" s="24">
        <v>43103</v>
      </c>
      <c r="F178" s="6">
        <v>56</v>
      </c>
      <c r="G178" s="6">
        <v>299</v>
      </c>
    </row>
    <row r="179" spans="5:7" x14ac:dyDescent="0.35">
      <c r="E179" s="24">
        <v>43107</v>
      </c>
      <c r="F179" s="6">
        <v>191</v>
      </c>
      <c r="G179" s="6">
        <v>299</v>
      </c>
    </row>
    <row r="180" spans="5:7" x14ac:dyDescent="0.35">
      <c r="E180" s="24">
        <v>43111</v>
      </c>
      <c r="F180" s="6">
        <v>82</v>
      </c>
      <c r="G180" s="6">
        <v>289</v>
      </c>
    </row>
    <row r="181" spans="5:7" x14ac:dyDescent="0.35">
      <c r="E181" s="24">
        <v>43114</v>
      </c>
      <c r="F181" s="6">
        <v>245</v>
      </c>
      <c r="G181" s="6">
        <v>270</v>
      </c>
    </row>
    <row r="182" spans="5:7" x14ac:dyDescent="0.35">
      <c r="E182" s="24">
        <v>43118</v>
      </c>
      <c r="F182" s="6">
        <v>228</v>
      </c>
      <c r="G182" s="6">
        <v>166</v>
      </c>
    </row>
    <row r="183" spans="5:7" x14ac:dyDescent="0.35">
      <c r="E183" s="24">
        <v>43120</v>
      </c>
      <c r="F183" s="6">
        <v>72</v>
      </c>
      <c r="G183" s="6">
        <v>253</v>
      </c>
    </row>
    <row r="184" spans="5:7" x14ac:dyDescent="0.35">
      <c r="E184" s="24">
        <v>43126</v>
      </c>
      <c r="F184" s="6">
        <v>236</v>
      </c>
      <c r="G184" s="6">
        <v>548</v>
      </c>
    </row>
    <row r="185" spans="5:7" x14ac:dyDescent="0.35">
      <c r="E185" s="24">
        <v>43129</v>
      </c>
      <c r="F185" s="6">
        <v>153</v>
      </c>
      <c r="G185" s="6">
        <v>164</v>
      </c>
    </row>
    <row r="186" spans="5:7" x14ac:dyDescent="0.35">
      <c r="E186" s="24">
        <v>43132</v>
      </c>
      <c r="F186" s="6">
        <v>134</v>
      </c>
      <c r="G186" s="6">
        <v>266</v>
      </c>
    </row>
    <row r="187" spans="5:7" x14ac:dyDescent="0.35">
      <c r="E187" s="24">
        <v>43134</v>
      </c>
      <c r="F187" s="6">
        <v>203</v>
      </c>
      <c r="G187" s="6">
        <v>298</v>
      </c>
    </row>
    <row r="188" spans="5:7" x14ac:dyDescent="0.35">
      <c r="E188" s="24">
        <v>43135</v>
      </c>
      <c r="F188" s="6">
        <v>177</v>
      </c>
      <c r="G188" s="6">
        <v>143</v>
      </c>
    </row>
    <row r="189" spans="5:7" x14ac:dyDescent="0.35">
      <c r="E189" s="24">
        <v>43139</v>
      </c>
      <c r="F189" s="6">
        <v>69</v>
      </c>
      <c r="G189" s="6">
        <v>261</v>
      </c>
    </row>
    <row r="190" spans="5:7" x14ac:dyDescent="0.35">
      <c r="E190" s="24">
        <v>43142</v>
      </c>
      <c r="F190" s="6">
        <v>141</v>
      </c>
      <c r="G190" s="6">
        <v>159</v>
      </c>
    </row>
    <row r="191" spans="5:7" x14ac:dyDescent="0.35">
      <c r="E191" s="24">
        <v>43145</v>
      </c>
      <c r="F191" s="6">
        <v>129</v>
      </c>
      <c r="G191" s="6">
        <v>281</v>
      </c>
    </row>
    <row r="192" spans="5:7" x14ac:dyDescent="0.35">
      <c r="E192" s="24">
        <v>43150</v>
      </c>
      <c r="F192" s="6">
        <v>65</v>
      </c>
      <c r="G192" s="6">
        <v>130</v>
      </c>
    </row>
    <row r="193" spans="5:7" x14ac:dyDescent="0.35">
      <c r="E193" s="24">
        <v>43153</v>
      </c>
      <c r="F193" s="6">
        <v>271</v>
      </c>
      <c r="G193" s="6">
        <v>87</v>
      </c>
    </row>
    <row r="194" spans="5:7" x14ac:dyDescent="0.35">
      <c r="E194" s="24">
        <v>43158</v>
      </c>
      <c r="F194" s="6">
        <v>71</v>
      </c>
      <c r="G194" s="6">
        <v>257</v>
      </c>
    </row>
    <row r="195" spans="5:7" x14ac:dyDescent="0.35">
      <c r="E195" s="24">
        <v>43160</v>
      </c>
      <c r="F195" s="6">
        <v>196</v>
      </c>
      <c r="G195" s="6">
        <v>198</v>
      </c>
    </row>
    <row r="196" spans="5:7" x14ac:dyDescent="0.35">
      <c r="E196" s="24">
        <v>43163</v>
      </c>
      <c r="F196" s="6">
        <v>285</v>
      </c>
      <c r="G196" s="6">
        <v>99</v>
      </c>
    </row>
    <row r="197" spans="5:7" x14ac:dyDescent="0.35">
      <c r="E197" s="24">
        <v>43165</v>
      </c>
      <c r="F197" s="6">
        <v>108</v>
      </c>
      <c r="G197" s="6">
        <v>98</v>
      </c>
    </row>
    <row r="198" spans="5:7" x14ac:dyDescent="0.35">
      <c r="E198" s="24">
        <v>43170</v>
      </c>
      <c r="F198" s="6">
        <v>195</v>
      </c>
      <c r="G198" s="6">
        <v>144</v>
      </c>
    </row>
    <row r="199" spans="5:7" x14ac:dyDescent="0.35">
      <c r="E199" s="24">
        <v>43171</v>
      </c>
      <c r="F199" s="6">
        <v>215</v>
      </c>
      <c r="G199" s="6">
        <v>291</v>
      </c>
    </row>
    <row r="200" spans="5:7" x14ac:dyDescent="0.35">
      <c r="E200" s="24">
        <v>43174</v>
      </c>
      <c r="F200" s="6">
        <v>231</v>
      </c>
      <c r="G200" s="6">
        <v>276</v>
      </c>
    </row>
    <row r="201" spans="5:7" x14ac:dyDescent="0.35">
      <c r="E201" s="24">
        <v>43177</v>
      </c>
      <c r="F201" s="6">
        <v>61</v>
      </c>
      <c r="G201" s="6">
        <v>152</v>
      </c>
    </row>
    <row r="202" spans="5:7" x14ac:dyDescent="0.35">
      <c r="E202" s="24">
        <v>43178</v>
      </c>
      <c r="F202" s="6">
        <v>175</v>
      </c>
      <c r="G202" s="6">
        <v>179</v>
      </c>
    </row>
    <row r="203" spans="5:7" x14ac:dyDescent="0.35">
      <c r="E203" s="24">
        <v>43180</v>
      </c>
      <c r="F203" s="6">
        <v>134</v>
      </c>
      <c r="G203" s="6">
        <v>232</v>
      </c>
    </row>
    <row r="204" spans="5:7" x14ac:dyDescent="0.35">
      <c r="E204" s="24">
        <v>43183</v>
      </c>
      <c r="F204" s="6">
        <v>177</v>
      </c>
      <c r="G204" s="6">
        <v>262</v>
      </c>
    </row>
    <row r="205" spans="5:7" x14ac:dyDescent="0.35">
      <c r="E205" s="24">
        <v>43186</v>
      </c>
      <c r="F205" s="6">
        <v>136</v>
      </c>
      <c r="G205" s="6">
        <v>194</v>
      </c>
    </row>
    <row r="206" spans="5:7" x14ac:dyDescent="0.35">
      <c r="E206" s="24">
        <v>43188</v>
      </c>
      <c r="F206" s="6">
        <v>286</v>
      </c>
      <c r="G206" s="6">
        <v>109</v>
      </c>
    </row>
    <row r="207" spans="5:7" x14ac:dyDescent="0.35">
      <c r="E207" s="24">
        <v>43189</v>
      </c>
      <c r="F207" s="6">
        <v>128</v>
      </c>
      <c r="G207" s="6">
        <v>287</v>
      </c>
    </row>
    <row r="208" spans="5:7" x14ac:dyDescent="0.35">
      <c r="E208" s="24">
        <v>43192</v>
      </c>
      <c r="F208" s="6">
        <v>313</v>
      </c>
      <c r="G208" s="6">
        <v>331</v>
      </c>
    </row>
    <row r="209" spans="5:7" x14ac:dyDescent="0.35">
      <c r="E209" s="24">
        <v>43195</v>
      </c>
      <c r="F209" s="6">
        <v>61</v>
      </c>
      <c r="G209" s="6">
        <v>291</v>
      </c>
    </row>
    <row r="210" spans="5:7" x14ac:dyDescent="0.35">
      <c r="E210" s="24">
        <v>43198</v>
      </c>
      <c r="F210" s="6">
        <v>132</v>
      </c>
      <c r="G210" s="6">
        <v>194</v>
      </c>
    </row>
    <row r="211" spans="5:7" x14ac:dyDescent="0.35">
      <c r="E211" s="24">
        <v>43203</v>
      </c>
      <c r="F211" s="6">
        <v>124</v>
      </c>
      <c r="G211" s="6">
        <v>94</v>
      </c>
    </row>
    <row r="212" spans="5:7" x14ac:dyDescent="0.35">
      <c r="E212" s="24">
        <v>43206</v>
      </c>
      <c r="F212" s="6">
        <v>90</v>
      </c>
      <c r="G212" s="6">
        <v>117</v>
      </c>
    </row>
    <row r="213" spans="5:7" x14ac:dyDescent="0.35">
      <c r="E213" s="24">
        <v>43207</v>
      </c>
      <c r="F213" s="6">
        <v>71</v>
      </c>
      <c r="G213" s="6">
        <v>253</v>
      </c>
    </row>
    <row r="214" spans="5:7" x14ac:dyDescent="0.35">
      <c r="E214" s="24">
        <v>43214</v>
      </c>
      <c r="F214" s="6">
        <v>196</v>
      </c>
      <c r="G214" s="6">
        <v>293</v>
      </c>
    </row>
    <row r="215" spans="5:7" x14ac:dyDescent="0.35">
      <c r="E215" s="24">
        <v>43215</v>
      </c>
      <c r="F215" s="6">
        <v>175</v>
      </c>
      <c r="G215" s="6">
        <v>256</v>
      </c>
    </row>
    <row r="216" spans="5:7" x14ac:dyDescent="0.35">
      <c r="E216" s="24">
        <v>43218</v>
      </c>
      <c r="F216" s="6">
        <v>191</v>
      </c>
      <c r="G216" s="6">
        <v>179</v>
      </c>
    </row>
    <row r="217" spans="5:7" x14ac:dyDescent="0.35">
      <c r="E217" s="24">
        <v>43221</v>
      </c>
      <c r="F217" s="6">
        <v>136</v>
      </c>
      <c r="G217" s="6">
        <v>262</v>
      </c>
    </row>
    <row r="218" spans="5:7" x14ac:dyDescent="0.35">
      <c r="E218" s="24">
        <v>43225</v>
      </c>
      <c r="F218" s="6">
        <v>309</v>
      </c>
      <c r="G218" s="6">
        <v>460</v>
      </c>
    </row>
    <row r="219" spans="5:7" x14ac:dyDescent="0.35">
      <c r="E219" s="24">
        <v>43231</v>
      </c>
      <c r="F219" s="6">
        <v>172</v>
      </c>
      <c r="G219" s="6">
        <v>183</v>
      </c>
    </row>
    <row r="220" spans="5:7" x14ac:dyDescent="0.35">
      <c r="E220" s="24">
        <v>43232</v>
      </c>
      <c r="F220" s="6">
        <v>92</v>
      </c>
      <c r="G220" s="6">
        <v>297</v>
      </c>
    </row>
    <row r="221" spans="5:7" x14ac:dyDescent="0.35">
      <c r="E221" s="24">
        <v>43235</v>
      </c>
      <c r="F221" s="6">
        <v>444</v>
      </c>
      <c r="G221" s="6">
        <v>248</v>
      </c>
    </row>
    <row r="222" spans="5:7" x14ac:dyDescent="0.35">
      <c r="E222" s="24">
        <v>43239</v>
      </c>
      <c r="F222" s="6">
        <v>158</v>
      </c>
      <c r="G222" s="6">
        <v>167</v>
      </c>
    </row>
    <row r="223" spans="5:7" x14ac:dyDescent="0.35">
      <c r="E223" s="24">
        <v>43242</v>
      </c>
      <c r="F223" s="6">
        <v>299</v>
      </c>
      <c r="G223" s="6">
        <v>124</v>
      </c>
    </row>
    <row r="224" spans="5:7" x14ac:dyDescent="0.35">
      <c r="E224" s="24">
        <v>43243</v>
      </c>
      <c r="F224" s="6">
        <v>280</v>
      </c>
      <c r="G224" s="6">
        <v>217</v>
      </c>
    </row>
    <row r="225" spans="5:7" x14ac:dyDescent="0.35">
      <c r="E225" s="24">
        <v>43249</v>
      </c>
      <c r="F225" s="6">
        <v>114</v>
      </c>
      <c r="G225" s="6">
        <v>108</v>
      </c>
    </row>
    <row r="226" spans="5:7" x14ac:dyDescent="0.35">
      <c r="E226" s="24">
        <v>43251</v>
      </c>
      <c r="F226" s="6">
        <v>247</v>
      </c>
      <c r="G226" s="6">
        <v>286</v>
      </c>
    </row>
    <row r="227" spans="5:7" x14ac:dyDescent="0.35">
      <c r="E227" s="24">
        <v>43255</v>
      </c>
      <c r="F227" s="6">
        <v>248</v>
      </c>
      <c r="G227" s="6">
        <v>192</v>
      </c>
    </row>
    <row r="228" spans="5:7" x14ac:dyDescent="0.35">
      <c r="E228" s="24">
        <v>43259</v>
      </c>
      <c r="F228" s="6">
        <v>275</v>
      </c>
      <c r="G228" s="6">
        <v>274</v>
      </c>
    </row>
    <row r="229" spans="5:7" x14ac:dyDescent="0.35">
      <c r="E229" s="24">
        <v>43262</v>
      </c>
      <c r="F229" s="6">
        <v>99</v>
      </c>
      <c r="G229" s="6">
        <v>230</v>
      </c>
    </row>
    <row r="230" spans="5:7" x14ac:dyDescent="0.35">
      <c r="E230" s="24">
        <v>43267</v>
      </c>
      <c r="F230" s="6">
        <v>174</v>
      </c>
      <c r="G230" s="6">
        <v>103</v>
      </c>
    </row>
    <row r="231" spans="5:7" x14ac:dyDescent="0.35">
      <c r="E231" s="24">
        <v>43269</v>
      </c>
      <c r="F231" s="6">
        <v>181</v>
      </c>
      <c r="G231" s="6">
        <v>253</v>
      </c>
    </row>
    <row r="232" spans="5:7" x14ac:dyDescent="0.35">
      <c r="E232" s="24">
        <v>43275</v>
      </c>
      <c r="F232" s="6">
        <v>536</v>
      </c>
      <c r="G232" s="6">
        <v>520</v>
      </c>
    </row>
    <row r="233" spans="5:7" x14ac:dyDescent="0.35">
      <c r="E233" s="24">
        <v>43279</v>
      </c>
      <c r="F233" s="6">
        <v>108</v>
      </c>
      <c r="G233" s="6">
        <v>297</v>
      </c>
    </row>
    <row r="234" spans="5:7" x14ac:dyDescent="0.35">
      <c r="E234" s="24">
        <v>43282</v>
      </c>
      <c r="F234" s="6">
        <v>172</v>
      </c>
      <c r="G234" s="6">
        <v>223</v>
      </c>
    </row>
    <row r="235" spans="5:7" x14ac:dyDescent="0.35">
      <c r="E235" s="24">
        <v>43283</v>
      </c>
      <c r="F235" s="6">
        <v>96</v>
      </c>
      <c r="G235" s="6">
        <v>121</v>
      </c>
    </row>
    <row r="236" spans="5:7" x14ac:dyDescent="0.35">
      <c r="E236" s="24">
        <v>43285</v>
      </c>
      <c r="F236" s="6">
        <v>271</v>
      </c>
      <c r="G236" s="6">
        <v>163</v>
      </c>
    </row>
    <row r="237" spans="5:7" x14ac:dyDescent="0.35">
      <c r="E237" s="24">
        <v>43287</v>
      </c>
      <c r="F237" s="6">
        <v>85</v>
      </c>
      <c r="G237" s="6">
        <v>293</v>
      </c>
    </row>
    <row r="238" spans="5:7" x14ac:dyDescent="0.35">
      <c r="E238" s="24">
        <v>43292</v>
      </c>
      <c r="F238" s="6">
        <v>390</v>
      </c>
      <c r="G238" s="6">
        <v>398</v>
      </c>
    </row>
    <row r="239" spans="5:7" x14ac:dyDescent="0.35">
      <c r="E239" s="24">
        <v>43299</v>
      </c>
      <c r="F239" s="6">
        <v>137</v>
      </c>
      <c r="G239" s="6">
        <v>160</v>
      </c>
    </row>
    <row r="240" spans="5:7" x14ac:dyDescent="0.35">
      <c r="E240" s="24">
        <v>43300</v>
      </c>
      <c r="F240" s="6">
        <v>243</v>
      </c>
      <c r="G240" s="6">
        <v>129</v>
      </c>
    </row>
    <row r="241" spans="5:7" x14ac:dyDescent="0.35">
      <c r="E241" s="24">
        <v>43304</v>
      </c>
      <c r="F241" s="6">
        <v>369</v>
      </c>
      <c r="G241" s="6">
        <v>353</v>
      </c>
    </row>
    <row r="242" spans="5:7" x14ac:dyDescent="0.35">
      <c r="E242" s="24">
        <v>43309</v>
      </c>
      <c r="F242" s="6">
        <v>195</v>
      </c>
      <c r="G242" s="6">
        <v>321</v>
      </c>
    </row>
    <row r="243" spans="5:7" x14ac:dyDescent="0.35">
      <c r="E243" s="24">
        <v>43313</v>
      </c>
      <c r="F243" s="6">
        <v>492</v>
      </c>
      <c r="G243" s="6">
        <v>281</v>
      </c>
    </row>
    <row r="244" spans="5:7" x14ac:dyDescent="0.35">
      <c r="E244" s="24">
        <v>43316</v>
      </c>
      <c r="F244" s="6">
        <v>240</v>
      </c>
      <c r="G244" s="6">
        <v>192</v>
      </c>
    </row>
    <row r="245" spans="5:7" x14ac:dyDescent="0.35">
      <c r="E245" s="24">
        <v>43320</v>
      </c>
      <c r="F245" s="6">
        <v>131</v>
      </c>
      <c r="G245" s="6">
        <v>172</v>
      </c>
    </row>
    <row r="246" spans="5:7" x14ac:dyDescent="0.35">
      <c r="E246" s="24">
        <v>43321</v>
      </c>
      <c r="F246" s="6">
        <v>296</v>
      </c>
      <c r="G246" s="6">
        <v>189</v>
      </c>
    </row>
    <row r="247" spans="5:7" x14ac:dyDescent="0.35">
      <c r="E247" s="24">
        <v>43326</v>
      </c>
      <c r="F247" s="6">
        <v>184</v>
      </c>
      <c r="G247" s="6">
        <v>158</v>
      </c>
    </row>
    <row r="248" spans="5:7" x14ac:dyDescent="0.35">
      <c r="E248" s="24">
        <v>43327</v>
      </c>
      <c r="F248" s="6">
        <v>177</v>
      </c>
      <c r="G248" s="6">
        <v>230</v>
      </c>
    </row>
    <row r="249" spans="5:7" x14ac:dyDescent="0.35">
      <c r="E249" s="24">
        <v>43331</v>
      </c>
      <c r="F249" s="6">
        <v>151</v>
      </c>
      <c r="G249" s="6">
        <v>282</v>
      </c>
    </row>
    <row r="250" spans="5:7" x14ac:dyDescent="0.35">
      <c r="E250" s="24">
        <v>43334</v>
      </c>
      <c r="F250" s="6">
        <v>250</v>
      </c>
      <c r="G250" s="6">
        <v>289</v>
      </c>
    </row>
    <row r="251" spans="5:7" x14ac:dyDescent="0.35">
      <c r="E251" s="24">
        <v>43337</v>
      </c>
      <c r="F251" s="6">
        <v>333</v>
      </c>
      <c r="G251" s="6">
        <v>405</v>
      </c>
    </row>
    <row r="252" spans="5:7" x14ac:dyDescent="0.35">
      <c r="E252" s="24">
        <v>43342</v>
      </c>
      <c r="F252" s="6">
        <v>319</v>
      </c>
      <c r="G252" s="6">
        <v>227</v>
      </c>
    </row>
    <row r="253" spans="5:7" x14ac:dyDescent="0.35">
      <c r="E253" s="24">
        <v>43348</v>
      </c>
      <c r="F253" s="6">
        <v>300</v>
      </c>
      <c r="G253" s="6">
        <v>116</v>
      </c>
    </row>
    <row r="254" spans="5:7" x14ac:dyDescent="0.35">
      <c r="E254" s="24">
        <v>43350</v>
      </c>
      <c r="F254" s="6">
        <v>255</v>
      </c>
      <c r="G254" s="6">
        <v>290</v>
      </c>
    </row>
    <row r="255" spans="5:7" x14ac:dyDescent="0.35">
      <c r="E255" s="24">
        <v>43354</v>
      </c>
      <c r="F255" s="6">
        <v>137</v>
      </c>
      <c r="G255" s="6">
        <v>220</v>
      </c>
    </row>
    <row r="256" spans="5:7" x14ac:dyDescent="0.35">
      <c r="E256" s="24">
        <v>43355</v>
      </c>
      <c r="F256" s="6">
        <v>63</v>
      </c>
      <c r="G256" s="6">
        <v>80</v>
      </c>
    </row>
    <row r="257" spans="5:7" x14ac:dyDescent="0.35">
      <c r="E257" s="24">
        <v>43362</v>
      </c>
      <c r="F257" s="6">
        <v>254</v>
      </c>
      <c r="G257" s="6">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5"/>
  <sheetViews>
    <sheetView topLeftCell="A19" workbookViewId="0">
      <selection activeCell="D33" sqref="D33"/>
    </sheetView>
  </sheetViews>
  <sheetFormatPr defaultRowHeight="14.5" x14ac:dyDescent="0.35"/>
  <cols>
    <col min="1" max="1" width="24.08984375" customWidth="1"/>
    <col min="2" max="2" width="15.26953125" customWidth="1"/>
    <col min="3" max="4" width="5.81640625" customWidth="1"/>
    <col min="5" max="5" width="13.90625" customWidth="1"/>
    <col min="6" max="6" width="10.26953125" customWidth="1"/>
    <col min="7" max="7" width="5.81640625" customWidth="1"/>
    <col min="8" max="8" width="13.90625" customWidth="1"/>
    <col min="9" max="9" width="11.453125" customWidth="1"/>
    <col min="10" max="12" width="5.81640625" customWidth="1"/>
    <col min="13" max="13" width="14.453125" customWidth="1"/>
    <col min="14" max="14" width="11.1796875" customWidth="1"/>
    <col min="15" max="15" width="5.81640625" customWidth="1"/>
    <col min="16" max="16" width="14.1796875" customWidth="1"/>
    <col min="17" max="17" width="9.6328125" customWidth="1"/>
    <col min="18" max="19" width="5.81640625" customWidth="1"/>
    <col min="20" max="20" width="12.54296875" customWidth="1"/>
    <col min="21" max="21" width="10.7265625" customWidth="1"/>
    <col min="22" max="27" width="10.1796875" customWidth="1"/>
    <col min="28" max="33" width="9.1796875" customWidth="1"/>
    <col min="34" max="34" width="7.6328125" customWidth="1"/>
    <col min="35" max="35" width="11.1796875" customWidth="1"/>
    <col min="36" max="59" width="9.453125" customWidth="1"/>
    <col min="60" max="79" width="10.453125" customWidth="1"/>
    <col min="80" max="88" width="9.453125" customWidth="1"/>
    <col min="89" max="108" width="10.453125" customWidth="1"/>
    <col min="109" max="117" width="9.453125" customWidth="1"/>
    <col min="118" max="137" width="10.453125" customWidth="1"/>
    <col min="138" max="146" width="8.453125" customWidth="1"/>
    <col min="147" max="162" width="9.453125" customWidth="1"/>
    <col min="163" max="163" width="9.453125" bestFit="1" customWidth="1"/>
    <col min="164" max="165" width="9.453125" customWidth="1"/>
    <col min="166" max="166" width="9.453125" bestFit="1" customWidth="1"/>
    <col min="167" max="167" width="9.453125" customWidth="1"/>
    <col min="168" max="176" width="8.453125" customWidth="1"/>
    <col min="177" max="178" width="9.453125" customWidth="1"/>
    <col min="179" max="183" width="9.453125" bestFit="1" customWidth="1"/>
    <col min="184" max="186" width="9.453125" customWidth="1"/>
    <col min="187" max="187" width="9.453125" bestFit="1" customWidth="1"/>
    <col min="188" max="190" width="9.453125" customWidth="1"/>
    <col min="191" max="194" width="9.453125" bestFit="1" customWidth="1"/>
    <col min="195" max="195" width="9.1796875" customWidth="1"/>
    <col min="196" max="202" width="8.453125" customWidth="1"/>
    <col min="203" max="204" width="9.453125" customWidth="1"/>
    <col min="205" max="206" width="9.453125" bestFit="1" customWidth="1"/>
    <col min="207" max="207" width="9.453125" customWidth="1"/>
    <col min="208" max="208" width="9.453125" bestFit="1" customWidth="1"/>
    <col min="209" max="210" width="9.453125" customWidth="1"/>
    <col min="211" max="211" width="9.453125" bestFit="1" customWidth="1"/>
    <col min="212" max="214" width="9.453125" customWidth="1"/>
    <col min="215" max="215" width="9.453125" bestFit="1" customWidth="1"/>
    <col min="216" max="216" width="9.453125" customWidth="1"/>
    <col min="217" max="217" width="9.453125" bestFit="1" customWidth="1"/>
    <col min="218" max="219" width="9.453125" customWidth="1"/>
    <col min="220" max="220" width="9.453125" bestFit="1" customWidth="1"/>
    <col min="221" max="221" width="9.453125" customWidth="1"/>
    <col min="222" max="222" width="9.453125" bestFit="1" customWidth="1"/>
    <col min="223" max="231" width="8.453125" customWidth="1"/>
    <col min="232" max="232" width="9.453125" bestFit="1" customWidth="1"/>
    <col min="233" max="233" width="9.453125" customWidth="1"/>
    <col min="234" max="234" width="9.453125" bestFit="1" customWidth="1"/>
    <col min="235" max="237" width="9.453125" customWidth="1"/>
    <col min="238" max="241" width="9.453125" bestFit="1" customWidth="1"/>
    <col min="242" max="242" width="9.453125" customWidth="1"/>
    <col min="243" max="244" width="9.453125" bestFit="1" customWidth="1"/>
    <col min="245" max="247" width="9.453125" customWidth="1"/>
    <col min="248" max="249" width="9.453125" bestFit="1" customWidth="1"/>
    <col min="250" max="250" width="9.453125" customWidth="1"/>
    <col min="251" max="258" width="8.453125" customWidth="1"/>
    <col min="259" max="259" width="9.453125" customWidth="1"/>
    <col min="260" max="265" width="9.453125" bestFit="1" customWidth="1"/>
    <col min="266" max="266" width="9.453125" customWidth="1"/>
    <col min="267" max="272" width="9.453125" bestFit="1" customWidth="1"/>
    <col min="273" max="273" width="9.453125" customWidth="1"/>
    <col min="274" max="275" width="9.453125" bestFit="1" customWidth="1"/>
    <col min="276" max="276" width="9.453125" customWidth="1"/>
    <col min="277" max="279" width="9.453125" bestFit="1" customWidth="1"/>
    <col min="280" max="288" width="8.453125" customWidth="1"/>
    <col min="289" max="293" width="9.453125" bestFit="1" customWidth="1"/>
    <col min="294" max="299" width="9.453125" customWidth="1"/>
    <col min="300" max="303" width="9.453125" bestFit="1" customWidth="1"/>
    <col min="304" max="304" width="9.453125" customWidth="1"/>
    <col min="305" max="306" width="9.453125" bestFit="1" customWidth="1"/>
    <col min="307" max="314" width="8.453125" customWidth="1"/>
    <col min="315" max="317" width="9.453125" bestFit="1" customWidth="1"/>
    <col min="318" max="318" width="9.453125" customWidth="1"/>
    <col min="319" max="320" width="9.453125" bestFit="1" customWidth="1"/>
    <col min="321" max="321" width="9.453125" customWidth="1"/>
    <col min="322" max="324" width="9.453125" bestFit="1" customWidth="1"/>
    <col min="325" max="325" width="9.453125" customWidth="1"/>
    <col min="326" max="335" width="9.453125" bestFit="1" customWidth="1"/>
    <col min="336" max="336" width="9.453125" customWidth="1"/>
    <col min="337" max="344" width="8.453125" customWidth="1"/>
    <col min="345" max="347" width="9.453125" bestFit="1" customWidth="1"/>
    <col min="348" max="349" width="9.453125" customWidth="1"/>
    <col min="350" max="352" width="9.453125" bestFit="1" customWidth="1"/>
    <col min="353" max="356" width="9.453125" customWidth="1"/>
    <col min="357" max="358" width="9.453125" bestFit="1" customWidth="1"/>
    <col min="359" max="359" width="9.453125" customWidth="1"/>
    <col min="360" max="360" width="9.453125" bestFit="1" customWidth="1"/>
    <col min="361" max="361" width="9.453125" customWidth="1"/>
    <col min="362" max="363" width="9.453125" bestFit="1" customWidth="1"/>
    <col min="364" max="364" width="9.453125" customWidth="1"/>
    <col min="365" max="366" width="9.453125" bestFit="1" customWidth="1"/>
    <col min="367" max="375" width="8.453125" customWidth="1"/>
    <col min="376" max="376" width="9.453125" customWidth="1"/>
    <col min="377" max="378" width="9.453125" bestFit="1" customWidth="1"/>
    <col min="379" max="381" width="9.453125" customWidth="1"/>
    <col min="382" max="382" width="9.453125" bestFit="1" customWidth="1"/>
    <col min="383" max="384" width="9.453125" customWidth="1"/>
    <col min="385" max="386" width="9.453125" bestFit="1" customWidth="1"/>
    <col min="387" max="387" width="9.453125" customWidth="1"/>
    <col min="388" max="388" width="9.453125" bestFit="1" customWidth="1"/>
    <col min="389" max="389" width="9.453125" customWidth="1"/>
    <col min="390" max="392" width="9.453125" bestFit="1" customWidth="1"/>
    <col min="393" max="394" width="9.453125" customWidth="1"/>
    <col min="395" max="396" width="9.453125" bestFit="1" customWidth="1"/>
    <col min="397" max="397" width="9.453125" customWidth="1"/>
    <col min="398" max="398" width="9.453125" bestFit="1" customWidth="1"/>
    <col min="399" max="399" width="9.453125" customWidth="1"/>
    <col min="400" max="404" width="9.453125" bestFit="1" customWidth="1"/>
    <col min="405" max="405" width="10.453125" customWidth="1"/>
    <col min="406" max="406" width="10.453125" bestFit="1" customWidth="1"/>
    <col min="407" max="407" width="10.453125" customWidth="1"/>
    <col min="408" max="412" width="10.453125" bestFit="1" customWidth="1"/>
    <col min="413" max="413" width="10.453125" customWidth="1"/>
    <col min="414" max="414" width="10.453125" bestFit="1" customWidth="1"/>
    <col min="415" max="415" width="10.453125" customWidth="1"/>
    <col min="416" max="418" width="10.453125" bestFit="1" customWidth="1"/>
    <col min="419" max="422" width="10.453125" customWidth="1"/>
    <col min="423" max="423" width="10.453125" bestFit="1" customWidth="1"/>
    <col min="424" max="424" width="10.453125" customWidth="1"/>
    <col min="425" max="425" width="10.453125" bestFit="1" customWidth="1"/>
    <col min="426" max="426" width="10.453125" customWidth="1"/>
    <col min="427" max="430" width="9.453125" customWidth="1"/>
    <col min="431" max="433" width="9.453125" bestFit="1" customWidth="1"/>
    <col min="434" max="434" width="9.453125" customWidth="1"/>
    <col min="435" max="438" width="10.453125" customWidth="1"/>
    <col min="439" max="439" width="10.453125" bestFit="1" customWidth="1"/>
    <col min="440" max="445" width="10.453125" customWidth="1"/>
    <col min="446" max="446" width="10.453125" bestFit="1" customWidth="1"/>
    <col min="447" max="452" width="10.453125" customWidth="1"/>
    <col min="453" max="455" width="9.453125" bestFit="1" customWidth="1"/>
    <col min="456" max="459" width="9.453125" customWidth="1"/>
    <col min="460" max="460" width="9.453125" bestFit="1" customWidth="1"/>
    <col min="461" max="461" width="9.453125" customWidth="1"/>
    <col min="462" max="469" width="10.453125" customWidth="1"/>
    <col min="470" max="473" width="10.453125" bestFit="1" customWidth="1"/>
    <col min="474" max="474" width="10.453125" customWidth="1"/>
    <col min="475" max="475" width="10.453125" bestFit="1" customWidth="1"/>
    <col min="476" max="478" width="10.453125" customWidth="1"/>
    <col min="479" max="479" width="10.453125" bestFit="1" customWidth="1"/>
    <col min="480" max="480" width="10.453125" customWidth="1"/>
    <col min="481" max="481" width="10.453125" bestFit="1" customWidth="1"/>
    <col min="482" max="483" width="10.453125" customWidth="1"/>
    <col min="484" max="492" width="8.453125" customWidth="1"/>
    <col min="493" max="493" width="9.453125" customWidth="1"/>
    <col min="494" max="494" width="9.453125" bestFit="1" customWidth="1"/>
    <col min="495" max="495" width="9.453125" customWidth="1"/>
    <col min="496" max="496" width="9.453125" bestFit="1" customWidth="1"/>
    <col min="497" max="498" width="9.453125" customWidth="1"/>
    <col min="499" max="501" width="9.453125" bestFit="1" customWidth="1"/>
    <col min="502" max="502" width="9.453125" customWidth="1"/>
    <col min="503" max="503" width="9.453125" bestFit="1" customWidth="1"/>
    <col min="504" max="504" width="9.453125" customWidth="1"/>
    <col min="505" max="506" width="9.453125" bestFit="1" customWidth="1"/>
    <col min="507" max="511" width="9.453125" customWidth="1"/>
    <col min="512" max="512" width="9.453125" bestFit="1" customWidth="1"/>
    <col min="513" max="521" width="8.453125" customWidth="1"/>
    <col min="522" max="524" width="9.453125" bestFit="1" customWidth="1"/>
    <col min="525" max="525" width="9.453125" customWidth="1"/>
    <col min="526" max="529" width="9.453125" bestFit="1" customWidth="1"/>
    <col min="530" max="530" width="9.453125" customWidth="1"/>
    <col min="531" max="538" width="9.453125" bestFit="1" customWidth="1"/>
    <col min="539" max="547" width="8.453125" customWidth="1"/>
    <col min="548" max="548" width="9.453125" bestFit="1" customWidth="1"/>
    <col min="549" max="549" width="9.453125" customWidth="1"/>
    <col min="550" max="550" width="9.453125" bestFit="1" customWidth="1"/>
    <col min="551" max="551" width="9.453125" customWidth="1"/>
    <col min="552" max="553" width="9.453125" bestFit="1" customWidth="1"/>
    <col min="554" max="556" width="9.453125" customWidth="1"/>
    <col min="557" max="559" width="9.453125" bestFit="1" customWidth="1"/>
    <col min="560" max="560" width="9.453125" customWidth="1"/>
    <col min="561" max="562" width="9.453125" bestFit="1" customWidth="1"/>
    <col min="563" max="563" width="9.453125" customWidth="1"/>
    <col min="564" max="565" width="9.453125" bestFit="1" customWidth="1"/>
    <col min="566" max="567" width="9.453125" customWidth="1"/>
    <col min="568" max="568" width="9.453125" bestFit="1" customWidth="1"/>
    <col min="569" max="576" width="8.453125" customWidth="1"/>
    <col min="577" max="577" width="9.453125" bestFit="1" customWidth="1"/>
    <col min="578" max="579" width="9.453125" customWidth="1"/>
    <col min="580" max="580" width="9.453125" bestFit="1" customWidth="1"/>
    <col min="581" max="581" width="9.453125" customWidth="1"/>
    <col min="582" max="582" width="9.453125" bestFit="1" customWidth="1"/>
    <col min="583" max="583" width="9.453125" customWidth="1"/>
    <col min="584" max="584" width="9.453125" bestFit="1" customWidth="1"/>
    <col min="585" max="585" width="9.453125" customWidth="1"/>
    <col min="586" max="586" width="9.453125" bestFit="1" customWidth="1"/>
    <col min="587" max="587" width="9.453125" customWidth="1"/>
    <col min="588" max="590" width="9.453125" bestFit="1" customWidth="1"/>
    <col min="591" max="593" width="9.453125" customWidth="1"/>
    <col min="594" max="594" width="9.453125" bestFit="1" customWidth="1"/>
    <col min="595" max="595" width="9.453125" customWidth="1"/>
    <col min="596" max="596" width="9.453125" bestFit="1" customWidth="1"/>
    <col min="597" max="597" width="8.453125" customWidth="1"/>
    <col min="598" max="598" width="9.1796875" customWidth="1"/>
    <col min="599" max="603" width="8.453125" customWidth="1"/>
    <col min="604" max="604" width="9.1796875" customWidth="1"/>
    <col min="605" max="605" width="8.453125" customWidth="1"/>
    <col min="606" max="606" width="9.453125" bestFit="1" customWidth="1"/>
    <col min="607" max="607" width="9.453125" customWidth="1"/>
    <col min="608" max="610" width="9.453125" bestFit="1" customWidth="1"/>
    <col min="611" max="611" width="9.453125" customWidth="1"/>
    <col min="612" max="614" width="9.453125" bestFit="1" customWidth="1"/>
    <col min="615" max="615" width="9.453125" customWidth="1"/>
    <col min="616" max="624" width="9.453125" bestFit="1" customWidth="1"/>
    <col min="625" max="631" width="8.453125" customWidth="1"/>
    <col min="632" max="632" width="9.1796875" customWidth="1"/>
    <col min="633" max="633" width="8.453125" customWidth="1"/>
    <col min="634" max="634" width="9.453125" bestFit="1" customWidth="1"/>
    <col min="635" max="635" width="9.453125" customWidth="1"/>
    <col min="636" max="638" width="9.453125" bestFit="1" customWidth="1"/>
    <col min="639" max="639" width="9.453125" customWidth="1"/>
    <col min="640" max="642" width="9.453125" bestFit="1" customWidth="1"/>
    <col min="643" max="644" width="9.453125" customWidth="1"/>
    <col min="645" max="645" width="9.453125" bestFit="1" customWidth="1"/>
    <col min="646" max="646" width="9.453125" customWidth="1"/>
    <col min="647" max="647" width="9.453125" bestFit="1" customWidth="1"/>
    <col min="648" max="648" width="9.453125" customWidth="1"/>
    <col min="649" max="651" width="9.453125" bestFit="1" customWidth="1"/>
    <col min="652" max="660" width="8.453125" customWidth="1"/>
    <col min="661" max="661" width="9.453125" customWidth="1"/>
    <col min="662" max="664" width="9.453125" bestFit="1" customWidth="1"/>
    <col min="665" max="665" width="9.453125" customWidth="1"/>
    <col min="666" max="666" width="9.453125" bestFit="1" customWidth="1"/>
    <col min="667" max="667" width="9.453125" customWidth="1"/>
    <col min="668" max="668" width="9.453125" bestFit="1" customWidth="1"/>
    <col min="669" max="670" width="9.453125" customWidth="1"/>
    <col min="671" max="673" width="9.453125" bestFit="1" customWidth="1"/>
    <col min="674" max="674" width="9.453125" customWidth="1"/>
    <col min="675" max="680" width="9.453125" bestFit="1" customWidth="1"/>
    <col min="681" max="689" width="8.453125" customWidth="1"/>
    <col min="690" max="694" width="9.453125" bestFit="1" customWidth="1"/>
    <col min="695" max="697" width="9.453125" customWidth="1"/>
    <col min="698" max="699" width="9.453125" bestFit="1" customWidth="1"/>
    <col min="700" max="700" width="9.453125" customWidth="1"/>
    <col min="701" max="703" width="9.453125" bestFit="1" customWidth="1"/>
    <col min="704" max="704" width="9.453125" customWidth="1"/>
    <col min="705" max="705" width="9.453125" bestFit="1" customWidth="1"/>
    <col min="706" max="709" width="9.453125" customWidth="1"/>
    <col min="710" max="710" width="9.453125" bestFit="1" customWidth="1"/>
    <col min="711" max="711" width="9.453125" customWidth="1"/>
    <col min="712" max="720" width="8.453125" customWidth="1"/>
    <col min="721" max="721" width="9.453125" customWidth="1"/>
    <col min="722" max="722" width="9.453125" bestFit="1" customWidth="1"/>
    <col min="723" max="723" width="9.453125" customWidth="1"/>
    <col min="724" max="724" width="9.453125" bestFit="1" customWidth="1"/>
    <col min="725" max="726" width="9.453125" customWidth="1"/>
    <col min="727" max="727" width="9.453125" bestFit="1" customWidth="1"/>
    <col min="728" max="729" width="9.453125" customWidth="1"/>
    <col min="730" max="730" width="9.453125" bestFit="1" customWidth="1"/>
    <col min="731" max="733" width="9.453125" customWidth="1"/>
    <col min="734" max="738" width="9.453125" bestFit="1" customWidth="1"/>
    <col min="739" max="739" width="9.453125" customWidth="1"/>
    <col min="740" max="740" width="9.453125" bestFit="1" customWidth="1"/>
    <col min="741" max="742" width="9.453125" customWidth="1"/>
    <col min="743" max="743" width="9.453125" bestFit="1" customWidth="1"/>
    <col min="744" max="745" width="9.453125" customWidth="1"/>
    <col min="746" max="746" width="9.453125" bestFit="1" customWidth="1"/>
    <col min="747" max="753" width="10.453125" customWidth="1"/>
    <col min="754" max="754" width="10.453125" bestFit="1" customWidth="1"/>
    <col min="755" max="755" width="10.453125" customWidth="1"/>
    <col min="756" max="758" width="10.453125" bestFit="1" customWidth="1"/>
    <col min="759" max="759" width="10.453125" customWidth="1"/>
    <col min="760" max="762" width="10.453125" bestFit="1" customWidth="1"/>
    <col min="763" max="764" width="10.453125" customWidth="1"/>
    <col min="765" max="766" width="9.453125" customWidth="1"/>
    <col min="767" max="767" width="9.453125" bestFit="1" customWidth="1"/>
    <col min="768" max="768" width="9.453125" customWidth="1"/>
    <col min="769" max="770" width="9.453125" bestFit="1" customWidth="1"/>
    <col min="771" max="772" width="9.453125" customWidth="1"/>
    <col min="773" max="774" width="10.453125" bestFit="1" customWidth="1"/>
    <col min="775" max="784" width="10.453125" customWidth="1"/>
    <col min="785" max="785" width="10.453125" bestFit="1" customWidth="1"/>
    <col min="786" max="786" width="9.453125" bestFit="1" customWidth="1"/>
    <col min="787" max="787" width="9.453125" customWidth="1"/>
    <col min="788" max="788" width="9.453125" bestFit="1" customWidth="1"/>
    <col min="789" max="789" width="9.453125" customWidth="1"/>
    <col min="790" max="790" width="9.453125" bestFit="1" customWidth="1"/>
    <col min="791" max="791" width="9.453125" customWidth="1"/>
    <col min="792" max="794" width="10.453125" customWidth="1"/>
    <col min="795" max="795" width="10.453125" bestFit="1" customWidth="1"/>
    <col min="796" max="796" width="10.453125" customWidth="1"/>
    <col min="797" max="798" width="10.453125" bestFit="1" customWidth="1"/>
    <col min="799" max="800" width="10.453125" customWidth="1"/>
    <col min="801" max="801" width="10.453125" bestFit="1" customWidth="1"/>
    <col min="802" max="805" width="8.453125" customWidth="1"/>
    <col min="806" max="807" width="9.453125" bestFit="1" customWidth="1"/>
    <col min="808" max="808" width="9.453125" customWidth="1"/>
    <col min="809" max="809" width="9.453125" bestFit="1" customWidth="1"/>
    <col min="810" max="811" width="9.453125" customWidth="1"/>
    <col min="812" max="815" width="9.453125" bestFit="1" customWidth="1"/>
    <col min="816" max="816" width="9.453125" customWidth="1"/>
    <col min="817" max="819" width="8.453125" customWidth="1"/>
    <col min="820" max="823" width="9.453125" bestFit="1" customWidth="1"/>
    <col min="824" max="824" width="9.453125" customWidth="1"/>
    <col min="825" max="826" width="8.453125" customWidth="1"/>
    <col min="827" max="827" width="9.453125" bestFit="1" customWidth="1"/>
    <col min="828" max="829" width="9.453125" customWidth="1"/>
    <col min="830" max="830" width="9.453125" bestFit="1" customWidth="1"/>
    <col min="831" max="831" width="8.453125" customWidth="1"/>
    <col min="832" max="832" width="11.1796875" customWidth="1"/>
    <col min="833" max="833" width="8.453125" customWidth="1"/>
    <col min="834" max="854" width="9.453125" bestFit="1" customWidth="1"/>
    <col min="855" max="861" width="8.453125" customWidth="1"/>
    <col min="862" max="889" width="9.453125" bestFit="1" customWidth="1"/>
    <col min="890" max="909" width="10.453125" bestFit="1" customWidth="1"/>
    <col min="910" max="918" width="9.453125" bestFit="1" customWidth="1"/>
    <col min="919" max="938" width="10.453125" bestFit="1" customWidth="1"/>
    <col min="939" max="947" width="9.453125" bestFit="1" customWidth="1"/>
    <col min="948" max="967" width="10.453125" bestFit="1" customWidth="1"/>
    <col min="968" max="976" width="8.453125" customWidth="1"/>
    <col min="977" max="997" width="9.453125" bestFit="1" customWidth="1"/>
    <col min="998" max="1006" width="8.453125" customWidth="1"/>
    <col min="1007" max="1024" width="9.453125" bestFit="1" customWidth="1"/>
    <col min="1025" max="1032" width="8.453125" customWidth="1"/>
    <col min="1033" max="1052" width="9.453125" bestFit="1" customWidth="1"/>
    <col min="1053" max="1061" width="8.453125" customWidth="1"/>
    <col min="1062" max="1080" width="9.453125" bestFit="1" customWidth="1"/>
    <col min="1081" max="1088" width="8.453125" customWidth="1"/>
    <col min="1089" max="1109" width="9.453125" bestFit="1" customWidth="1"/>
    <col min="1110" max="1118" width="8.453125" customWidth="1"/>
    <col min="1119" max="1136" width="9.453125" bestFit="1" customWidth="1"/>
    <col min="1137" max="1144" width="8.453125" customWidth="1"/>
    <col min="1145" max="1166" width="9.453125" bestFit="1" customWidth="1"/>
    <col min="1167" max="1174" width="8.453125" customWidth="1"/>
    <col min="1175" max="1196" width="9.453125" bestFit="1" customWidth="1"/>
    <col min="1197" max="1205" width="8.453125" customWidth="1"/>
    <col min="1206" max="1234" width="9.453125" bestFit="1" customWidth="1"/>
    <col min="1235" max="1256" width="10.453125" bestFit="1" customWidth="1"/>
    <col min="1257" max="1264" width="9.453125" bestFit="1" customWidth="1"/>
    <col min="1265" max="1282" width="10.453125" bestFit="1" customWidth="1"/>
    <col min="1283" max="1291" width="9.453125" bestFit="1" customWidth="1"/>
    <col min="1292" max="1313" width="10.453125" bestFit="1" customWidth="1"/>
    <col min="1314" max="1322" width="8.453125" customWidth="1"/>
    <col min="1323" max="1342" width="9.453125" bestFit="1" customWidth="1"/>
    <col min="1343" max="1351" width="8.453125" customWidth="1"/>
    <col min="1352" max="1368" width="9.453125" bestFit="1" customWidth="1"/>
    <col min="1369" max="1377" width="8.453125" customWidth="1"/>
    <col min="1378" max="1398" width="9.453125" bestFit="1" customWidth="1"/>
    <col min="1399" max="1406" width="8.453125" customWidth="1"/>
    <col min="1407" max="1426" width="9.453125" bestFit="1" customWidth="1"/>
    <col min="1427" max="1435" width="8.453125" customWidth="1"/>
    <col min="1436" max="1454" width="9.453125" bestFit="1" customWidth="1"/>
    <col min="1455" max="1463" width="8.453125" customWidth="1"/>
    <col min="1464" max="1481" width="9.453125" bestFit="1" customWidth="1"/>
    <col min="1482" max="1490" width="8.453125" customWidth="1"/>
    <col min="1491" max="1510" width="9.453125" bestFit="1" customWidth="1"/>
    <col min="1511" max="1519" width="8.453125" customWidth="1"/>
    <col min="1520" max="1541" width="9.453125" bestFit="1" customWidth="1"/>
    <col min="1542" max="1550" width="8.453125" customWidth="1"/>
    <col min="1551" max="1576" width="9.453125" bestFit="1" customWidth="1"/>
    <col min="1577" max="1594" width="10.453125" bestFit="1" customWidth="1"/>
    <col min="1595" max="1602" width="9.453125" bestFit="1" customWidth="1"/>
    <col min="1603" max="1615" width="10.453125" bestFit="1" customWidth="1"/>
    <col min="1616" max="1621" width="9.453125" bestFit="1" customWidth="1"/>
    <col min="1622" max="1631" width="10.453125" bestFit="1" customWidth="1"/>
    <col min="1632" max="1635" width="8.453125" customWidth="1"/>
    <col min="1636" max="1646" width="9.453125" bestFit="1" customWidth="1"/>
    <col min="1647" max="1649" width="8.453125" customWidth="1"/>
    <col min="1650" max="1654" width="9.453125" bestFit="1" customWidth="1"/>
    <col min="1655" max="1656" width="8.453125" customWidth="1"/>
    <col min="1657" max="1660" width="9.453125" bestFit="1" customWidth="1"/>
    <col min="1661" max="1661" width="8.453125" customWidth="1"/>
    <col min="1662" max="1662" width="29.36328125" bestFit="1" customWidth="1"/>
    <col min="1663" max="1663" width="30.1796875" bestFit="1" customWidth="1"/>
  </cols>
  <sheetData>
    <row r="1" spans="1:35" x14ac:dyDescent="0.35">
      <c r="A1" s="4" t="s">
        <v>34</v>
      </c>
      <c r="B1" s="4" t="s">
        <v>41</v>
      </c>
    </row>
    <row r="2" spans="1:35" x14ac:dyDescent="0.35">
      <c r="B2" t="s">
        <v>50</v>
      </c>
      <c r="G2" t="s">
        <v>51</v>
      </c>
      <c r="S2" t="s">
        <v>47</v>
      </c>
      <c r="AE2" t="s">
        <v>52</v>
      </c>
      <c r="AI2" t="s">
        <v>30</v>
      </c>
    </row>
    <row r="3" spans="1:35" x14ac:dyDescent="0.35">
      <c r="A3" s="4" t="s">
        <v>29</v>
      </c>
      <c r="B3" s="1" t="s">
        <v>53</v>
      </c>
      <c r="C3" s="1" t="s">
        <v>54</v>
      </c>
      <c r="D3" s="1" t="s">
        <v>48</v>
      </c>
      <c r="E3" s="1" t="s">
        <v>49</v>
      </c>
      <c r="F3" s="1" t="s">
        <v>55</v>
      </c>
      <c r="G3" s="1" t="s">
        <v>56</v>
      </c>
      <c r="H3" s="1" t="s">
        <v>57</v>
      </c>
      <c r="I3" s="1" t="s">
        <v>58</v>
      </c>
      <c r="J3" s="1" t="s">
        <v>59</v>
      </c>
      <c r="K3" s="1" t="s">
        <v>60</v>
      </c>
      <c r="L3" s="1" t="s">
        <v>61</v>
      </c>
      <c r="M3" s="1" t="s">
        <v>62</v>
      </c>
      <c r="N3" s="1" t="s">
        <v>53</v>
      </c>
      <c r="O3" s="1" t="s">
        <v>54</v>
      </c>
      <c r="P3" s="1" t="s">
        <v>48</v>
      </c>
      <c r="Q3" s="1" t="s">
        <v>49</v>
      </c>
      <c r="R3" s="1" t="s">
        <v>55</v>
      </c>
      <c r="S3" s="1" t="s">
        <v>56</v>
      </c>
      <c r="T3" s="1" t="s">
        <v>57</v>
      </c>
      <c r="U3" s="1" t="s">
        <v>58</v>
      </c>
      <c r="V3" s="1" t="s">
        <v>59</v>
      </c>
      <c r="W3" s="1" t="s">
        <v>60</v>
      </c>
      <c r="X3" s="1" t="s">
        <v>61</v>
      </c>
      <c r="Y3" s="1" t="s">
        <v>62</v>
      </c>
      <c r="Z3" s="1" t="s">
        <v>53</v>
      </c>
      <c r="AA3" s="1" t="s">
        <v>54</v>
      </c>
      <c r="AB3" s="1" t="s">
        <v>48</v>
      </c>
      <c r="AC3" s="1" t="s">
        <v>49</v>
      </c>
      <c r="AD3" s="1" t="s">
        <v>55</v>
      </c>
      <c r="AE3" s="1" t="s">
        <v>56</v>
      </c>
      <c r="AF3" s="1" t="s">
        <v>57</v>
      </c>
      <c r="AG3" s="1" t="s">
        <v>58</v>
      </c>
      <c r="AH3" s="1" t="s">
        <v>59</v>
      </c>
    </row>
    <row r="4" spans="1:35" x14ac:dyDescent="0.35">
      <c r="A4" s="5" t="s">
        <v>5</v>
      </c>
      <c r="B4" s="7">
        <v>1807</v>
      </c>
      <c r="C4" s="7">
        <v>1694</v>
      </c>
      <c r="D4" s="7">
        <v>1694</v>
      </c>
      <c r="E4" s="7">
        <v>2052</v>
      </c>
      <c r="F4" s="7">
        <v>2501</v>
      </c>
      <c r="G4" s="7">
        <v>1831</v>
      </c>
      <c r="H4" s="7">
        <v>1938</v>
      </c>
      <c r="I4" s="7">
        <v>2634</v>
      </c>
      <c r="J4" s="7">
        <v>1937</v>
      </c>
      <c r="K4" s="7">
        <v>2208</v>
      </c>
      <c r="L4" s="7">
        <v>1736</v>
      </c>
      <c r="M4" s="7">
        <v>2269</v>
      </c>
      <c r="N4" s="7">
        <v>2212</v>
      </c>
      <c r="O4" s="7">
        <v>2507</v>
      </c>
      <c r="P4" s="7">
        <v>2143</v>
      </c>
      <c r="Q4" s="7">
        <v>1983</v>
      </c>
      <c r="R4" s="7">
        <v>2044</v>
      </c>
      <c r="S4" s="7">
        <v>2572</v>
      </c>
      <c r="T4" s="7">
        <v>1882</v>
      </c>
      <c r="U4" s="7">
        <v>2521</v>
      </c>
      <c r="V4" s="7">
        <v>2008</v>
      </c>
      <c r="W4" s="7">
        <v>2352</v>
      </c>
      <c r="X4" s="7">
        <v>1869</v>
      </c>
      <c r="Y4" s="7">
        <v>2161</v>
      </c>
      <c r="Z4" s="7">
        <v>2425</v>
      </c>
      <c r="AA4" s="7">
        <v>914</v>
      </c>
      <c r="AB4" s="7"/>
      <c r="AC4" s="7"/>
      <c r="AD4" s="7"/>
      <c r="AE4" s="7"/>
      <c r="AF4" s="7"/>
      <c r="AG4" s="7"/>
      <c r="AH4" s="7"/>
      <c r="AI4" s="7">
        <v>53894</v>
      </c>
    </row>
    <row r="5" spans="1:35" x14ac:dyDescent="0.35">
      <c r="A5" s="5" t="s">
        <v>14</v>
      </c>
      <c r="B5" s="7">
        <v>2925</v>
      </c>
      <c r="C5" s="7">
        <v>3152</v>
      </c>
      <c r="D5" s="7">
        <v>3936</v>
      </c>
      <c r="E5" s="7">
        <v>2629</v>
      </c>
      <c r="F5" s="7">
        <v>3782</v>
      </c>
      <c r="G5" s="7">
        <v>3081</v>
      </c>
      <c r="H5" s="7">
        <v>3280</v>
      </c>
      <c r="I5" s="7">
        <v>3558</v>
      </c>
      <c r="J5" s="7">
        <v>3134</v>
      </c>
      <c r="K5" s="7">
        <v>2936</v>
      </c>
      <c r="L5" s="7">
        <v>3221</v>
      </c>
      <c r="M5" s="7">
        <v>3210</v>
      </c>
      <c r="N5" s="7">
        <v>3305</v>
      </c>
      <c r="O5" s="7">
        <v>3744</v>
      </c>
      <c r="P5" s="7">
        <v>2555</v>
      </c>
      <c r="Q5" s="7">
        <v>2926</v>
      </c>
      <c r="R5" s="7">
        <v>2920</v>
      </c>
      <c r="S5" s="7">
        <v>2710</v>
      </c>
      <c r="T5" s="7">
        <v>2969</v>
      </c>
      <c r="U5" s="7">
        <v>2892</v>
      </c>
      <c r="V5" s="7">
        <v>2604</v>
      </c>
      <c r="W5" s="7">
        <v>3102</v>
      </c>
      <c r="X5" s="7">
        <v>3046</v>
      </c>
      <c r="Y5" s="7">
        <v>3275</v>
      </c>
      <c r="Z5" s="7">
        <v>3099</v>
      </c>
      <c r="AA5" s="7">
        <v>3331</v>
      </c>
      <c r="AB5" s="7">
        <v>3218</v>
      </c>
      <c r="AC5" s="7">
        <v>1774</v>
      </c>
      <c r="AD5" s="7"/>
      <c r="AE5" s="7"/>
      <c r="AF5" s="7"/>
      <c r="AG5" s="7"/>
      <c r="AH5" s="7"/>
      <c r="AI5" s="7">
        <v>86314</v>
      </c>
    </row>
    <row r="6" spans="1:35" x14ac:dyDescent="0.35">
      <c r="A6" s="5" t="s">
        <v>6</v>
      </c>
      <c r="B6" s="7">
        <v>3353</v>
      </c>
      <c r="C6" s="7">
        <v>4054</v>
      </c>
      <c r="D6" s="7">
        <v>5053</v>
      </c>
      <c r="E6" s="7">
        <v>3845</v>
      </c>
      <c r="F6" s="7">
        <v>4614</v>
      </c>
      <c r="G6" s="7">
        <v>4438</v>
      </c>
      <c r="H6" s="7">
        <v>3924</v>
      </c>
      <c r="I6" s="7">
        <v>3801</v>
      </c>
      <c r="J6" s="7">
        <v>3918</v>
      </c>
      <c r="K6" s="7">
        <v>3432</v>
      </c>
      <c r="L6" s="7">
        <v>4226</v>
      </c>
      <c r="M6" s="7">
        <v>4744</v>
      </c>
      <c r="N6" s="7">
        <v>4140</v>
      </c>
      <c r="O6" s="7">
        <v>4326</v>
      </c>
      <c r="P6" s="7">
        <v>4587</v>
      </c>
      <c r="Q6" s="7">
        <v>4219</v>
      </c>
      <c r="R6" s="7">
        <v>4114</v>
      </c>
      <c r="S6" s="7">
        <v>5090</v>
      </c>
      <c r="T6" s="7">
        <v>4160</v>
      </c>
      <c r="U6" s="7">
        <v>3839</v>
      </c>
      <c r="V6" s="7">
        <v>4594</v>
      </c>
      <c r="W6" s="7">
        <v>4351</v>
      </c>
      <c r="X6" s="7">
        <v>4350</v>
      </c>
      <c r="Y6" s="7">
        <v>3745</v>
      </c>
      <c r="Z6" s="7">
        <v>4099</v>
      </c>
      <c r="AA6" s="7">
        <v>4111</v>
      </c>
      <c r="AB6" s="7">
        <v>2809</v>
      </c>
      <c r="AC6" s="7">
        <v>2739</v>
      </c>
      <c r="AD6" s="7">
        <v>1821</v>
      </c>
      <c r="AE6" s="7">
        <v>1123</v>
      </c>
      <c r="AF6" s="7">
        <v>754</v>
      </c>
      <c r="AG6" s="7">
        <v>208</v>
      </c>
      <c r="AH6" s="7"/>
      <c r="AI6" s="7">
        <v>118581</v>
      </c>
    </row>
    <row r="7" spans="1:35" x14ac:dyDescent="0.35">
      <c r="A7" s="5" t="s">
        <v>15</v>
      </c>
      <c r="B7" s="7">
        <v>1496</v>
      </c>
      <c r="C7" s="7">
        <v>1672</v>
      </c>
      <c r="D7" s="7">
        <v>2008</v>
      </c>
      <c r="E7" s="7">
        <v>1784</v>
      </c>
      <c r="F7" s="7">
        <v>2667</v>
      </c>
      <c r="G7" s="7">
        <v>1859</v>
      </c>
      <c r="H7" s="7">
        <v>2353</v>
      </c>
      <c r="I7" s="7">
        <v>2051</v>
      </c>
      <c r="J7" s="7">
        <v>1945</v>
      </c>
      <c r="K7" s="7">
        <v>1622</v>
      </c>
      <c r="L7" s="7">
        <v>1803</v>
      </c>
      <c r="M7" s="7">
        <v>2535</v>
      </c>
      <c r="N7" s="7">
        <v>2467</v>
      </c>
      <c r="O7" s="7">
        <v>2003</v>
      </c>
      <c r="P7" s="7">
        <v>1886</v>
      </c>
      <c r="Q7" s="7">
        <v>1934</v>
      </c>
      <c r="R7" s="7">
        <v>1919</v>
      </c>
      <c r="S7" s="7">
        <v>2520</v>
      </c>
      <c r="T7" s="7">
        <v>1806</v>
      </c>
      <c r="U7" s="7">
        <v>2018</v>
      </c>
      <c r="V7" s="7">
        <v>2024</v>
      </c>
      <c r="W7" s="7">
        <v>1887</v>
      </c>
      <c r="X7" s="7">
        <v>2247</v>
      </c>
      <c r="Y7" s="7">
        <v>2403</v>
      </c>
      <c r="Z7" s="7">
        <v>2190</v>
      </c>
      <c r="AA7" s="7">
        <v>1447</v>
      </c>
      <c r="AB7" s="7">
        <v>991</v>
      </c>
      <c r="AC7" s="7">
        <v>942</v>
      </c>
      <c r="AD7" s="7">
        <v>984</v>
      </c>
      <c r="AE7" s="7">
        <v>993</v>
      </c>
      <c r="AF7" s="7"/>
      <c r="AG7" s="7"/>
      <c r="AH7" s="7"/>
      <c r="AI7" s="7">
        <v>56456</v>
      </c>
    </row>
    <row r="8" spans="1:35" x14ac:dyDescent="0.35">
      <c r="A8" s="5" t="s">
        <v>4</v>
      </c>
      <c r="B8" s="7">
        <v>2781</v>
      </c>
      <c r="C8" s="7">
        <v>2743</v>
      </c>
      <c r="D8" s="7">
        <v>3030</v>
      </c>
      <c r="E8" s="7">
        <v>3580</v>
      </c>
      <c r="F8" s="7">
        <v>3871</v>
      </c>
      <c r="G8" s="7">
        <v>3213</v>
      </c>
      <c r="H8" s="7">
        <v>3038</v>
      </c>
      <c r="I8" s="7">
        <v>3243</v>
      </c>
      <c r="J8" s="7">
        <v>2926</v>
      </c>
      <c r="K8" s="7">
        <v>3532</v>
      </c>
      <c r="L8" s="7">
        <v>2755</v>
      </c>
      <c r="M8" s="7">
        <v>3297</v>
      </c>
      <c r="N8" s="7">
        <v>3047</v>
      </c>
      <c r="O8" s="7">
        <v>2768</v>
      </c>
      <c r="P8" s="7">
        <v>3634</v>
      </c>
      <c r="Q8" s="7">
        <v>2741</v>
      </c>
      <c r="R8" s="7">
        <v>2880</v>
      </c>
      <c r="S8" s="7">
        <v>3064</v>
      </c>
      <c r="T8" s="7">
        <v>2834</v>
      </c>
      <c r="U8" s="7">
        <v>2982</v>
      </c>
      <c r="V8" s="7">
        <v>2837</v>
      </c>
      <c r="W8" s="7">
        <v>3048</v>
      </c>
      <c r="X8" s="7">
        <v>2977</v>
      </c>
      <c r="Y8" s="7">
        <v>3760</v>
      </c>
      <c r="Z8" s="7">
        <v>2938</v>
      </c>
      <c r="AA8" s="7">
        <v>2119</v>
      </c>
      <c r="AB8" s="7">
        <v>2349</v>
      </c>
      <c r="AC8" s="7">
        <v>778</v>
      </c>
      <c r="AD8" s="7">
        <v>1258</v>
      </c>
      <c r="AE8" s="7">
        <v>718</v>
      </c>
      <c r="AF8" s="7">
        <v>927</v>
      </c>
      <c r="AG8" s="7">
        <v>917</v>
      </c>
      <c r="AH8" s="7">
        <v>245</v>
      </c>
      <c r="AI8" s="7">
        <v>86830</v>
      </c>
    </row>
    <row r="9" spans="1:35" x14ac:dyDescent="0.35">
      <c r="A9" s="5" t="s">
        <v>30</v>
      </c>
      <c r="B9" s="7">
        <v>12362</v>
      </c>
      <c r="C9" s="7">
        <v>13315</v>
      </c>
      <c r="D9" s="7">
        <v>15721</v>
      </c>
      <c r="E9" s="7">
        <v>13890</v>
      </c>
      <c r="F9" s="7">
        <v>17435</v>
      </c>
      <c r="G9" s="7">
        <v>14422</v>
      </c>
      <c r="H9" s="7">
        <v>14533</v>
      </c>
      <c r="I9" s="7">
        <v>15287</v>
      </c>
      <c r="J9" s="7">
        <v>13860</v>
      </c>
      <c r="K9" s="7">
        <v>13730</v>
      </c>
      <c r="L9" s="7">
        <v>13741</v>
      </c>
      <c r="M9" s="7">
        <v>16055</v>
      </c>
      <c r="N9" s="7">
        <v>15171</v>
      </c>
      <c r="O9" s="7">
        <v>15348</v>
      </c>
      <c r="P9" s="7">
        <v>14805</v>
      </c>
      <c r="Q9" s="7">
        <v>13803</v>
      </c>
      <c r="R9" s="7">
        <v>13877</v>
      </c>
      <c r="S9" s="7">
        <v>15956</v>
      </c>
      <c r="T9" s="7">
        <v>13651</v>
      </c>
      <c r="U9" s="7">
        <v>14252</v>
      </c>
      <c r="V9" s="7">
        <v>14067</v>
      </c>
      <c r="W9" s="7">
        <v>14740</v>
      </c>
      <c r="X9" s="7">
        <v>14489</v>
      </c>
      <c r="Y9" s="7">
        <v>15344</v>
      </c>
      <c r="Z9" s="7">
        <v>14751</v>
      </c>
      <c r="AA9" s="7">
        <v>11922</v>
      </c>
      <c r="AB9" s="7">
        <v>9367</v>
      </c>
      <c r="AC9" s="7">
        <v>6233</v>
      </c>
      <c r="AD9" s="7">
        <v>4063</v>
      </c>
      <c r="AE9" s="7">
        <v>2834</v>
      </c>
      <c r="AF9" s="7">
        <v>1681</v>
      </c>
      <c r="AG9" s="7">
        <v>1125</v>
      </c>
      <c r="AH9" s="7">
        <v>245</v>
      </c>
      <c r="AI9" s="7">
        <v>402075</v>
      </c>
    </row>
    <row r="15" spans="1:35" x14ac:dyDescent="0.35">
      <c r="A15" s="4" t="s">
        <v>43</v>
      </c>
      <c r="B15" s="4" t="s">
        <v>41</v>
      </c>
    </row>
    <row r="16" spans="1:35" x14ac:dyDescent="0.35">
      <c r="B16" t="s">
        <v>50</v>
      </c>
      <c r="G16" t="s">
        <v>51</v>
      </c>
      <c r="S16" t="s">
        <v>47</v>
      </c>
      <c r="AE16" t="s">
        <v>52</v>
      </c>
      <c r="AI16" t="s">
        <v>30</v>
      </c>
    </row>
    <row r="17" spans="1:35" x14ac:dyDescent="0.35">
      <c r="A17" s="4" t="s">
        <v>29</v>
      </c>
      <c r="B17" s="1" t="s">
        <v>53</v>
      </c>
      <c r="C17" s="1" t="s">
        <v>54</v>
      </c>
      <c r="D17" s="1" t="s">
        <v>48</v>
      </c>
      <c r="E17" s="1" t="s">
        <v>49</v>
      </c>
      <c r="F17" s="1" t="s">
        <v>55</v>
      </c>
      <c r="G17" s="1" t="s">
        <v>56</v>
      </c>
      <c r="H17" s="1" t="s">
        <v>57</v>
      </c>
      <c r="I17" s="1" t="s">
        <v>58</v>
      </c>
      <c r="J17" s="1" t="s">
        <v>59</v>
      </c>
      <c r="K17" s="1" t="s">
        <v>60</v>
      </c>
      <c r="L17" s="1" t="s">
        <v>61</v>
      </c>
      <c r="M17" s="1" t="s">
        <v>62</v>
      </c>
      <c r="N17" s="1" t="s">
        <v>53</v>
      </c>
      <c r="O17" s="1" t="s">
        <v>54</v>
      </c>
      <c r="P17" s="1" t="s">
        <v>48</v>
      </c>
      <c r="Q17" s="1" t="s">
        <v>49</v>
      </c>
      <c r="R17" s="1" t="s">
        <v>55</v>
      </c>
      <c r="S17" s="1" t="s">
        <v>56</v>
      </c>
      <c r="T17" s="1" t="s">
        <v>57</v>
      </c>
      <c r="U17" s="1" t="s">
        <v>58</v>
      </c>
      <c r="V17" s="1" t="s">
        <v>59</v>
      </c>
      <c r="W17" s="1" t="s">
        <v>60</v>
      </c>
      <c r="X17" s="1" t="s">
        <v>61</v>
      </c>
      <c r="Y17" s="1" t="s">
        <v>62</v>
      </c>
      <c r="Z17" s="1" t="s">
        <v>53</v>
      </c>
      <c r="AA17" s="1" t="s">
        <v>54</v>
      </c>
      <c r="AB17" s="1" t="s">
        <v>48</v>
      </c>
      <c r="AC17" s="1" t="s">
        <v>49</v>
      </c>
      <c r="AD17" s="1" t="s">
        <v>55</v>
      </c>
      <c r="AE17" s="1" t="s">
        <v>56</v>
      </c>
      <c r="AF17" s="1" t="s">
        <v>57</v>
      </c>
      <c r="AG17" s="1" t="s">
        <v>58</v>
      </c>
      <c r="AH17" s="1" t="s">
        <v>59</v>
      </c>
    </row>
    <row r="18" spans="1:35" x14ac:dyDescent="0.35">
      <c r="A18" s="5" t="s">
        <v>5</v>
      </c>
      <c r="B18" s="7">
        <v>1773</v>
      </c>
      <c r="C18" s="7">
        <v>2129</v>
      </c>
      <c r="D18" s="7">
        <v>1705</v>
      </c>
      <c r="E18" s="7">
        <v>1872</v>
      </c>
      <c r="F18" s="7">
        <v>1576</v>
      </c>
      <c r="G18" s="7">
        <v>2044</v>
      </c>
      <c r="H18" s="7">
        <v>2076</v>
      </c>
      <c r="I18" s="7">
        <v>2350</v>
      </c>
      <c r="J18" s="7">
        <v>2124</v>
      </c>
      <c r="K18" s="7">
        <v>1942</v>
      </c>
      <c r="L18" s="7">
        <v>1550</v>
      </c>
      <c r="M18" s="7">
        <v>1869</v>
      </c>
      <c r="N18" s="7">
        <v>2350</v>
      </c>
      <c r="O18" s="7">
        <v>1751</v>
      </c>
      <c r="P18" s="7">
        <v>1771</v>
      </c>
      <c r="Q18" s="7">
        <v>1615</v>
      </c>
      <c r="R18" s="7">
        <v>2101</v>
      </c>
      <c r="S18" s="7">
        <v>1490</v>
      </c>
      <c r="T18" s="7">
        <v>1260</v>
      </c>
      <c r="U18" s="7">
        <v>2327</v>
      </c>
      <c r="V18" s="7">
        <v>1353</v>
      </c>
      <c r="W18" s="7">
        <v>2251</v>
      </c>
      <c r="X18" s="7">
        <v>1621</v>
      </c>
      <c r="Y18" s="7">
        <v>1958</v>
      </c>
      <c r="Z18" s="7">
        <v>2573</v>
      </c>
      <c r="AA18" s="7">
        <v>1009</v>
      </c>
      <c r="AB18" s="7"/>
      <c r="AC18" s="7"/>
      <c r="AD18" s="7"/>
      <c r="AE18" s="7"/>
      <c r="AF18" s="7"/>
      <c r="AG18" s="7"/>
      <c r="AH18" s="7"/>
      <c r="AI18" s="7">
        <v>48440</v>
      </c>
    </row>
    <row r="19" spans="1:35" x14ac:dyDescent="0.35">
      <c r="A19" s="5" t="s">
        <v>14</v>
      </c>
      <c r="B19" s="7">
        <v>2787</v>
      </c>
      <c r="C19" s="7">
        <v>3206</v>
      </c>
      <c r="D19" s="7">
        <v>3231</v>
      </c>
      <c r="E19" s="7">
        <v>2750</v>
      </c>
      <c r="F19" s="7">
        <v>3089</v>
      </c>
      <c r="G19" s="7">
        <v>2794</v>
      </c>
      <c r="H19" s="7">
        <v>2601</v>
      </c>
      <c r="I19" s="7">
        <v>3749</v>
      </c>
      <c r="J19" s="7">
        <v>2631</v>
      </c>
      <c r="K19" s="7">
        <v>3104</v>
      </c>
      <c r="L19" s="7">
        <v>2971</v>
      </c>
      <c r="M19" s="7">
        <v>2810</v>
      </c>
      <c r="N19" s="7">
        <v>2828</v>
      </c>
      <c r="O19" s="7">
        <v>2951</v>
      </c>
      <c r="P19" s="7">
        <v>2599</v>
      </c>
      <c r="Q19" s="7">
        <v>3198</v>
      </c>
      <c r="R19" s="7">
        <v>2751</v>
      </c>
      <c r="S19" s="7">
        <v>2299</v>
      </c>
      <c r="T19" s="7">
        <v>2330</v>
      </c>
      <c r="U19" s="7">
        <v>2789</v>
      </c>
      <c r="V19" s="7">
        <v>2617</v>
      </c>
      <c r="W19" s="7">
        <v>3981</v>
      </c>
      <c r="X19" s="7">
        <v>2621</v>
      </c>
      <c r="Y19" s="7">
        <v>2950</v>
      </c>
      <c r="Z19" s="7">
        <v>2555</v>
      </c>
      <c r="AA19" s="7">
        <v>2856</v>
      </c>
      <c r="AB19" s="7">
        <v>3023</v>
      </c>
      <c r="AC19" s="7">
        <v>1246</v>
      </c>
      <c r="AD19" s="7"/>
      <c r="AE19" s="7"/>
      <c r="AF19" s="7"/>
      <c r="AG19" s="7"/>
      <c r="AH19" s="7"/>
      <c r="AI19" s="7">
        <v>79317</v>
      </c>
    </row>
    <row r="20" spans="1:35" x14ac:dyDescent="0.35">
      <c r="A20" s="5" t="s">
        <v>6</v>
      </c>
      <c r="B20" s="7">
        <v>2924</v>
      </c>
      <c r="C20" s="7">
        <v>3901</v>
      </c>
      <c r="D20" s="7">
        <v>3823</v>
      </c>
      <c r="E20" s="7">
        <v>3464</v>
      </c>
      <c r="F20" s="7">
        <v>4436</v>
      </c>
      <c r="G20" s="7">
        <v>3563</v>
      </c>
      <c r="H20" s="7">
        <v>4706</v>
      </c>
      <c r="I20" s="7">
        <v>3695</v>
      </c>
      <c r="J20" s="7">
        <v>3548</v>
      </c>
      <c r="K20" s="7">
        <v>3063</v>
      </c>
      <c r="L20" s="7">
        <v>3671</v>
      </c>
      <c r="M20" s="7">
        <v>4593</v>
      </c>
      <c r="N20" s="7">
        <v>4094</v>
      </c>
      <c r="O20" s="7">
        <v>4018</v>
      </c>
      <c r="P20" s="7">
        <v>3958</v>
      </c>
      <c r="Q20" s="7">
        <v>4106</v>
      </c>
      <c r="R20" s="7">
        <v>4082</v>
      </c>
      <c r="S20" s="7">
        <v>4662</v>
      </c>
      <c r="T20" s="7">
        <v>3822</v>
      </c>
      <c r="U20" s="7">
        <v>3557</v>
      </c>
      <c r="V20" s="7">
        <v>4568</v>
      </c>
      <c r="W20" s="7">
        <v>4056</v>
      </c>
      <c r="X20" s="7">
        <v>3979</v>
      </c>
      <c r="Y20" s="7">
        <v>3359</v>
      </c>
      <c r="Z20" s="7">
        <v>4322</v>
      </c>
      <c r="AA20" s="7">
        <v>3699</v>
      </c>
      <c r="AB20" s="7">
        <v>2513</v>
      </c>
      <c r="AC20" s="7">
        <v>2173</v>
      </c>
      <c r="AD20" s="7">
        <v>1372</v>
      </c>
      <c r="AE20" s="7">
        <v>1150</v>
      </c>
      <c r="AF20" s="7">
        <v>571</v>
      </c>
      <c r="AG20" s="7">
        <v>123</v>
      </c>
      <c r="AH20" s="7"/>
      <c r="AI20" s="7">
        <v>109571</v>
      </c>
    </row>
    <row r="21" spans="1:35" x14ac:dyDescent="0.35">
      <c r="A21" s="5" t="s">
        <v>15</v>
      </c>
      <c r="B21" s="7">
        <v>2074</v>
      </c>
      <c r="C21" s="7">
        <v>1411</v>
      </c>
      <c r="D21" s="7">
        <v>1887</v>
      </c>
      <c r="E21" s="7">
        <v>1559</v>
      </c>
      <c r="F21" s="7">
        <v>1977</v>
      </c>
      <c r="G21" s="7">
        <v>2106</v>
      </c>
      <c r="H21" s="7">
        <v>1939</v>
      </c>
      <c r="I21" s="7">
        <v>1758</v>
      </c>
      <c r="J21" s="7">
        <v>1801</v>
      </c>
      <c r="K21" s="7">
        <v>1765</v>
      </c>
      <c r="L21" s="7">
        <v>1802</v>
      </c>
      <c r="M21" s="7">
        <v>1661</v>
      </c>
      <c r="N21" s="7">
        <v>1745</v>
      </c>
      <c r="O21" s="7">
        <v>1865</v>
      </c>
      <c r="P21" s="7">
        <v>1731</v>
      </c>
      <c r="Q21" s="7">
        <v>1847</v>
      </c>
      <c r="R21" s="7">
        <v>1458</v>
      </c>
      <c r="S21" s="7">
        <v>2359</v>
      </c>
      <c r="T21" s="7">
        <v>1526</v>
      </c>
      <c r="U21" s="7">
        <v>2384</v>
      </c>
      <c r="V21" s="7">
        <v>1928</v>
      </c>
      <c r="W21" s="7">
        <v>1568</v>
      </c>
      <c r="X21" s="7">
        <v>2241</v>
      </c>
      <c r="Y21" s="7">
        <v>1994</v>
      </c>
      <c r="Z21" s="7">
        <v>2285</v>
      </c>
      <c r="AA21" s="7">
        <v>1246</v>
      </c>
      <c r="AB21" s="7">
        <v>708</v>
      </c>
      <c r="AC21" s="7">
        <v>782</v>
      </c>
      <c r="AD21" s="7">
        <v>836</v>
      </c>
      <c r="AE21" s="7">
        <v>1081</v>
      </c>
      <c r="AF21" s="7"/>
      <c r="AG21" s="7"/>
      <c r="AH21" s="7"/>
      <c r="AI21" s="7">
        <v>51324</v>
      </c>
    </row>
    <row r="22" spans="1:35" x14ac:dyDescent="0.35">
      <c r="A22" s="5" t="s">
        <v>4</v>
      </c>
      <c r="B22" s="7">
        <v>2803</v>
      </c>
      <c r="C22" s="7">
        <v>2774</v>
      </c>
      <c r="D22" s="7">
        <v>2968</v>
      </c>
      <c r="E22" s="7">
        <v>3119</v>
      </c>
      <c r="F22" s="7">
        <v>3418</v>
      </c>
      <c r="G22" s="7">
        <v>2366</v>
      </c>
      <c r="H22" s="7">
        <v>2836</v>
      </c>
      <c r="I22" s="7">
        <v>3164</v>
      </c>
      <c r="J22" s="7">
        <v>3168</v>
      </c>
      <c r="K22" s="7">
        <v>2792</v>
      </c>
      <c r="L22" s="7">
        <v>2456</v>
      </c>
      <c r="M22" s="7">
        <v>3332</v>
      </c>
      <c r="N22" s="7">
        <v>2318</v>
      </c>
      <c r="O22" s="7">
        <v>2787</v>
      </c>
      <c r="P22" s="7">
        <v>3074</v>
      </c>
      <c r="Q22" s="7">
        <v>2534</v>
      </c>
      <c r="R22" s="7">
        <v>2969</v>
      </c>
      <c r="S22" s="7">
        <v>2839</v>
      </c>
      <c r="T22" s="7">
        <v>2795</v>
      </c>
      <c r="U22" s="7">
        <v>3121</v>
      </c>
      <c r="V22" s="7">
        <v>3048</v>
      </c>
      <c r="W22" s="7">
        <v>3304</v>
      </c>
      <c r="X22" s="7">
        <v>2536</v>
      </c>
      <c r="Y22" s="7">
        <v>2833</v>
      </c>
      <c r="Z22" s="7">
        <v>2454</v>
      </c>
      <c r="AA22" s="7">
        <v>2150</v>
      </c>
      <c r="AB22" s="7">
        <v>1709</v>
      </c>
      <c r="AC22" s="7">
        <v>1099</v>
      </c>
      <c r="AD22" s="7">
        <v>1011</v>
      </c>
      <c r="AE22" s="7">
        <v>1066</v>
      </c>
      <c r="AF22" s="7">
        <v>1201</v>
      </c>
      <c r="AG22" s="7">
        <v>902</v>
      </c>
      <c r="AH22" s="7">
        <v>187</v>
      </c>
      <c r="AI22" s="7">
        <v>81133</v>
      </c>
    </row>
    <row r="23" spans="1:35" x14ac:dyDescent="0.35">
      <c r="A23" s="5" t="s">
        <v>30</v>
      </c>
      <c r="B23" s="7">
        <v>12361</v>
      </c>
      <c r="C23" s="7">
        <v>13421</v>
      </c>
      <c r="D23" s="7">
        <v>13614</v>
      </c>
      <c r="E23" s="7">
        <v>12764</v>
      </c>
      <c r="F23" s="7">
        <v>14496</v>
      </c>
      <c r="G23" s="7">
        <v>12873</v>
      </c>
      <c r="H23" s="7">
        <v>14158</v>
      </c>
      <c r="I23" s="7">
        <v>14716</v>
      </c>
      <c r="J23" s="7">
        <v>13272</v>
      </c>
      <c r="K23" s="7">
        <v>12666</v>
      </c>
      <c r="L23" s="7">
        <v>12450</v>
      </c>
      <c r="M23" s="7">
        <v>14265</v>
      </c>
      <c r="N23" s="7">
        <v>13335</v>
      </c>
      <c r="O23" s="7">
        <v>13372</v>
      </c>
      <c r="P23" s="7">
        <v>13133</v>
      </c>
      <c r="Q23" s="7">
        <v>13300</v>
      </c>
      <c r="R23" s="7">
        <v>13361</v>
      </c>
      <c r="S23" s="7">
        <v>13649</v>
      </c>
      <c r="T23" s="7">
        <v>11733</v>
      </c>
      <c r="U23" s="7">
        <v>14178</v>
      </c>
      <c r="V23" s="7">
        <v>13514</v>
      </c>
      <c r="W23" s="7">
        <v>15160</v>
      </c>
      <c r="X23" s="7">
        <v>12998</v>
      </c>
      <c r="Y23" s="7">
        <v>13094</v>
      </c>
      <c r="Z23" s="7">
        <v>14189</v>
      </c>
      <c r="AA23" s="7">
        <v>10960</v>
      </c>
      <c r="AB23" s="7">
        <v>7953</v>
      </c>
      <c r="AC23" s="7">
        <v>5300</v>
      </c>
      <c r="AD23" s="7">
        <v>3219</v>
      </c>
      <c r="AE23" s="7">
        <v>3297</v>
      </c>
      <c r="AF23" s="7">
        <v>1772</v>
      </c>
      <c r="AG23" s="7">
        <v>1025</v>
      </c>
      <c r="AH23" s="7">
        <v>187</v>
      </c>
      <c r="AI23" s="7">
        <v>369785</v>
      </c>
    </row>
    <row r="31" spans="1:35" x14ac:dyDescent="0.35">
      <c r="A31" s="24"/>
      <c r="B31" s="6"/>
    </row>
    <row r="32" spans="1:35" x14ac:dyDescent="0.35">
      <c r="A32" s="4" t="s">
        <v>66</v>
      </c>
      <c r="B32" s="4" t="s">
        <v>41</v>
      </c>
    </row>
    <row r="33" spans="1:4" x14ac:dyDescent="0.35">
      <c r="B33" t="s">
        <v>14</v>
      </c>
    </row>
    <row r="34" spans="1:4" x14ac:dyDescent="0.35">
      <c r="A34" s="4" t="s">
        <v>29</v>
      </c>
      <c r="B34" t="s">
        <v>16</v>
      </c>
      <c r="C34" t="s">
        <v>17</v>
      </c>
      <c r="D34" t="s">
        <v>18</v>
      </c>
    </row>
    <row r="35" spans="1:4" x14ac:dyDescent="0.35">
      <c r="A35" s="5" t="s">
        <v>50</v>
      </c>
      <c r="B35" s="6"/>
      <c r="C35" s="6"/>
      <c r="D35" s="6"/>
    </row>
    <row r="36" spans="1:4" x14ac:dyDescent="0.35">
      <c r="A36" s="29" t="s">
        <v>53</v>
      </c>
      <c r="B36" s="6">
        <v>76444</v>
      </c>
      <c r="C36" s="6">
        <v>75182</v>
      </c>
      <c r="D36" s="6">
        <v>62044</v>
      </c>
    </row>
    <row r="37" spans="1:4" x14ac:dyDescent="0.35">
      <c r="A37" s="29" t="s">
        <v>54</v>
      </c>
      <c r="B37" s="6">
        <v>75677</v>
      </c>
      <c r="C37" s="6">
        <v>73897</v>
      </c>
      <c r="D37" s="6">
        <v>60944</v>
      </c>
    </row>
    <row r="38" spans="1:4" x14ac:dyDescent="0.35">
      <c r="A38" s="29" t="s">
        <v>48</v>
      </c>
      <c r="B38" s="6">
        <v>74751</v>
      </c>
      <c r="C38" s="6">
        <v>72283</v>
      </c>
      <c r="D38" s="6">
        <v>59548</v>
      </c>
    </row>
    <row r="39" spans="1:4" x14ac:dyDescent="0.35">
      <c r="A39" s="29" t="s">
        <v>49</v>
      </c>
      <c r="B39" s="6">
        <v>73934</v>
      </c>
      <c r="C39" s="6">
        <v>71402</v>
      </c>
      <c r="D39" s="6">
        <v>58617</v>
      </c>
    </row>
    <row r="40" spans="1:4" x14ac:dyDescent="0.35">
      <c r="A40" s="29" t="s">
        <v>55</v>
      </c>
      <c r="B40" s="6">
        <v>72497</v>
      </c>
      <c r="C40" s="6">
        <v>70159</v>
      </c>
      <c r="D40" s="6">
        <v>57515</v>
      </c>
    </row>
    <row r="41" spans="1:4" x14ac:dyDescent="0.35">
      <c r="A41" s="5" t="s">
        <v>51</v>
      </c>
      <c r="B41" s="6"/>
      <c r="C41" s="6"/>
      <c r="D41" s="6"/>
    </row>
    <row r="42" spans="1:4" x14ac:dyDescent="0.35">
      <c r="A42" s="29" t="s">
        <v>56</v>
      </c>
      <c r="B42" s="6">
        <v>71441</v>
      </c>
      <c r="C42" s="6">
        <v>69224</v>
      </c>
      <c r="D42" s="6">
        <v>56425</v>
      </c>
    </row>
    <row r="43" spans="1:4" x14ac:dyDescent="0.35">
      <c r="A43" s="29" t="s">
        <v>57</v>
      </c>
      <c r="B43" s="6">
        <v>70359</v>
      </c>
      <c r="C43" s="6">
        <v>68187</v>
      </c>
      <c r="D43" s="6">
        <v>55264</v>
      </c>
    </row>
    <row r="44" spans="1:4" x14ac:dyDescent="0.35">
      <c r="A44" s="29" t="s">
        <v>58</v>
      </c>
      <c r="B44" s="6">
        <v>68969</v>
      </c>
      <c r="C44" s="6">
        <v>67191</v>
      </c>
      <c r="D44" s="6">
        <v>54092</v>
      </c>
    </row>
    <row r="45" spans="1:4" x14ac:dyDescent="0.35">
      <c r="A45" s="29" t="s">
        <v>59</v>
      </c>
      <c r="B45" s="6">
        <v>67923</v>
      </c>
      <c r="C45" s="6">
        <v>66044</v>
      </c>
      <c r="D45" s="6">
        <v>53151</v>
      </c>
    </row>
    <row r="46" spans="1:4" x14ac:dyDescent="0.35">
      <c r="A46" s="29" t="s">
        <v>60</v>
      </c>
      <c r="B46" s="6">
        <v>67163</v>
      </c>
      <c r="C46" s="6">
        <v>64802</v>
      </c>
      <c r="D46" s="6">
        <v>52217</v>
      </c>
    </row>
    <row r="47" spans="1:4" x14ac:dyDescent="0.35">
      <c r="A47" s="29" t="s">
        <v>61</v>
      </c>
      <c r="B47" s="6">
        <v>66110</v>
      </c>
      <c r="C47" s="6">
        <v>63787</v>
      </c>
      <c r="D47" s="6">
        <v>51064</v>
      </c>
    </row>
    <row r="48" spans="1:4" x14ac:dyDescent="0.35">
      <c r="A48" s="29" t="s">
        <v>62</v>
      </c>
      <c r="B48" s="6">
        <v>65128</v>
      </c>
      <c r="C48" s="6">
        <v>62555</v>
      </c>
      <c r="D48" s="6">
        <v>50068</v>
      </c>
    </row>
    <row r="49" spans="1:4" x14ac:dyDescent="0.35">
      <c r="A49" s="29" t="s">
        <v>53</v>
      </c>
      <c r="B49" s="6">
        <v>64119</v>
      </c>
      <c r="C49" s="6">
        <v>61452</v>
      </c>
      <c r="D49" s="6">
        <v>48875</v>
      </c>
    </row>
    <row r="50" spans="1:4" x14ac:dyDescent="0.35">
      <c r="A50" s="29" t="s">
        <v>54</v>
      </c>
      <c r="B50" s="6">
        <v>62924</v>
      </c>
      <c r="C50" s="6">
        <v>60326</v>
      </c>
      <c r="D50" s="6">
        <v>47452</v>
      </c>
    </row>
    <row r="51" spans="1:4" x14ac:dyDescent="0.35">
      <c r="A51" s="29" t="s">
        <v>48</v>
      </c>
      <c r="B51" s="6">
        <v>62122</v>
      </c>
      <c r="C51" s="6">
        <v>59402</v>
      </c>
      <c r="D51" s="6">
        <v>46623</v>
      </c>
    </row>
    <row r="52" spans="1:4" x14ac:dyDescent="0.35">
      <c r="A52" s="29" t="s">
        <v>49</v>
      </c>
      <c r="B52" s="6">
        <v>61397</v>
      </c>
      <c r="C52" s="6">
        <v>58096</v>
      </c>
      <c r="D52" s="6">
        <v>45728</v>
      </c>
    </row>
    <row r="53" spans="1:4" x14ac:dyDescent="0.35">
      <c r="A53" s="29" t="s">
        <v>55</v>
      </c>
      <c r="B53" s="6">
        <v>60404</v>
      </c>
      <c r="C53" s="6">
        <v>57335</v>
      </c>
      <c r="D53" s="6">
        <v>44562</v>
      </c>
    </row>
    <row r="54" spans="1:4" x14ac:dyDescent="0.35">
      <c r="A54" s="5" t="s">
        <v>47</v>
      </c>
      <c r="B54" s="6"/>
      <c r="C54" s="6"/>
      <c r="D54" s="6"/>
    </row>
    <row r="55" spans="1:4" x14ac:dyDescent="0.35">
      <c r="A55" s="29" t="s">
        <v>56</v>
      </c>
      <c r="B55" s="6">
        <v>59487</v>
      </c>
      <c r="C55" s="6">
        <v>56403</v>
      </c>
      <c r="D55" s="6">
        <v>43701</v>
      </c>
    </row>
    <row r="56" spans="1:4" x14ac:dyDescent="0.35">
      <c r="A56" s="29" t="s">
        <v>57</v>
      </c>
      <c r="B56" s="6">
        <v>58701</v>
      </c>
      <c r="C56" s="6">
        <v>54988</v>
      </c>
      <c r="D56" s="6">
        <v>42933</v>
      </c>
    </row>
    <row r="57" spans="1:4" x14ac:dyDescent="0.35">
      <c r="A57" s="29" t="s">
        <v>58</v>
      </c>
      <c r="B57" s="6">
        <v>57581</v>
      </c>
      <c r="C57" s="6">
        <v>53928</v>
      </c>
      <c r="D57" s="6">
        <v>42221</v>
      </c>
    </row>
    <row r="58" spans="1:4" x14ac:dyDescent="0.35">
      <c r="A58" s="29" t="s">
        <v>59</v>
      </c>
      <c r="B58" s="6">
        <v>56415</v>
      </c>
      <c r="C58" s="6">
        <v>53157</v>
      </c>
      <c r="D58" s="6">
        <v>41554</v>
      </c>
    </row>
    <row r="59" spans="1:4" x14ac:dyDescent="0.35">
      <c r="A59" s="29" t="s">
        <v>60</v>
      </c>
      <c r="B59" s="6">
        <v>55269</v>
      </c>
      <c r="C59" s="6">
        <v>52293</v>
      </c>
      <c r="D59" s="6">
        <v>40462</v>
      </c>
    </row>
    <row r="60" spans="1:4" x14ac:dyDescent="0.35">
      <c r="A60" s="29" t="s">
        <v>61</v>
      </c>
      <c r="B60" s="6">
        <v>54231</v>
      </c>
      <c r="C60" s="6">
        <v>51175</v>
      </c>
      <c r="D60" s="6">
        <v>39572</v>
      </c>
    </row>
    <row r="61" spans="1:4" x14ac:dyDescent="0.35">
      <c r="A61" s="29" t="s">
        <v>62</v>
      </c>
      <c r="B61" s="6">
        <v>53280</v>
      </c>
      <c r="C61" s="6">
        <v>50313</v>
      </c>
      <c r="D61" s="6">
        <v>38110</v>
      </c>
    </row>
    <row r="62" spans="1:4" x14ac:dyDescent="0.35">
      <c r="A62" s="29" t="s">
        <v>53</v>
      </c>
      <c r="B62" s="6">
        <v>52264</v>
      </c>
      <c r="C62" s="6">
        <v>49093</v>
      </c>
      <c r="D62" s="6">
        <v>37247</v>
      </c>
    </row>
    <row r="63" spans="1:4" x14ac:dyDescent="0.35">
      <c r="A63" s="29" t="s">
        <v>54</v>
      </c>
      <c r="B63" s="6">
        <v>50961</v>
      </c>
      <c r="C63" s="6">
        <v>48096</v>
      </c>
      <c r="D63" s="6">
        <v>36216</v>
      </c>
    </row>
    <row r="64" spans="1:4" x14ac:dyDescent="0.35">
      <c r="A64" s="29" t="s">
        <v>48</v>
      </c>
      <c r="B64" s="6">
        <v>49850</v>
      </c>
      <c r="C64" s="6">
        <v>47145</v>
      </c>
      <c r="D64" s="6">
        <v>35060</v>
      </c>
    </row>
    <row r="65" spans="1:4" x14ac:dyDescent="0.35">
      <c r="A65" s="29" t="s">
        <v>49</v>
      </c>
      <c r="B65" s="6">
        <v>49404</v>
      </c>
      <c r="C65" s="6">
        <v>46879</v>
      </c>
      <c r="D65" s="6">
        <v>33998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I6" sqref="I6"/>
    </sheetView>
  </sheetViews>
  <sheetFormatPr defaultRowHeight="14.5" x14ac:dyDescent="0.35"/>
  <cols>
    <col min="2" max="2" width="9.6328125" bestFit="1" customWidth="1"/>
  </cols>
  <sheetData>
    <row r="1" spans="1:9" x14ac:dyDescent="0.35">
      <c r="A1" t="s">
        <v>33</v>
      </c>
      <c r="B1" t="s">
        <v>0</v>
      </c>
      <c r="C1" t="s">
        <v>1</v>
      </c>
      <c r="D1" t="s">
        <v>2</v>
      </c>
      <c r="E1" t="s">
        <v>3</v>
      </c>
    </row>
    <row r="2" spans="1:9" x14ac:dyDescent="0.35">
      <c r="A2">
        <v>1</v>
      </c>
      <c r="B2" t="s">
        <v>4</v>
      </c>
      <c r="C2" t="s">
        <v>12</v>
      </c>
      <c r="D2">
        <v>87590</v>
      </c>
      <c r="E2">
        <v>72601</v>
      </c>
    </row>
    <row r="3" spans="1:9" x14ac:dyDescent="0.35">
      <c r="A3">
        <v>2</v>
      </c>
      <c r="B3" t="s">
        <v>4</v>
      </c>
      <c r="C3" t="s">
        <v>13</v>
      </c>
      <c r="D3">
        <v>64441</v>
      </c>
      <c r="E3">
        <v>86209</v>
      </c>
    </row>
    <row r="4" spans="1:9" x14ac:dyDescent="0.35">
      <c r="A4">
        <v>3</v>
      </c>
      <c r="B4" t="s">
        <v>4</v>
      </c>
      <c r="C4" t="s">
        <v>7</v>
      </c>
      <c r="D4">
        <v>52158</v>
      </c>
      <c r="E4">
        <v>96438</v>
      </c>
    </row>
    <row r="5" spans="1:9" x14ac:dyDescent="0.35">
      <c r="A5">
        <v>4</v>
      </c>
      <c r="B5" t="s">
        <v>5</v>
      </c>
      <c r="C5" t="s">
        <v>8</v>
      </c>
      <c r="D5">
        <v>65190</v>
      </c>
      <c r="E5">
        <v>88453</v>
      </c>
    </row>
    <row r="6" spans="1:9" x14ac:dyDescent="0.35">
      <c r="A6">
        <v>5</v>
      </c>
      <c r="B6" t="s">
        <v>5</v>
      </c>
      <c r="C6" t="s">
        <v>9</v>
      </c>
      <c r="D6">
        <v>47423</v>
      </c>
      <c r="E6">
        <v>77708</v>
      </c>
      <c r="I6">
        <f>SUM(D5:D6)</f>
        <v>112613</v>
      </c>
    </row>
    <row r="7" spans="1:9" x14ac:dyDescent="0.35">
      <c r="A7">
        <v>6</v>
      </c>
      <c r="B7" t="s">
        <v>6</v>
      </c>
      <c r="C7" t="s">
        <v>12</v>
      </c>
      <c r="D7">
        <v>60380</v>
      </c>
      <c r="E7">
        <v>71602</v>
      </c>
    </row>
    <row r="8" spans="1:9" x14ac:dyDescent="0.35">
      <c r="A8">
        <v>7</v>
      </c>
      <c r="B8" t="s">
        <v>6</v>
      </c>
      <c r="C8" t="s">
        <v>10</v>
      </c>
      <c r="D8">
        <v>76366</v>
      </c>
      <c r="E8">
        <v>51377</v>
      </c>
    </row>
    <row r="9" spans="1:9" x14ac:dyDescent="0.35">
      <c r="A9">
        <v>8</v>
      </c>
      <c r="B9" t="s">
        <v>6</v>
      </c>
      <c r="C9" t="s">
        <v>13</v>
      </c>
      <c r="D9">
        <v>83790</v>
      </c>
      <c r="E9">
        <v>83109</v>
      </c>
    </row>
    <row r="10" spans="1:9" x14ac:dyDescent="0.35">
      <c r="A10">
        <v>9</v>
      </c>
      <c r="B10" t="s">
        <v>6</v>
      </c>
      <c r="C10" t="s">
        <v>11</v>
      </c>
      <c r="D10">
        <v>91163</v>
      </c>
      <c r="E10">
        <v>95938</v>
      </c>
    </row>
    <row r="11" spans="1:9" x14ac:dyDescent="0.35">
      <c r="A11">
        <v>10</v>
      </c>
      <c r="B11" t="s">
        <v>14</v>
      </c>
      <c r="C11" t="s">
        <v>16</v>
      </c>
      <c r="D11">
        <v>77228</v>
      </c>
      <c r="E11">
        <v>65253</v>
      </c>
    </row>
    <row r="12" spans="1:9" x14ac:dyDescent="0.35">
      <c r="A12">
        <v>11</v>
      </c>
      <c r="B12" t="s">
        <v>14</v>
      </c>
      <c r="C12" t="s">
        <v>17</v>
      </c>
      <c r="D12">
        <v>75980</v>
      </c>
      <c r="E12">
        <v>96797</v>
      </c>
    </row>
    <row r="13" spans="1:9" x14ac:dyDescent="0.35">
      <c r="A13">
        <v>12</v>
      </c>
      <c r="B13" t="s">
        <v>14</v>
      </c>
      <c r="C13" t="s">
        <v>18</v>
      </c>
      <c r="D13">
        <v>63387</v>
      </c>
      <c r="E13">
        <v>97205</v>
      </c>
    </row>
    <row r="14" spans="1:9" x14ac:dyDescent="0.35">
      <c r="A14">
        <v>13</v>
      </c>
      <c r="B14" t="s">
        <v>15</v>
      </c>
      <c r="C14" t="s">
        <v>19</v>
      </c>
      <c r="D14">
        <v>92703</v>
      </c>
      <c r="E14">
        <v>79455</v>
      </c>
    </row>
    <row r="15" spans="1:9" x14ac:dyDescent="0.35">
      <c r="A15">
        <v>14</v>
      </c>
      <c r="B15" t="s">
        <v>15</v>
      </c>
      <c r="C15" t="s">
        <v>13</v>
      </c>
      <c r="D15">
        <v>75411</v>
      </c>
      <c r="E15">
        <v>76138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18"/>
  <sheetViews>
    <sheetView topLeftCell="A2" workbookViewId="0">
      <selection activeCell="I34" sqref="I34"/>
    </sheetView>
  </sheetViews>
  <sheetFormatPr defaultRowHeight="14.5" x14ac:dyDescent="0.35"/>
  <cols>
    <col min="1" max="3" width="11.90625" customWidth="1"/>
    <col min="4" max="4" width="23.6328125" customWidth="1"/>
    <col min="7" max="7" width="20.1796875" bestFit="1" customWidth="1"/>
    <col min="8" max="8" width="21" bestFit="1" customWidth="1"/>
    <col min="9" max="9" width="19.90625" customWidth="1"/>
    <col min="10" max="10" width="20.453125" customWidth="1"/>
    <col min="15" max="15" width="10.08984375" customWidth="1"/>
  </cols>
  <sheetData>
    <row r="1" spans="1:10" x14ac:dyDescent="0.35">
      <c r="A1" t="s">
        <v>33</v>
      </c>
      <c r="B1" t="s">
        <v>0</v>
      </c>
      <c r="C1" t="s">
        <v>1</v>
      </c>
      <c r="D1" t="s">
        <v>20</v>
      </c>
      <c r="E1" t="s">
        <v>2</v>
      </c>
      <c r="F1" t="s">
        <v>3</v>
      </c>
      <c r="G1" t="s">
        <v>31</v>
      </c>
      <c r="H1" t="s">
        <v>32</v>
      </c>
      <c r="I1" t="s">
        <v>35</v>
      </c>
      <c r="J1" t="s">
        <v>36</v>
      </c>
    </row>
    <row r="2" spans="1:10" x14ac:dyDescent="0.35">
      <c r="A2">
        <v>6</v>
      </c>
      <c r="B2" t="s">
        <v>6</v>
      </c>
      <c r="C2" t="s">
        <v>12</v>
      </c>
      <c r="D2" s="1">
        <v>42590</v>
      </c>
      <c r="E2">
        <v>247</v>
      </c>
      <c r="F2">
        <v>94</v>
      </c>
      <c r="G2">
        <f>SUMIFS(E$2:E2,$A$2:A2,Extraction[[#This Row],[AreaID]])</f>
        <v>247</v>
      </c>
      <c r="H2">
        <f>SUMIFS(F$2:F2,$A$2:A2,Extraction[[#This Row],[AreaID]])</f>
        <v>94</v>
      </c>
      <c r="I2">
        <f>VLOOKUP(Extraction[[#This Row],[AreaID]],Reserves[],4,FALSE)-Extraction[[#This Row],[OilExtractionToDate]]</f>
        <v>60133</v>
      </c>
      <c r="J2">
        <f>VLOOKUP(Extraction[[#This Row],[AreaID]],Reserves[],5,FALSE)-Extraction[[#This Row],[GasExtractionToDate]]</f>
        <v>71508</v>
      </c>
    </row>
    <row r="3" spans="1:10" x14ac:dyDescent="0.35">
      <c r="A3">
        <v>3</v>
      </c>
      <c r="B3" t="s">
        <v>4</v>
      </c>
      <c r="C3" t="s">
        <v>7</v>
      </c>
      <c r="D3" s="1">
        <v>42593</v>
      </c>
      <c r="E3">
        <v>289</v>
      </c>
      <c r="F3">
        <v>269</v>
      </c>
      <c r="G3">
        <f>SUMIFS(E$2:E3,$A$2:A3,Extraction[[#This Row],[AreaID]])</f>
        <v>289</v>
      </c>
      <c r="H3">
        <f>SUMIFS(F$2:F3,$A$2:A3,Extraction[[#This Row],[AreaID]])</f>
        <v>269</v>
      </c>
      <c r="I3">
        <f>VLOOKUP(Extraction[[#This Row],[AreaID]],Reserves[],4,FALSE)-Extraction[[#This Row],[OilExtractionToDate]]</f>
        <v>51869</v>
      </c>
      <c r="J3">
        <f>VLOOKUP(Extraction[[#This Row],[AreaID]],Reserves[],5,FALSE)-Extraction[[#This Row],[GasExtractionToDate]]</f>
        <v>96169</v>
      </c>
    </row>
    <row r="4" spans="1:10" x14ac:dyDescent="0.35">
      <c r="A4">
        <v>12</v>
      </c>
      <c r="B4" t="s">
        <v>14</v>
      </c>
      <c r="C4" t="s">
        <v>18</v>
      </c>
      <c r="D4" s="1">
        <v>42591</v>
      </c>
      <c r="E4">
        <v>148</v>
      </c>
      <c r="F4">
        <v>230</v>
      </c>
      <c r="G4">
        <f>SUMIFS(E$2:E4,$A$2:A4,Extraction[[#This Row],[AreaID]])</f>
        <v>148</v>
      </c>
      <c r="H4">
        <f>SUMIFS(F$2:F4,$A$2:A4,Extraction[[#This Row],[AreaID]])</f>
        <v>230</v>
      </c>
      <c r="I4">
        <f>VLOOKUP(Extraction[[#This Row],[AreaID]],Reserves[],4,FALSE)-Extraction[[#This Row],[OilExtractionToDate]]</f>
        <v>63239</v>
      </c>
      <c r="J4">
        <f>VLOOKUP(Extraction[[#This Row],[AreaID]],Reserves[],5,FALSE)-Extraction[[#This Row],[GasExtractionToDate]]</f>
        <v>96975</v>
      </c>
    </row>
    <row r="5" spans="1:10" x14ac:dyDescent="0.35">
      <c r="A5">
        <v>12</v>
      </c>
      <c r="B5" t="s">
        <v>14</v>
      </c>
      <c r="C5" t="s">
        <v>18</v>
      </c>
      <c r="D5" s="1">
        <v>42595</v>
      </c>
      <c r="E5">
        <v>233</v>
      </c>
      <c r="F5">
        <v>255</v>
      </c>
      <c r="G5">
        <f>SUMIFS(E$2:E5,$A$2:A5,Extraction[[#This Row],[AreaID]])</f>
        <v>381</v>
      </c>
      <c r="H5">
        <f>SUMIFS(F$2:F5,$A$2:A5,Extraction[[#This Row],[AreaID]])</f>
        <v>485</v>
      </c>
      <c r="I5">
        <f>VLOOKUP(Extraction[[#This Row],[AreaID]],Reserves[],4,FALSE)-Extraction[[#This Row],[OilExtractionToDate]]</f>
        <v>63006</v>
      </c>
      <c r="J5">
        <f>VLOOKUP(Extraction[[#This Row],[AreaID]],Reserves[],5,FALSE)-Extraction[[#This Row],[GasExtractionToDate]]</f>
        <v>96720</v>
      </c>
    </row>
    <row r="6" spans="1:10" x14ac:dyDescent="0.35">
      <c r="A6">
        <v>6</v>
      </c>
      <c r="B6" t="s">
        <v>6</v>
      </c>
      <c r="C6" t="s">
        <v>12</v>
      </c>
      <c r="D6" s="1">
        <v>42597</v>
      </c>
      <c r="E6">
        <v>156</v>
      </c>
      <c r="F6">
        <v>158</v>
      </c>
      <c r="G6">
        <f>SUMIFS(E$2:E6,$A$2:A6,Extraction[[#This Row],[AreaID]])</f>
        <v>403</v>
      </c>
      <c r="H6">
        <f>SUMIFS(F$2:F6,$A$2:A6,Extraction[[#This Row],[AreaID]])</f>
        <v>252</v>
      </c>
      <c r="I6">
        <f>VLOOKUP(Extraction[[#This Row],[AreaID]],Reserves[],4,FALSE)-Extraction[[#This Row],[OilExtractionToDate]]</f>
        <v>59977</v>
      </c>
      <c r="J6">
        <f>VLOOKUP(Extraction[[#This Row],[AreaID]],Reserves[],5,FALSE)-Extraction[[#This Row],[GasExtractionToDate]]</f>
        <v>71350</v>
      </c>
    </row>
    <row r="7" spans="1:10" x14ac:dyDescent="0.35">
      <c r="A7">
        <v>10</v>
      </c>
      <c r="B7" t="s">
        <v>14</v>
      </c>
      <c r="C7" t="s">
        <v>16</v>
      </c>
      <c r="D7" s="1">
        <v>42593</v>
      </c>
      <c r="E7">
        <v>272</v>
      </c>
      <c r="F7">
        <v>175</v>
      </c>
      <c r="G7">
        <f>SUMIFS(E$2:E7,$A$2:A7,Extraction[[#This Row],[AreaID]])</f>
        <v>272</v>
      </c>
      <c r="H7">
        <f>SUMIFS(F$2:F7,$A$2:A7,Extraction[[#This Row],[AreaID]])</f>
        <v>175</v>
      </c>
      <c r="I7">
        <f>VLOOKUP(Extraction[[#This Row],[AreaID]],Reserves[],4,FALSE)-Extraction[[#This Row],[OilExtractionToDate]]</f>
        <v>76956</v>
      </c>
      <c r="J7">
        <f>VLOOKUP(Extraction[[#This Row],[AreaID]],Reserves[],5,FALSE)-Extraction[[#This Row],[GasExtractionToDate]]</f>
        <v>65078</v>
      </c>
    </row>
    <row r="8" spans="1:10" x14ac:dyDescent="0.35">
      <c r="A8">
        <v>13</v>
      </c>
      <c r="B8" t="s">
        <v>15</v>
      </c>
      <c r="C8" t="s">
        <v>19</v>
      </c>
      <c r="D8" s="1">
        <v>42591</v>
      </c>
      <c r="E8">
        <v>99</v>
      </c>
      <c r="F8">
        <v>231</v>
      </c>
      <c r="G8">
        <f>SUMIFS(E$2:E8,$A$2:A8,Extraction[[#This Row],[AreaID]])</f>
        <v>99</v>
      </c>
      <c r="H8">
        <f>SUMIFS(F$2:F8,$A$2:A8,Extraction[[#This Row],[AreaID]])</f>
        <v>231</v>
      </c>
      <c r="I8">
        <f>VLOOKUP(Extraction[[#This Row],[AreaID]],Reserves[],4,FALSE)-Extraction[[#This Row],[OilExtractionToDate]]</f>
        <v>92604</v>
      </c>
      <c r="J8">
        <f>VLOOKUP(Extraction[[#This Row],[AreaID]],Reserves[],5,FALSE)-Extraction[[#This Row],[GasExtractionToDate]]</f>
        <v>79224</v>
      </c>
    </row>
    <row r="9" spans="1:10" x14ac:dyDescent="0.35">
      <c r="A9">
        <v>3</v>
      </c>
      <c r="B9" t="s">
        <v>4</v>
      </c>
      <c r="C9" t="s">
        <v>7</v>
      </c>
      <c r="D9" s="1">
        <v>42598</v>
      </c>
      <c r="E9">
        <v>120</v>
      </c>
      <c r="F9">
        <v>85</v>
      </c>
      <c r="G9">
        <f>SUMIFS(E$2:E9,$A$2:A9,Extraction[[#This Row],[AreaID]])</f>
        <v>409</v>
      </c>
      <c r="H9">
        <f>SUMIFS(F$2:F9,$A$2:A9,Extraction[[#This Row],[AreaID]])</f>
        <v>354</v>
      </c>
      <c r="I9">
        <f>VLOOKUP(Extraction[[#This Row],[AreaID]],Reserves[],4,FALSE)-Extraction[[#This Row],[OilExtractionToDate]]</f>
        <v>51749</v>
      </c>
      <c r="J9">
        <f>VLOOKUP(Extraction[[#This Row],[AreaID]],Reserves[],5,FALSE)-Extraction[[#This Row],[GasExtractionToDate]]</f>
        <v>96084</v>
      </c>
    </row>
    <row r="10" spans="1:10" x14ac:dyDescent="0.35">
      <c r="A10">
        <v>6</v>
      </c>
      <c r="B10" t="s">
        <v>6</v>
      </c>
      <c r="C10" t="s">
        <v>12</v>
      </c>
      <c r="D10" s="1">
        <v>42605</v>
      </c>
      <c r="E10">
        <v>243</v>
      </c>
      <c r="F10">
        <v>162</v>
      </c>
      <c r="G10">
        <f>SUMIFS(E$2:E10,$A$2:A10,Extraction[[#This Row],[AreaID]])</f>
        <v>646</v>
      </c>
      <c r="H10">
        <f>SUMIFS(F$2:F10,$A$2:A10,Extraction[[#This Row],[AreaID]])</f>
        <v>414</v>
      </c>
      <c r="I10">
        <f>VLOOKUP(Extraction[[#This Row],[AreaID]],Reserves[],4,FALSE)-Extraction[[#This Row],[OilExtractionToDate]]</f>
        <v>59734</v>
      </c>
      <c r="J10">
        <f>VLOOKUP(Extraction[[#This Row],[AreaID]],Reserves[],5,FALSE)-Extraction[[#This Row],[GasExtractionToDate]]</f>
        <v>71188</v>
      </c>
    </row>
    <row r="11" spans="1:10" x14ac:dyDescent="0.35">
      <c r="A11">
        <v>6</v>
      </c>
      <c r="B11" t="s">
        <v>6</v>
      </c>
      <c r="C11" t="s">
        <v>12</v>
      </c>
      <c r="D11" s="1">
        <v>42608</v>
      </c>
      <c r="E11">
        <v>171</v>
      </c>
      <c r="F11">
        <v>125</v>
      </c>
      <c r="G11">
        <f>SUMIFS(E$2:E11,$A$2:A11,Extraction[[#This Row],[AreaID]])</f>
        <v>817</v>
      </c>
      <c r="H11">
        <f>SUMIFS(F$2:F11,$A$2:A11,Extraction[[#This Row],[AreaID]])</f>
        <v>539</v>
      </c>
      <c r="I11">
        <f>VLOOKUP(Extraction[[#This Row],[AreaID]],Reserves[],4,FALSE)-Extraction[[#This Row],[OilExtractionToDate]]</f>
        <v>59563</v>
      </c>
      <c r="J11">
        <f>VLOOKUP(Extraction[[#This Row],[AreaID]],Reserves[],5,FALSE)-Extraction[[#This Row],[GasExtractionToDate]]</f>
        <v>71063</v>
      </c>
    </row>
    <row r="12" spans="1:10" x14ac:dyDescent="0.35">
      <c r="A12">
        <v>3</v>
      </c>
      <c r="B12" t="s">
        <v>4</v>
      </c>
      <c r="C12" t="s">
        <v>7</v>
      </c>
      <c r="D12" s="1">
        <v>42602</v>
      </c>
      <c r="E12">
        <v>82</v>
      </c>
      <c r="F12">
        <v>185</v>
      </c>
      <c r="G12">
        <f>SUMIFS(E$2:E12,$A$2:A12,Extraction[[#This Row],[AreaID]])</f>
        <v>491</v>
      </c>
      <c r="H12">
        <f>SUMIFS(F$2:F12,$A$2:A12,Extraction[[#This Row],[AreaID]])</f>
        <v>539</v>
      </c>
      <c r="I12">
        <f>VLOOKUP(Extraction[[#This Row],[AreaID]],Reserves[],4,FALSE)-Extraction[[#This Row],[OilExtractionToDate]]</f>
        <v>51667</v>
      </c>
      <c r="J12">
        <f>VLOOKUP(Extraction[[#This Row],[AreaID]],Reserves[],5,FALSE)-Extraction[[#This Row],[GasExtractionToDate]]</f>
        <v>95899</v>
      </c>
    </row>
    <row r="13" spans="1:10" x14ac:dyDescent="0.35">
      <c r="A13">
        <v>13</v>
      </c>
      <c r="B13" t="s">
        <v>15</v>
      </c>
      <c r="C13" t="s">
        <v>19</v>
      </c>
      <c r="D13" s="1">
        <v>42599</v>
      </c>
      <c r="E13">
        <v>220</v>
      </c>
      <c r="F13">
        <v>136</v>
      </c>
      <c r="G13">
        <f>SUMIFS(E$2:E13,$A$2:A13,Extraction[[#This Row],[AreaID]])</f>
        <v>319</v>
      </c>
      <c r="H13">
        <f>SUMIFS(F$2:F13,$A$2:A13,Extraction[[#This Row],[AreaID]])</f>
        <v>367</v>
      </c>
      <c r="I13">
        <f>VLOOKUP(Extraction[[#This Row],[AreaID]],Reserves[],4,FALSE)-Extraction[[#This Row],[OilExtractionToDate]]</f>
        <v>92384</v>
      </c>
      <c r="J13">
        <f>VLOOKUP(Extraction[[#This Row],[AreaID]],Reserves[],5,FALSE)-Extraction[[#This Row],[GasExtractionToDate]]</f>
        <v>79088</v>
      </c>
    </row>
    <row r="14" spans="1:10" x14ac:dyDescent="0.35">
      <c r="A14">
        <v>6</v>
      </c>
      <c r="B14" t="s">
        <v>6</v>
      </c>
      <c r="C14" t="s">
        <v>12</v>
      </c>
      <c r="D14" s="1">
        <v>42613</v>
      </c>
      <c r="E14">
        <v>181</v>
      </c>
      <c r="F14">
        <v>261</v>
      </c>
      <c r="G14">
        <f>SUMIFS(E$2:E14,$A$2:A14,Extraction[[#This Row],[AreaID]])</f>
        <v>998</v>
      </c>
      <c r="H14">
        <f>SUMIFS(F$2:F14,$A$2:A14,Extraction[[#This Row],[AreaID]])</f>
        <v>800</v>
      </c>
      <c r="I14">
        <f>VLOOKUP(Extraction[[#This Row],[AreaID]],Reserves[],4,FALSE)-Extraction[[#This Row],[OilExtractionToDate]]</f>
        <v>59382</v>
      </c>
      <c r="J14">
        <f>VLOOKUP(Extraction[[#This Row],[AreaID]],Reserves[],5,FALSE)-Extraction[[#This Row],[GasExtractionToDate]]</f>
        <v>70802</v>
      </c>
    </row>
    <row r="15" spans="1:10" x14ac:dyDescent="0.35">
      <c r="A15">
        <v>4</v>
      </c>
      <c r="B15" t="s">
        <v>5</v>
      </c>
      <c r="C15" t="s">
        <v>8</v>
      </c>
      <c r="D15" s="1">
        <v>42592</v>
      </c>
      <c r="E15">
        <v>161</v>
      </c>
      <c r="F15">
        <v>91</v>
      </c>
      <c r="G15">
        <f>SUMIFS(E$2:E15,$A$2:A15,Extraction[[#This Row],[AreaID]])</f>
        <v>161</v>
      </c>
      <c r="H15">
        <f>SUMIFS(F$2:F15,$A$2:A15,Extraction[[#This Row],[AreaID]])</f>
        <v>91</v>
      </c>
      <c r="I15">
        <f>VLOOKUP(Extraction[[#This Row],[AreaID]],Reserves[],4,FALSE)-Extraction[[#This Row],[OilExtractionToDate]]</f>
        <v>65029</v>
      </c>
      <c r="J15">
        <f>VLOOKUP(Extraction[[#This Row],[AreaID]],Reserves[],5,FALSE)-Extraction[[#This Row],[GasExtractionToDate]]</f>
        <v>88362</v>
      </c>
    </row>
    <row r="16" spans="1:10" x14ac:dyDescent="0.35">
      <c r="A16">
        <v>11</v>
      </c>
      <c r="B16" t="s">
        <v>14</v>
      </c>
      <c r="C16" t="s">
        <v>17</v>
      </c>
      <c r="D16" s="1">
        <v>42593</v>
      </c>
      <c r="E16">
        <v>118</v>
      </c>
      <c r="F16">
        <v>289</v>
      </c>
      <c r="G16">
        <f>SUMIFS(E$2:E16,$A$2:A16,Extraction[[#This Row],[AreaID]])</f>
        <v>118</v>
      </c>
      <c r="H16">
        <f>SUMIFS(F$2:F16,$A$2:A16,Extraction[[#This Row],[AreaID]])</f>
        <v>289</v>
      </c>
      <c r="I16">
        <f>VLOOKUP(Extraction[[#This Row],[AreaID]],Reserves[],4,FALSE)-Extraction[[#This Row],[OilExtractionToDate]]</f>
        <v>75862</v>
      </c>
      <c r="J16">
        <f>VLOOKUP(Extraction[[#This Row],[AreaID]],Reserves[],5,FALSE)-Extraction[[#This Row],[GasExtractionToDate]]</f>
        <v>96508</v>
      </c>
    </row>
    <row r="17" spans="1:10" x14ac:dyDescent="0.35">
      <c r="A17">
        <v>4</v>
      </c>
      <c r="B17" t="s">
        <v>5</v>
      </c>
      <c r="C17" t="s">
        <v>8</v>
      </c>
      <c r="D17" s="1">
        <v>42599</v>
      </c>
      <c r="E17">
        <v>245</v>
      </c>
      <c r="F17">
        <v>193</v>
      </c>
      <c r="G17">
        <f>SUMIFS(E$2:E17,$A$2:A17,Extraction[[#This Row],[AreaID]])</f>
        <v>406</v>
      </c>
      <c r="H17">
        <f>SUMIFS(F$2:F17,$A$2:A17,Extraction[[#This Row],[AreaID]])</f>
        <v>284</v>
      </c>
      <c r="I17">
        <f>VLOOKUP(Extraction[[#This Row],[AreaID]],Reserves[],4,FALSE)-Extraction[[#This Row],[OilExtractionToDate]]</f>
        <v>64784</v>
      </c>
      <c r="J17">
        <f>VLOOKUP(Extraction[[#This Row],[AreaID]],Reserves[],5,FALSE)-Extraction[[#This Row],[GasExtractionToDate]]</f>
        <v>88169</v>
      </c>
    </row>
    <row r="18" spans="1:10" x14ac:dyDescent="0.35">
      <c r="A18">
        <v>10</v>
      </c>
      <c r="B18" t="s">
        <v>14</v>
      </c>
      <c r="C18" t="s">
        <v>16</v>
      </c>
      <c r="D18" s="1">
        <v>42600</v>
      </c>
      <c r="E18">
        <v>210</v>
      </c>
      <c r="F18">
        <v>253</v>
      </c>
      <c r="G18">
        <f>SUMIFS(E$2:E18,$A$2:A18,Extraction[[#This Row],[AreaID]])</f>
        <v>482</v>
      </c>
      <c r="H18">
        <f>SUMIFS(F$2:F18,$A$2:A18,Extraction[[#This Row],[AreaID]])</f>
        <v>428</v>
      </c>
      <c r="I18">
        <f>VLOOKUP(Extraction[[#This Row],[AreaID]],Reserves[],4,FALSE)-Extraction[[#This Row],[OilExtractionToDate]]</f>
        <v>76746</v>
      </c>
      <c r="J18">
        <f>VLOOKUP(Extraction[[#This Row],[AreaID]],Reserves[],5,FALSE)-Extraction[[#This Row],[GasExtractionToDate]]</f>
        <v>64825</v>
      </c>
    </row>
    <row r="19" spans="1:10" x14ac:dyDescent="0.35">
      <c r="A19">
        <v>3</v>
      </c>
      <c r="B19" t="s">
        <v>4</v>
      </c>
      <c r="C19" t="s">
        <v>7</v>
      </c>
      <c r="D19" s="1">
        <v>42610</v>
      </c>
      <c r="E19">
        <v>91</v>
      </c>
      <c r="F19">
        <v>152</v>
      </c>
      <c r="G19">
        <f>SUMIFS(E$2:E19,$A$2:A19,Extraction[[#This Row],[AreaID]])</f>
        <v>582</v>
      </c>
      <c r="H19">
        <f>SUMIFS(F$2:F19,$A$2:A19,Extraction[[#This Row],[AreaID]])</f>
        <v>691</v>
      </c>
      <c r="I19">
        <f>VLOOKUP(Extraction[[#This Row],[AreaID]],Reserves[],4,FALSE)-Extraction[[#This Row],[OilExtractionToDate]]</f>
        <v>51576</v>
      </c>
      <c r="J19">
        <f>VLOOKUP(Extraction[[#This Row],[AreaID]],Reserves[],5,FALSE)-Extraction[[#This Row],[GasExtractionToDate]]</f>
        <v>95747</v>
      </c>
    </row>
    <row r="20" spans="1:10" x14ac:dyDescent="0.35">
      <c r="A20">
        <v>1</v>
      </c>
      <c r="B20" t="s">
        <v>4</v>
      </c>
      <c r="C20" t="s">
        <v>12</v>
      </c>
      <c r="D20" s="1">
        <v>42591</v>
      </c>
      <c r="E20">
        <v>229</v>
      </c>
      <c r="F20">
        <v>231</v>
      </c>
      <c r="G20">
        <f>SUMIFS(E$2:E20,$A$2:A20,Extraction[[#This Row],[AreaID]])</f>
        <v>229</v>
      </c>
      <c r="H20">
        <f>SUMIFS(F$2:F20,$A$2:A20,Extraction[[#This Row],[AreaID]])</f>
        <v>231</v>
      </c>
      <c r="I20">
        <f>VLOOKUP(Extraction[[#This Row],[AreaID]],Reserves[],4,FALSE)-Extraction[[#This Row],[OilExtractionToDate]]</f>
        <v>87361</v>
      </c>
      <c r="J20">
        <f>VLOOKUP(Extraction[[#This Row],[AreaID]],Reserves[],5,FALSE)-Extraction[[#This Row],[GasExtractionToDate]]</f>
        <v>72370</v>
      </c>
    </row>
    <row r="21" spans="1:10" x14ac:dyDescent="0.35">
      <c r="A21">
        <v>6</v>
      </c>
      <c r="B21" t="s">
        <v>6</v>
      </c>
      <c r="C21" t="s">
        <v>12</v>
      </c>
      <c r="D21" s="1">
        <v>42617</v>
      </c>
      <c r="E21">
        <v>243</v>
      </c>
      <c r="F21">
        <v>283</v>
      </c>
      <c r="G21">
        <f>SUMIFS(E$2:E21,$A$2:A21,Extraction[[#This Row],[AreaID]])</f>
        <v>1241</v>
      </c>
      <c r="H21">
        <f>SUMIFS(F$2:F21,$A$2:A21,Extraction[[#This Row],[AreaID]])</f>
        <v>1083</v>
      </c>
      <c r="I21">
        <f>VLOOKUP(Extraction[[#This Row],[AreaID]],Reserves[],4,FALSE)-Extraction[[#This Row],[OilExtractionToDate]]</f>
        <v>59139</v>
      </c>
      <c r="J21">
        <f>VLOOKUP(Extraction[[#This Row],[AreaID]],Reserves[],5,FALSE)-Extraction[[#This Row],[GasExtractionToDate]]</f>
        <v>70519</v>
      </c>
    </row>
    <row r="22" spans="1:10" x14ac:dyDescent="0.35">
      <c r="A22">
        <v>14</v>
      </c>
      <c r="B22" t="s">
        <v>15</v>
      </c>
      <c r="C22" t="s">
        <v>13</v>
      </c>
      <c r="D22" s="1">
        <v>42597</v>
      </c>
      <c r="E22">
        <v>183</v>
      </c>
      <c r="F22">
        <v>245</v>
      </c>
      <c r="G22">
        <f>SUMIFS(E$2:E22,$A$2:A22,Extraction[[#This Row],[AreaID]])</f>
        <v>183</v>
      </c>
      <c r="H22">
        <f>SUMIFS(F$2:F22,$A$2:A22,Extraction[[#This Row],[AreaID]])</f>
        <v>245</v>
      </c>
      <c r="I22">
        <f>VLOOKUP(Extraction[[#This Row],[AreaID]],Reserves[],4,FALSE)-Extraction[[#This Row],[OilExtractionToDate]]</f>
        <v>75228</v>
      </c>
      <c r="J22">
        <f>VLOOKUP(Extraction[[#This Row],[AreaID]],Reserves[],5,FALSE)-Extraction[[#This Row],[GasExtractionToDate]]</f>
        <v>75893</v>
      </c>
    </row>
    <row r="23" spans="1:10" x14ac:dyDescent="0.35">
      <c r="A23">
        <v>6</v>
      </c>
      <c r="B23" t="s">
        <v>6</v>
      </c>
      <c r="C23" t="s">
        <v>12</v>
      </c>
      <c r="D23" s="1">
        <v>42622</v>
      </c>
      <c r="E23">
        <v>154</v>
      </c>
      <c r="F23">
        <v>82</v>
      </c>
      <c r="G23">
        <f>SUMIFS(E$2:E23,$A$2:A23,Extraction[[#This Row],[AreaID]])</f>
        <v>1395</v>
      </c>
      <c r="H23">
        <f>SUMIFS(F$2:F23,$A$2:A23,Extraction[[#This Row],[AreaID]])</f>
        <v>1165</v>
      </c>
      <c r="I23">
        <f>VLOOKUP(Extraction[[#This Row],[AreaID]],Reserves[],4,FALSE)-Extraction[[#This Row],[OilExtractionToDate]]</f>
        <v>58985</v>
      </c>
      <c r="J23">
        <f>VLOOKUP(Extraction[[#This Row],[AreaID]],Reserves[],5,FALSE)-Extraction[[#This Row],[GasExtractionToDate]]</f>
        <v>70437</v>
      </c>
    </row>
    <row r="24" spans="1:10" x14ac:dyDescent="0.35">
      <c r="A24">
        <v>11</v>
      </c>
      <c r="B24" t="s">
        <v>14</v>
      </c>
      <c r="C24" t="s">
        <v>17</v>
      </c>
      <c r="D24" s="1">
        <v>42597</v>
      </c>
      <c r="E24">
        <v>163</v>
      </c>
      <c r="F24">
        <v>87</v>
      </c>
      <c r="G24">
        <f>SUMIFS(E$2:E24,$A$2:A24,Extraction[[#This Row],[AreaID]])</f>
        <v>281</v>
      </c>
      <c r="H24">
        <f>SUMIFS(F$2:F24,$A$2:A24,Extraction[[#This Row],[AreaID]])</f>
        <v>376</v>
      </c>
      <c r="I24">
        <f>VLOOKUP(Extraction[[#This Row],[AreaID]],Reserves[],4,FALSE)-Extraction[[#This Row],[OilExtractionToDate]]</f>
        <v>75699</v>
      </c>
      <c r="J24">
        <f>VLOOKUP(Extraction[[#This Row],[AreaID]],Reserves[],5,FALSE)-Extraction[[#This Row],[GasExtractionToDate]]</f>
        <v>96421</v>
      </c>
    </row>
    <row r="25" spans="1:10" x14ac:dyDescent="0.35">
      <c r="A25">
        <v>6</v>
      </c>
      <c r="B25" t="s">
        <v>6</v>
      </c>
      <c r="C25" t="s">
        <v>12</v>
      </c>
      <c r="D25" s="1">
        <v>42630</v>
      </c>
      <c r="E25">
        <v>128</v>
      </c>
      <c r="F25">
        <v>226</v>
      </c>
      <c r="G25">
        <f>SUMIFS(E$2:E25,$A$2:A25,Extraction[[#This Row],[AreaID]])</f>
        <v>1523</v>
      </c>
      <c r="H25">
        <f>SUMIFS(F$2:F25,$A$2:A25,Extraction[[#This Row],[AreaID]])</f>
        <v>1391</v>
      </c>
      <c r="I25">
        <f>VLOOKUP(Extraction[[#This Row],[AreaID]],Reserves[],4,FALSE)-Extraction[[#This Row],[OilExtractionToDate]]</f>
        <v>58857</v>
      </c>
      <c r="J25">
        <f>VLOOKUP(Extraction[[#This Row],[AreaID]],Reserves[],5,FALSE)-Extraction[[#This Row],[GasExtractionToDate]]</f>
        <v>70211</v>
      </c>
    </row>
    <row r="26" spans="1:10" x14ac:dyDescent="0.35">
      <c r="A26">
        <v>6</v>
      </c>
      <c r="B26" t="s">
        <v>6</v>
      </c>
      <c r="C26" t="s">
        <v>12</v>
      </c>
      <c r="D26" s="1">
        <v>42633</v>
      </c>
      <c r="E26">
        <v>259</v>
      </c>
      <c r="F26">
        <v>55</v>
      </c>
      <c r="G26">
        <f>SUMIFS(E$2:E26,$A$2:A26,Extraction[[#This Row],[AreaID]])</f>
        <v>1782</v>
      </c>
      <c r="H26">
        <f>SUMIFS(F$2:F26,$A$2:A26,Extraction[[#This Row],[AreaID]])</f>
        <v>1446</v>
      </c>
      <c r="I26">
        <f>VLOOKUP(Extraction[[#This Row],[AreaID]],Reserves[],4,FALSE)-Extraction[[#This Row],[OilExtractionToDate]]</f>
        <v>58598</v>
      </c>
      <c r="J26">
        <f>VLOOKUP(Extraction[[#This Row],[AreaID]],Reserves[],5,FALSE)-Extraction[[#This Row],[GasExtractionToDate]]</f>
        <v>70156</v>
      </c>
    </row>
    <row r="27" spans="1:10" x14ac:dyDescent="0.35">
      <c r="A27">
        <v>14</v>
      </c>
      <c r="B27" t="s">
        <v>15</v>
      </c>
      <c r="C27" t="s">
        <v>13</v>
      </c>
      <c r="D27" s="1">
        <v>42600</v>
      </c>
      <c r="E27">
        <v>169</v>
      </c>
      <c r="F27">
        <v>131</v>
      </c>
      <c r="G27">
        <f>SUMIFS(E$2:E27,$A$2:A27,Extraction[[#This Row],[AreaID]])</f>
        <v>352</v>
      </c>
      <c r="H27">
        <f>SUMIFS(F$2:F27,$A$2:A27,Extraction[[#This Row],[AreaID]])</f>
        <v>376</v>
      </c>
      <c r="I27">
        <f>VLOOKUP(Extraction[[#This Row],[AreaID]],Reserves[],4,FALSE)-Extraction[[#This Row],[OilExtractionToDate]]</f>
        <v>75059</v>
      </c>
      <c r="J27">
        <f>VLOOKUP(Extraction[[#This Row],[AreaID]],Reserves[],5,FALSE)-Extraction[[#This Row],[GasExtractionToDate]]</f>
        <v>75762</v>
      </c>
    </row>
    <row r="28" spans="1:10" x14ac:dyDescent="0.35">
      <c r="A28">
        <v>6</v>
      </c>
      <c r="B28" t="s">
        <v>6</v>
      </c>
      <c r="C28" t="s">
        <v>12</v>
      </c>
      <c r="D28" s="1">
        <v>42637</v>
      </c>
      <c r="E28">
        <v>221</v>
      </c>
      <c r="F28">
        <v>143</v>
      </c>
      <c r="G28">
        <f>SUMIFS(E$2:E28,$A$2:A28,Extraction[[#This Row],[AreaID]])</f>
        <v>2003</v>
      </c>
      <c r="H28">
        <f>SUMIFS(F$2:F28,$A$2:A28,Extraction[[#This Row],[AreaID]])</f>
        <v>1589</v>
      </c>
      <c r="I28">
        <f>VLOOKUP(Extraction[[#This Row],[AreaID]],Reserves[],4,FALSE)-Extraction[[#This Row],[OilExtractionToDate]]</f>
        <v>58377</v>
      </c>
      <c r="J28">
        <f>VLOOKUP(Extraction[[#This Row],[AreaID]],Reserves[],5,FALSE)-Extraction[[#This Row],[GasExtractionToDate]]</f>
        <v>70013</v>
      </c>
    </row>
    <row r="29" spans="1:10" x14ac:dyDescent="0.35">
      <c r="A29">
        <v>6</v>
      </c>
      <c r="B29" t="s">
        <v>6</v>
      </c>
      <c r="C29" t="s">
        <v>12</v>
      </c>
      <c r="D29" s="1">
        <v>42641</v>
      </c>
      <c r="E29">
        <v>176</v>
      </c>
      <c r="F29">
        <v>288</v>
      </c>
      <c r="G29">
        <f>SUMIFS(E$2:E29,$A$2:A29,Extraction[[#This Row],[AreaID]])</f>
        <v>2179</v>
      </c>
      <c r="H29">
        <f>SUMIFS(F$2:F29,$A$2:A29,Extraction[[#This Row],[AreaID]])</f>
        <v>1877</v>
      </c>
      <c r="I29">
        <f>VLOOKUP(Extraction[[#This Row],[AreaID]],Reserves[],4,FALSE)-Extraction[[#This Row],[OilExtractionToDate]]</f>
        <v>58201</v>
      </c>
      <c r="J29">
        <f>VLOOKUP(Extraction[[#This Row],[AreaID]],Reserves[],5,FALSE)-Extraction[[#This Row],[GasExtractionToDate]]</f>
        <v>69725</v>
      </c>
    </row>
    <row r="30" spans="1:10" x14ac:dyDescent="0.35">
      <c r="A30">
        <v>14</v>
      </c>
      <c r="B30" t="s">
        <v>15</v>
      </c>
      <c r="C30" t="s">
        <v>13</v>
      </c>
      <c r="D30" s="1">
        <v>42606</v>
      </c>
      <c r="E30">
        <v>86</v>
      </c>
      <c r="F30">
        <v>229</v>
      </c>
      <c r="G30">
        <f>SUMIFS(E$2:E30,$A$2:A30,Extraction[[#This Row],[AreaID]])</f>
        <v>438</v>
      </c>
      <c r="H30">
        <f>SUMIFS(F$2:F30,$A$2:A30,Extraction[[#This Row],[AreaID]])</f>
        <v>605</v>
      </c>
      <c r="I30">
        <f>VLOOKUP(Extraction[[#This Row],[AreaID]],Reserves[],4,FALSE)-Extraction[[#This Row],[OilExtractionToDate]]</f>
        <v>74973</v>
      </c>
      <c r="J30">
        <f>VLOOKUP(Extraction[[#This Row],[AreaID]],Reserves[],5,FALSE)-Extraction[[#This Row],[GasExtractionToDate]]</f>
        <v>75533</v>
      </c>
    </row>
    <row r="31" spans="1:10" x14ac:dyDescent="0.35">
      <c r="A31">
        <v>3</v>
      </c>
      <c r="B31" t="s">
        <v>4</v>
      </c>
      <c r="C31" t="s">
        <v>7</v>
      </c>
      <c r="D31" s="1">
        <v>42618</v>
      </c>
      <c r="E31">
        <v>299</v>
      </c>
      <c r="F31">
        <v>131</v>
      </c>
      <c r="G31">
        <f>SUMIFS(E$2:E31,$A$2:A31,Extraction[[#This Row],[AreaID]])</f>
        <v>881</v>
      </c>
      <c r="H31">
        <f>SUMIFS(F$2:F31,$A$2:A31,Extraction[[#This Row],[AreaID]])</f>
        <v>822</v>
      </c>
      <c r="I31">
        <f>VLOOKUP(Extraction[[#This Row],[AreaID]],Reserves[],4,FALSE)-Extraction[[#This Row],[OilExtractionToDate]]</f>
        <v>51277</v>
      </c>
      <c r="J31">
        <f>VLOOKUP(Extraction[[#This Row],[AreaID]],Reserves[],5,FALSE)-Extraction[[#This Row],[GasExtractionToDate]]</f>
        <v>95616</v>
      </c>
    </row>
    <row r="32" spans="1:10" x14ac:dyDescent="0.35">
      <c r="A32">
        <v>4</v>
      </c>
      <c r="B32" t="s">
        <v>5</v>
      </c>
      <c r="C32" t="s">
        <v>8</v>
      </c>
      <c r="D32" s="1">
        <v>42606</v>
      </c>
      <c r="E32">
        <v>213</v>
      </c>
      <c r="F32">
        <v>144</v>
      </c>
      <c r="G32">
        <f>SUMIFS(E$2:E32,$A$2:A32,Extraction[[#This Row],[AreaID]])</f>
        <v>619</v>
      </c>
      <c r="H32">
        <f>SUMIFS(F$2:F32,$A$2:A32,Extraction[[#This Row],[AreaID]])</f>
        <v>428</v>
      </c>
      <c r="I32">
        <f>VLOOKUP(Extraction[[#This Row],[AreaID]],Reserves[],4,FALSE)-Extraction[[#This Row],[OilExtractionToDate]]</f>
        <v>64571</v>
      </c>
      <c r="J32">
        <f>VLOOKUP(Extraction[[#This Row],[AreaID]],Reserves[],5,FALSE)-Extraction[[#This Row],[GasExtractionToDate]]</f>
        <v>88025</v>
      </c>
    </row>
    <row r="33" spans="1:10" x14ac:dyDescent="0.35">
      <c r="A33">
        <v>1</v>
      </c>
      <c r="B33" t="s">
        <v>4</v>
      </c>
      <c r="C33" t="s">
        <v>12</v>
      </c>
      <c r="D33" s="1">
        <v>42597</v>
      </c>
      <c r="E33">
        <v>126</v>
      </c>
      <c r="F33">
        <v>236</v>
      </c>
      <c r="G33">
        <f>SUMIFS(E$2:E33,$A$2:A33,Extraction[[#This Row],[AreaID]])</f>
        <v>355</v>
      </c>
      <c r="H33">
        <f>SUMIFS(F$2:F33,$A$2:A33,Extraction[[#This Row],[AreaID]])</f>
        <v>467</v>
      </c>
      <c r="I33">
        <f>VLOOKUP(Extraction[[#This Row],[AreaID]],Reserves[],4,FALSE)-Extraction[[#This Row],[OilExtractionToDate]]</f>
        <v>87235</v>
      </c>
      <c r="J33">
        <f>VLOOKUP(Extraction[[#This Row],[AreaID]],Reserves[],5,FALSE)-Extraction[[#This Row],[GasExtractionToDate]]</f>
        <v>72134</v>
      </c>
    </row>
    <row r="34" spans="1:10" x14ac:dyDescent="0.35">
      <c r="A34">
        <v>13</v>
      </c>
      <c r="B34" t="s">
        <v>15</v>
      </c>
      <c r="C34" t="s">
        <v>19</v>
      </c>
      <c r="D34" s="1">
        <v>42604</v>
      </c>
      <c r="E34">
        <v>193</v>
      </c>
      <c r="F34">
        <v>289</v>
      </c>
      <c r="G34">
        <f>SUMIFS(E$2:E34,$A$2:A34,Extraction[[#This Row],[AreaID]])</f>
        <v>512</v>
      </c>
      <c r="H34">
        <f>SUMIFS(F$2:F34,$A$2:A34,Extraction[[#This Row],[AreaID]])</f>
        <v>656</v>
      </c>
      <c r="I34">
        <f>VLOOKUP(Extraction[[#This Row],[AreaID]],Reserves[],4,FALSE)-Extraction[[#This Row],[OilExtractionToDate]]</f>
        <v>92191</v>
      </c>
      <c r="J34">
        <f>VLOOKUP(Extraction[[#This Row],[AreaID]],Reserves[],5,FALSE)-Extraction[[#This Row],[GasExtractionToDate]]</f>
        <v>78799</v>
      </c>
    </row>
    <row r="35" spans="1:10" x14ac:dyDescent="0.35">
      <c r="A35">
        <v>6</v>
      </c>
      <c r="B35" t="s">
        <v>6</v>
      </c>
      <c r="C35" t="s">
        <v>12</v>
      </c>
      <c r="D35" s="1">
        <v>42647</v>
      </c>
      <c r="E35">
        <v>223</v>
      </c>
      <c r="F35">
        <v>216</v>
      </c>
      <c r="G35">
        <f>SUMIFS(E$2:E35,$A$2:A35,Extraction[[#This Row],[AreaID]])</f>
        <v>2402</v>
      </c>
      <c r="H35">
        <f>SUMIFS(F$2:F35,$A$2:A35,Extraction[[#This Row],[AreaID]])</f>
        <v>2093</v>
      </c>
      <c r="I35">
        <f>VLOOKUP(Extraction[[#This Row],[AreaID]],Reserves[],4,FALSE)-Extraction[[#This Row],[OilExtractionToDate]]</f>
        <v>57978</v>
      </c>
      <c r="J35">
        <f>VLOOKUP(Extraction[[#This Row],[AreaID]],Reserves[],5,FALSE)-Extraction[[#This Row],[GasExtractionToDate]]</f>
        <v>69509</v>
      </c>
    </row>
    <row r="36" spans="1:10" x14ac:dyDescent="0.35">
      <c r="A36">
        <v>6</v>
      </c>
      <c r="B36" t="s">
        <v>6</v>
      </c>
      <c r="C36" t="s">
        <v>12</v>
      </c>
      <c r="D36" s="1">
        <v>42654</v>
      </c>
      <c r="E36">
        <v>284</v>
      </c>
      <c r="F36">
        <v>141</v>
      </c>
      <c r="G36">
        <f>SUMIFS(E$2:E36,$A$2:A36,Extraction[[#This Row],[AreaID]])</f>
        <v>2686</v>
      </c>
      <c r="H36">
        <f>SUMIFS(F$2:F36,$A$2:A36,Extraction[[#This Row],[AreaID]])</f>
        <v>2234</v>
      </c>
      <c r="I36">
        <f>VLOOKUP(Extraction[[#This Row],[AreaID]],Reserves[],4,FALSE)-Extraction[[#This Row],[OilExtractionToDate]]</f>
        <v>57694</v>
      </c>
      <c r="J36">
        <f>VLOOKUP(Extraction[[#This Row],[AreaID]],Reserves[],5,FALSE)-Extraction[[#This Row],[GasExtractionToDate]]</f>
        <v>69368</v>
      </c>
    </row>
    <row r="37" spans="1:10" x14ac:dyDescent="0.35">
      <c r="A37">
        <v>11</v>
      </c>
      <c r="B37" t="s">
        <v>14</v>
      </c>
      <c r="C37" t="s">
        <v>17</v>
      </c>
      <c r="D37" s="1">
        <v>42602</v>
      </c>
      <c r="E37">
        <v>172</v>
      </c>
      <c r="F37">
        <v>165</v>
      </c>
      <c r="G37">
        <f>SUMIFS(E$2:E37,$A$2:A37,Extraction[[#This Row],[AreaID]])</f>
        <v>453</v>
      </c>
      <c r="H37">
        <f>SUMIFS(F$2:F37,$A$2:A37,Extraction[[#This Row],[AreaID]])</f>
        <v>541</v>
      </c>
      <c r="I37">
        <f>VLOOKUP(Extraction[[#This Row],[AreaID]],Reserves[],4,FALSE)-Extraction[[#This Row],[OilExtractionToDate]]</f>
        <v>75527</v>
      </c>
      <c r="J37">
        <f>VLOOKUP(Extraction[[#This Row],[AreaID]],Reserves[],5,FALSE)-Extraction[[#This Row],[GasExtractionToDate]]</f>
        <v>96256</v>
      </c>
    </row>
    <row r="38" spans="1:10" x14ac:dyDescent="0.35">
      <c r="A38">
        <v>11</v>
      </c>
      <c r="B38" t="s">
        <v>14</v>
      </c>
      <c r="C38" t="s">
        <v>17</v>
      </c>
      <c r="D38" s="1">
        <v>42607</v>
      </c>
      <c r="E38">
        <v>244</v>
      </c>
      <c r="F38">
        <v>267</v>
      </c>
      <c r="G38">
        <f>SUMIFS(E$2:E38,$A$2:A38,Extraction[[#This Row],[AreaID]])</f>
        <v>697</v>
      </c>
      <c r="H38">
        <f>SUMIFS(F$2:F38,$A$2:A38,Extraction[[#This Row],[AreaID]])</f>
        <v>808</v>
      </c>
      <c r="I38">
        <f>VLOOKUP(Extraction[[#This Row],[AreaID]],Reserves[],4,FALSE)-Extraction[[#This Row],[OilExtractionToDate]]</f>
        <v>75283</v>
      </c>
      <c r="J38">
        <f>VLOOKUP(Extraction[[#This Row],[AreaID]],Reserves[],5,FALSE)-Extraction[[#This Row],[GasExtractionToDate]]</f>
        <v>95989</v>
      </c>
    </row>
    <row r="39" spans="1:10" x14ac:dyDescent="0.35">
      <c r="A39">
        <v>1</v>
      </c>
      <c r="B39" t="s">
        <v>4</v>
      </c>
      <c r="C39" t="s">
        <v>12</v>
      </c>
      <c r="D39" s="1">
        <v>42601</v>
      </c>
      <c r="E39">
        <v>229</v>
      </c>
      <c r="F39">
        <v>168</v>
      </c>
      <c r="G39">
        <f>SUMIFS(E$2:E39,$A$2:A39,Extraction[[#This Row],[AreaID]])</f>
        <v>584</v>
      </c>
      <c r="H39">
        <f>SUMIFS(F$2:F39,$A$2:A39,Extraction[[#This Row],[AreaID]])</f>
        <v>635</v>
      </c>
      <c r="I39">
        <f>VLOOKUP(Extraction[[#This Row],[AreaID]],Reserves[],4,FALSE)-Extraction[[#This Row],[OilExtractionToDate]]</f>
        <v>87006</v>
      </c>
      <c r="J39">
        <f>VLOOKUP(Extraction[[#This Row],[AreaID]],Reserves[],5,FALSE)-Extraction[[#This Row],[GasExtractionToDate]]</f>
        <v>71966</v>
      </c>
    </row>
    <row r="40" spans="1:10" x14ac:dyDescent="0.35">
      <c r="A40">
        <v>6</v>
      </c>
      <c r="B40" t="s">
        <v>6</v>
      </c>
      <c r="C40" t="s">
        <v>12</v>
      </c>
      <c r="D40" s="1">
        <v>42660</v>
      </c>
      <c r="E40">
        <v>216</v>
      </c>
      <c r="F40">
        <v>178</v>
      </c>
      <c r="G40">
        <f>SUMIFS(E$2:E40,$A$2:A40,Extraction[[#This Row],[AreaID]])</f>
        <v>2902</v>
      </c>
      <c r="H40">
        <f>SUMIFS(F$2:F40,$A$2:A40,Extraction[[#This Row],[AreaID]])</f>
        <v>2412</v>
      </c>
      <c r="I40">
        <f>VLOOKUP(Extraction[[#This Row],[AreaID]],Reserves[],4,FALSE)-Extraction[[#This Row],[OilExtractionToDate]]</f>
        <v>57478</v>
      </c>
      <c r="J40">
        <f>VLOOKUP(Extraction[[#This Row],[AreaID]],Reserves[],5,FALSE)-Extraction[[#This Row],[GasExtractionToDate]]</f>
        <v>69190</v>
      </c>
    </row>
    <row r="41" spans="1:10" x14ac:dyDescent="0.35">
      <c r="A41">
        <v>13</v>
      </c>
      <c r="B41" t="s">
        <v>15</v>
      </c>
      <c r="C41" t="s">
        <v>19</v>
      </c>
      <c r="D41" s="1">
        <v>42609</v>
      </c>
      <c r="E41">
        <v>196</v>
      </c>
      <c r="F41">
        <v>287</v>
      </c>
      <c r="G41">
        <f>SUMIFS(E$2:E41,$A$2:A41,Extraction[[#This Row],[AreaID]])</f>
        <v>708</v>
      </c>
      <c r="H41">
        <f>SUMIFS(F$2:F41,$A$2:A41,Extraction[[#This Row],[AreaID]])</f>
        <v>943</v>
      </c>
      <c r="I41">
        <f>VLOOKUP(Extraction[[#This Row],[AreaID]],Reserves[],4,FALSE)-Extraction[[#This Row],[OilExtractionToDate]]</f>
        <v>91995</v>
      </c>
      <c r="J41">
        <f>VLOOKUP(Extraction[[#This Row],[AreaID]],Reserves[],5,FALSE)-Extraction[[#This Row],[GasExtractionToDate]]</f>
        <v>78512</v>
      </c>
    </row>
    <row r="42" spans="1:10" x14ac:dyDescent="0.35">
      <c r="A42">
        <v>4</v>
      </c>
      <c r="B42" t="s">
        <v>5</v>
      </c>
      <c r="C42" t="s">
        <v>8</v>
      </c>
      <c r="D42" s="1">
        <v>42609</v>
      </c>
      <c r="E42">
        <v>140</v>
      </c>
      <c r="F42">
        <v>124</v>
      </c>
      <c r="G42">
        <f>SUMIFS(E$2:E42,$A$2:A42,Extraction[[#This Row],[AreaID]])</f>
        <v>759</v>
      </c>
      <c r="H42">
        <f>SUMIFS(F$2:F42,$A$2:A42,Extraction[[#This Row],[AreaID]])</f>
        <v>552</v>
      </c>
      <c r="I42">
        <f>VLOOKUP(Extraction[[#This Row],[AreaID]],Reserves[],4,FALSE)-Extraction[[#This Row],[OilExtractionToDate]]</f>
        <v>64431</v>
      </c>
      <c r="J42">
        <f>VLOOKUP(Extraction[[#This Row],[AreaID]],Reserves[],5,FALSE)-Extraction[[#This Row],[GasExtractionToDate]]</f>
        <v>87901</v>
      </c>
    </row>
    <row r="43" spans="1:10" x14ac:dyDescent="0.35">
      <c r="A43">
        <v>6</v>
      </c>
      <c r="B43" t="s">
        <v>6</v>
      </c>
      <c r="C43" t="s">
        <v>12</v>
      </c>
      <c r="D43" s="1">
        <v>42668</v>
      </c>
      <c r="E43">
        <v>278</v>
      </c>
      <c r="F43">
        <v>163</v>
      </c>
      <c r="G43">
        <f>SUMIFS(E$2:E43,$A$2:A43,Extraction[[#This Row],[AreaID]])</f>
        <v>3180</v>
      </c>
      <c r="H43">
        <f>SUMIFS(F$2:F43,$A$2:A43,Extraction[[#This Row],[AreaID]])</f>
        <v>2575</v>
      </c>
      <c r="I43">
        <f>VLOOKUP(Extraction[[#This Row],[AreaID]],Reserves[],4,FALSE)-Extraction[[#This Row],[OilExtractionToDate]]</f>
        <v>57200</v>
      </c>
      <c r="J43">
        <f>VLOOKUP(Extraction[[#This Row],[AreaID]],Reserves[],5,FALSE)-Extraction[[#This Row],[GasExtractionToDate]]</f>
        <v>69027</v>
      </c>
    </row>
    <row r="44" spans="1:10" x14ac:dyDescent="0.35">
      <c r="A44">
        <v>1</v>
      </c>
      <c r="B44" t="s">
        <v>4</v>
      </c>
      <c r="C44" t="s">
        <v>12</v>
      </c>
      <c r="D44" s="1">
        <v>42604</v>
      </c>
      <c r="E44">
        <v>244</v>
      </c>
      <c r="F44">
        <v>226</v>
      </c>
      <c r="G44">
        <f>SUMIFS(E$2:E44,$A$2:A44,Extraction[[#This Row],[AreaID]])</f>
        <v>828</v>
      </c>
      <c r="H44">
        <f>SUMIFS(F$2:F44,$A$2:A44,Extraction[[#This Row],[AreaID]])</f>
        <v>861</v>
      </c>
      <c r="I44">
        <f>VLOOKUP(Extraction[[#This Row],[AreaID]],Reserves[],4,FALSE)-Extraction[[#This Row],[OilExtractionToDate]]</f>
        <v>86762</v>
      </c>
      <c r="J44">
        <f>VLOOKUP(Extraction[[#This Row],[AreaID]],Reserves[],5,FALSE)-Extraction[[#This Row],[GasExtractionToDate]]</f>
        <v>71740</v>
      </c>
    </row>
    <row r="45" spans="1:10" x14ac:dyDescent="0.35">
      <c r="A45">
        <v>6</v>
      </c>
      <c r="B45" t="s">
        <v>6</v>
      </c>
      <c r="C45" t="s">
        <v>12</v>
      </c>
      <c r="D45" s="1">
        <v>42672</v>
      </c>
      <c r="E45">
        <v>289</v>
      </c>
      <c r="F45">
        <v>187</v>
      </c>
      <c r="G45">
        <f>SUMIFS(E$2:E45,$A$2:A45,Extraction[[#This Row],[AreaID]])</f>
        <v>3469</v>
      </c>
      <c r="H45">
        <f>SUMIFS(F$2:F45,$A$2:A45,Extraction[[#This Row],[AreaID]])</f>
        <v>2762</v>
      </c>
      <c r="I45">
        <f>VLOOKUP(Extraction[[#This Row],[AreaID]],Reserves[],4,FALSE)-Extraction[[#This Row],[OilExtractionToDate]]</f>
        <v>56911</v>
      </c>
      <c r="J45">
        <f>VLOOKUP(Extraction[[#This Row],[AreaID]],Reserves[],5,FALSE)-Extraction[[#This Row],[GasExtractionToDate]]</f>
        <v>68840</v>
      </c>
    </row>
    <row r="46" spans="1:10" x14ac:dyDescent="0.35">
      <c r="A46">
        <v>6</v>
      </c>
      <c r="B46" t="s">
        <v>6</v>
      </c>
      <c r="C46" t="s">
        <v>12</v>
      </c>
      <c r="D46" s="1">
        <v>42680</v>
      </c>
      <c r="E46">
        <v>255</v>
      </c>
      <c r="F46">
        <v>233</v>
      </c>
      <c r="G46">
        <f>SUMIFS(E$2:E46,$A$2:A46,Extraction[[#This Row],[AreaID]])</f>
        <v>3724</v>
      </c>
      <c r="H46">
        <f>SUMIFS(F$2:F46,$A$2:A46,Extraction[[#This Row],[AreaID]])</f>
        <v>2995</v>
      </c>
      <c r="I46">
        <f>VLOOKUP(Extraction[[#This Row],[AreaID]],Reserves[],4,FALSE)-Extraction[[#This Row],[OilExtractionToDate]]</f>
        <v>56656</v>
      </c>
      <c r="J46">
        <f>VLOOKUP(Extraction[[#This Row],[AreaID]],Reserves[],5,FALSE)-Extraction[[#This Row],[GasExtractionToDate]]</f>
        <v>68607</v>
      </c>
    </row>
    <row r="47" spans="1:10" x14ac:dyDescent="0.35">
      <c r="A47">
        <v>3</v>
      </c>
      <c r="B47" t="s">
        <v>4</v>
      </c>
      <c r="C47" t="s">
        <v>7</v>
      </c>
      <c r="D47" s="1">
        <v>42624</v>
      </c>
      <c r="E47">
        <v>92</v>
      </c>
      <c r="F47">
        <v>176</v>
      </c>
      <c r="G47">
        <f>SUMIFS(E$2:E47,$A$2:A47,Extraction[[#This Row],[AreaID]])</f>
        <v>973</v>
      </c>
      <c r="H47">
        <f>SUMIFS(F$2:F47,$A$2:A47,Extraction[[#This Row],[AreaID]])</f>
        <v>998</v>
      </c>
      <c r="I47">
        <f>VLOOKUP(Extraction[[#This Row],[AreaID]],Reserves[],4,FALSE)-Extraction[[#This Row],[OilExtractionToDate]]</f>
        <v>51185</v>
      </c>
      <c r="J47">
        <f>VLOOKUP(Extraction[[#This Row],[AreaID]],Reserves[],5,FALSE)-Extraction[[#This Row],[GasExtractionToDate]]</f>
        <v>95440</v>
      </c>
    </row>
    <row r="48" spans="1:10" x14ac:dyDescent="0.35">
      <c r="A48">
        <v>6</v>
      </c>
      <c r="B48" t="s">
        <v>6</v>
      </c>
      <c r="C48" t="s">
        <v>12</v>
      </c>
      <c r="D48" s="1">
        <v>42687</v>
      </c>
      <c r="E48">
        <v>93</v>
      </c>
      <c r="F48">
        <v>231</v>
      </c>
      <c r="G48">
        <f>SUMIFS(E$2:E48,$A$2:A48,Extraction[[#This Row],[AreaID]])</f>
        <v>3817</v>
      </c>
      <c r="H48">
        <f>SUMIFS(F$2:F48,$A$2:A48,Extraction[[#This Row],[AreaID]])</f>
        <v>3226</v>
      </c>
      <c r="I48">
        <f>VLOOKUP(Extraction[[#This Row],[AreaID]],Reserves[],4,FALSE)-Extraction[[#This Row],[OilExtractionToDate]]</f>
        <v>56563</v>
      </c>
      <c r="J48">
        <f>VLOOKUP(Extraction[[#This Row],[AreaID]],Reserves[],5,FALSE)-Extraction[[#This Row],[GasExtractionToDate]]</f>
        <v>68376</v>
      </c>
    </row>
    <row r="49" spans="1:10" x14ac:dyDescent="0.35">
      <c r="A49">
        <v>5</v>
      </c>
      <c r="B49" t="s">
        <v>5</v>
      </c>
      <c r="C49" t="s">
        <v>9</v>
      </c>
      <c r="D49" s="1">
        <v>42591</v>
      </c>
      <c r="E49">
        <v>101</v>
      </c>
      <c r="F49">
        <v>274</v>
      </c>
      <c r="G49">
        <f>SUMIFS(E$2:E49,$A$2:A49,Extraction[[#This Row],[AreaID]])</f>
        <v>101</v>
      </c>
      <c r="H49">
        <f>SUMIFS(F$2:F49,$A$2:A49,Extraction[[#This Row],[AreaID]])</f>
        <v>274</v>
      </c>
      <c r="I49">
        <f>VLOOKUP(Extraction[[#This Row],[AreaID]],Reserves[],4,FALSE)-Extraction[[#This Row],[OilExtractionToDate]]</f>
        <v>47322</v>
      </c>
      <c r="J49">
        <f>VLOOKUP(Extraction[[#This Row],[AreaID]],Reserves[],5,FALSE)-Extraction[[#This Row],[GasExtractionToDate]]</f>
        <v>77434</v>
      </c>
    </row>
    <row r="50" spans="1:10" x14ac:dyDescent="0.35">
      <c r="A50">
        <v>11</v>
      </c>
      <c r="B50" t="s">
        <v>14</v>
      </c>
      <c r="C50" t="s">
        <v>17</v>
      </c>
      <c r="D50" s="1">
        <v>42612</v>
      </c>
      <c r="E50">
        <v>101</v>
      </c>
      <c r="F50">
        <v>147</v>
      </c>
      <c r="G50">
        <f>SUMIFS(E$2:E50,$A$2:A50,Extraction[[#This Row],[AreaID]])</f>
        <v>798</v>
      </c>
      <c r="H50">
        <f>SUMIFS(F$2:F50,$A$2:A50,Extraction[[#This Row],[AreaID]])</f>
        <v>955</v>
      </c>
      <c r="I50">
        <f>VLOOKUP(Extraction[[#This Row],[AreaID]],Reserves[],4,FALSE)-Extraction[[#This Row],[OilExtractionToDate]]</f>
        <v>75182</v>
      </c>
      <c r="J50">
        <f>VLOOKUP(Extraction[[#This Row],[AreaID]],Reserves[],5,FALSE)-Extraction[[#This Row],[GasExtractionToDate]]</f>
        <v>95842</v>
      </c>
    </row>
    <row r="51" spans="1:10" x14ac:dyDescent="0.35">
      <c r="A51">
        <v>11</v>
      </c>
      <c r="B51" t="s">
        <v>14</v>
      </c>
      <c r="C51" t="s">
        <v>17</v>
      </c>
      <c r="D51" s="1">
        <v>42617</v>
      </c>
      <c r="E51">
        <v>300</v>
      </c>
      <c r="F51">
        <v>68</v>
      </c>
      <c r="G51">
        <f>SUMIFS(E$2:E51,$A$2:A51,Extraction[[#This Row],[AreaID]])</f>
        <v>1098</v>
      </c>
      <c r="H51">
        <f>SUMIFS(F$2:F51,$A$2:A51,Extraction[[#This Row],[AreaID]])</f>
        <v>1023</v>
      </c>
      <c r="I51">
        <f>VLOOKUP(Extraction[[#This Row],[AreaID]],Reserves[],4,FALSE)-Extraction[[#This Row],[OilExtractionToDate]]</f>
        <v>74882</v>
      </c>
      <c r="J51">
        <f>VLOOKUP(Extraction[[#This Row],[AreaID]],Reserves[],5,FALSE)-Extraction[[#This Row],[GasExtractionToDate]]</f>
        <v>95774</v>
      </c>
    </row>
    <row r="52" spans="1:10" x14ac:dyDescent="0.35">
      <c r="A52">
        <v>4</v>
      </c>
      <c r="B52" t="s">
        <v>5</v>
      </c>
      <c r="C52" t="s">
        <v>8</v>
      </c>
      <c r="D52" s="1">
        <v>42612</v>
      </c>
      <c r="E52">
        <v>233</v>
      </c>
      <c r="F52">
        <v>220</v>
      </c>
      <c r="G52">
        <f>SUMIFS(E$2:E52,$A$2:A52,Extraction[[#This Row],[AreaID]])</f>
        <v>992</v>
      </c>
      <c r="H52">
        <f>SUMIFS(F$2:F52,$A$2:A52,Extraction[[#This Row],[AreaID]])</f>
        <v>772</v>
      </c>
      <c r="I52">
        <f>VLOOKUP(Extraction[[#This Row],[AreaID]],Reserves[],4,FALSE)-Extraction[[#This Row],[OilExtractionToDate]]</f>
        <v>64198</v>
      </c>
      <c r="J52">
        <f>VLOOKUP(Extraction[[#This Row],[AreaID]],Reserves[],5,FALSE)-Extraction[[#This Row],[GasExtractionToDate]]</f>
        <v>87681</v>
      </c>
    </row>
    <row r="53" spans="1:10" x14ac:dyDescent="0.35">
      <c r="A53">
        <v>2</v>
      </c>
      <c r="B53" t="s">
        <v>4</v>
      </c>
      <c r="C53" t="s">
        <v>13</v>
      </c>
      <c r="D53" s="1">
        <v>42598</v>
      </c>
      <c r="E53">
        <v>173</v>
      </c>
      <c r="F53">
        <v>111</v>
      </c>
      <c r="G53">
        <f>SUMIFS(E$2:E53,$A$2:A53,Extraction[[#This Row],[AreaID]])</f>
        <v>173</v>
      </c>
      <c r="H53">
        <f>SUMIFS(F$2:F53,$A$2:A53,Extraction[[#This Row],[AreaID]])</f>
        <v>111</v>
      </c>
      <c r="I53">
        <f>VLOOKUP(Extraction[[#This Row],[AreaID]],Reserves[],4,FALSE)-Extraction[[#This Row],[OilExtractionToDate]]</f>
        <v>64268</v>
      </c>
      <c r="J53">
        <f>VLOOKUP(Extraction[[#This Row],[AreaID]],Reserves[],5,FALSE)-Extraction[[#This Row],[GasExtractionToDate]]</f>
        <v>86098</v>
      </c>
    </row>
    <row r="54" spans="1:10" x14ac:dyDescent="0.35">
      <c r="A54">
        <v>5</v>
      </c>
      <c r="B54" t="s">
        <v>5</v>
      </c>
      <c r="C54" t="s">
        <v>9</v>
      </c>
      <c r="D54" s="1">
        <v>42594</v>
      </c>
      <c r="E54">
        <v>128</v>
      </c>
      <c r="F54">
        <v>94</v>
      </c>
      <c r="G54">
        <f>SUMIFS(E$2:E54,$A$2:A54,Extraction[[#This Row],[AreaID]])</f>
        <v>229</v>
      </c>
      <c r="H54">
        <f>SUMIFS(F$2:F54,$A$2:A54,Extraction[[#This Row],[AreaID]])</f>
        <v>368</v>
      </c>
      <c r="I54">
        <f>VLOOKUP(Extraction[[#This Row],[AreaID]],Reserves[],4,FALSE)-Extraction[[#This Row],[OilExtractionToDate]]</f>
        <v>47194</v>
      </c>
      <c r="J54">
        <f>VLOOKUP(Extraction[[#This Row],[AreaID]],Reserves[],5,FALSE)-Extraction[[#This Row],[GasExtractionToDate]]</f>
        <v>77340</v>
      </c>
    </row>
    <row r="55" spans="1:10" x14ac:dyDescent="0.35">
      <c r="A55">
        <v>6</v>
      </c>
      <c r="B55" t="s">
        <v>6</v>
      </c>
      <c r="C55" t="s">
        <v>12</v>
      </c>
      <c r="D55" s="1">
        <v>42691</v>
      </c>
      <c r="E55">
        <v>258</v>
      </c>
      <c r="F55">
        <v>71</v>
      </c>
      <c r="G55">
        <f>SUMIFS(E$2:E55,$A$2:A55,Extraction[[#This Row],[AreaID]])</f>
        <v>4075</v>
      </c>
      <c r="H55">
        <f>SUMIFS(F$2:F55,$A$2:A55,Extraction[[#This Row],[AreaID]])</f>
        <v>3297</v>
      </c>
      <c r="I55">
        <f>VLOOKUP(Extraction[[#This Row],[AreaID]],Reserves[],4,FALSE)-Extraction[[#This Row],[OilExtractionToDate]]</f>
        <v>56305</v>
      </c>
      <c r="J55">
        <f>VLOOKUP(Extraction[[#This Row],[AreaID]],Reserves[],5,FALSE)-Extraction[[#This Row],[GasExtractionToDate]]</f>
        <v>68305</v>
      </c>
    </row>
    <row r="56" spans="1:10" x14ac:dyDescent="0.35">
      <c r="A56">
        <v>3</v>
      </c>
      <c r="B56" t="s">
        <v>4</v>
      </c>
      <c r="C56" t="s">
        <v>7</v>
      </c>
      <c r="D56" s="1">
        <v>42630</v>
      </c>
      <c r="E56">
        <v>193</v>
      </c>
      <c r="F56">
        <v>169</v>
      </c>
      <c r="G56">
        <f>SUMIFS(E$2:E56,$A$2:A56,Extraction[[#This Row],[AreaID]])</f>
        <v>1166</v>
      </c>
      <c r="H56">
        <f>SUMIFS(F$2:F56,$A$2:A56,Extraction[[#This Row],[AreaID]])</f>
        <v>1167</v>
      </c>
      <c r="I56">
        <f>VLOOKUP(Extraction[[#This Row],[AreaID]],Reserves[],4,FALSE)-Extraction[[#This Row],[OilExtractionToDate]]</f>
        <v>50992</v>
      </c>
      <c r="J56">
        <f>VLOOKUP(Extraction[[#This Row],[AreaID]],Reserves[],5,FALSE)-Extraction[[#This Row],[GasExtractionToDate]]</f>
        <v>95271</v>
      </c>
    </row>
    <row r="57" spans="1:10" x14ac:dyDescent="0.35">
      <c r="A57">
        <v>13</v>
      </c>
      <c r="B57" t="s">
        <v>15</v>
      </c>
      <c r="C57" t="s">
        <v>19</v>
      </c>
      <c r="D57" s="1">
        <v>42612</v>
      </c>
      <c r="E57">
        <v>256</v>
      </c>
      <c r="F57">
        <v>290</v>
      </c>
      <c r="G57">
        <f>SUMIFS(E$2:E57,$A$2:A57,Extraction[[#This Row],[AreaID]])</f>
        <v>964</v>
      </c>
      <c r="H57">
        <f>SUMIFS(F$2:F57,$A$2:A57,Extraction[[#This Row],[AreaID]])</f>
        <v>1233</v>
      </c>
      <c r="I57">
        <f>VLOOKUP(Extraction[[#This Row],[AreaID]],Reserves[],4,FALSE)-Extraction[[#This Row],[OilExtractionToDate]]</f>
        <v>91739</v>
      </c>
      <c r="J57">
        <f>VLOOKUP(Extraction[[#This Row],[AreaID]],Reserves[],5,FALSE)-Extraction[[#This Row],[GasExtractionToDate]]</f>
        <v>78222</v>
      </c>
    </row>
    <row r="58" spans="1:10" x14ac:dyDescent="0.35">
      <c r="A58">
        <v>6</v>
      </c>
      <c r="B58" t="s">
        <v>6</v>
      </c>
      <c r="C58" t="s">
        <v>12</v>
      </c>
      <c r="D58" s="1">
        <v>42699</v>
      </c>
      <c r="E58">
        <v>125</v>
      </c>
      <c r="F58">
        <v>95</v>
      </c>
      <c r="G58">
        <f>SUMIFS(E$2:E58,$A$2:A58,Extraction[[#This Row],[AreaID]])</f>
        <v>4200</v>
      </c>
      <c r="H58">
        <f>SUMIFS(F$2:F58,$A$2:A58,Extraction[[#This Row],[AreaID]])</f>
        <v>3392</v>
      </c>
      <c r="I58">
        <f>VLOOKUP(Extraction[[#This Row],[AreaID]],Reserves[],4,FALSE)-Extraction[[#This Row],[OilExtractionToDate]]</f>
        <v>56180</v>
      </c>
      <c r="J58">
        <f>VLOOKUP(Extraction[[#This Row],[AreaID]],Reserves[],5,FALSE)-Extraction[[#This Row],[GasExtractionToDate]]</f>
        <v>68210</v>
      </c>
    </row>
    <row r="59" spans="1:10" x14ac:dyDescent="0.35">
      <c r="A59">
        <v>13</v>
      </c>
      <c r="B59" t="s">
        <v>15</v>
      </c>
      <c r="C59" t="s">
        <v>19</v>
      </c>
      <c r="D59" s="1">
        <v>42617</v>
      </c>
      <c r="E59">
        <v>96</v>
      </c>
      <c r="F59">
        <v>170</v>
      </c>
      <c r="G59">
        <f>SUMIFS(E$2:E59,$A$2:A59,Extraction[[#This Row],[AreaID]])</f>
        <v>1060</v>
      </c>
      <c r="H59">
        <f>SUMIFS(F$2:F59,$A$2:A59,Extraction[[#This Row],[AreaID]])</f>
        <v>1403</v>
      </c>
      <c r="I59">
        <f>VLOOKUP(Extraction[[#This Row],[AreaID]],Reserves[],4,FALSE)-Extraction[[#This Row],[OilExtractionToDate]]</f>
        <v>91643</v>
      </c>
      <c r="J59">
        <f>VLOOKUP(Extraction[[#This Row],[AreaID]],Reserves[],5,FALSE)-Extraction[[#This Row],[GasExtractionToDate]]</f>
        <v>78052</v>
      </c>
    </row>
    <row r="60" spans="1:10" x14ac:dyDescent="0.35">
      <c r="A60">
        <v>3</v>
      </c>
      <c r="B60" t="s">
        <v>4</v>
      </c>
      <c r="C60" t="s">
        <v>7</v>
      </c>
      <c r="D60" s="1">
        <v>42633</v>
      </c>
      <c r="E60">
        <v>147</v>
      </c>
      <c r="F60">
        <v>117</v>
      </c>
      <c r="G60">
        <f>SUMIFS(E$2:E60,$A$2:A60,Extraction[[#This Row],[AreaID]])</f>
        <v>1313</v>
      </c>
      <c r="H60">
        <f>SUMIFS(F$2:F60,$A$2:A60,Extraction[[#This Row],[AreaID]])</f>
        <v>1284</v>
      </c>
      <c r="I60">
        <f>VLOOKUP(Extraction[[#This Row],[AreaID]],Reserves[],4,FALSE)-Extraction[[#This Row],[OilExtractionToDate]]</f>
        <v>50845</v>
      </c>
      <c r="J60">
        <f>VLOOKUP(Extraction[[#This Row],[AreaID]],Reserves[],5,FALSE)-Extraction[[#This Row],[GasExtractionToDate]]</f>
        <v>95154</v>
      </c>
    </row>
    <row r="61" spans="1:10" x14ac:dyDescent="0.35">
      <c r="A61">
        <v>10</v>
      </c>
      <c r="B61" t="s">
        <v>14</v>
      </c>
      <c r="C61" t="s">
        <v>16</v>
      </c>
      <c r="D61" s="1">
        <v>42603</v>
      </c>
      <c r="E61">
        <v>88</v>
      </c>
      <c r="F61">
        <v>142</v>
      </c>
      <c r="G61">
        <f>SUMIFS(E$2:E61,$A$2:A61,Extraction[[#This Row],[AreaID]])</f>
        <v>570</v>
      </c>
      <c r="H61">
        <f>SUMIFS(F$2:F61,$A$2:A61,Extraction[[#This Row],[AreaID]])</f>
        <v>570</v>
      </c>
      <c r="I61">
        <f>VLOOKUP(Extraction[[#This Row],[AreaID]],Reserves[],4,FALSE)-Extraction[[#This Row],[OilExtractionToDate]]</f>
        <v>76658</v>
      </c>
      <c r="J61">
        <f>VLOOKUP(Extraction[[#This Row],[AreaID]],Reserves[],5,FALSE)-Extraction[[#This Row],[GasExtractionToDate]]</f>
        <v>64683</v>
      </c>
    </row>
    <row r="62" spans="1:10" x14ac:dyDescent="0.35">
      <c r="A62">
        <v>6</v>
      </c>
      <c r="B62" t="s">
        <v>6</v>
      </c>
      <c r="C62" t="s">
        <v>12</v>
      </c>
      <c r="D62" s="1">
        <v>42702</v>
      </c>
      <c r="E62">
        <v>84</v>
      </c>
      <c r="F62">
        <v>259</v>
      </c>
      <c r="G62">
        <f>SUMIFS(E$2:E62,$A$2:A62,Extraction[[#This Row],[AreaID]])</f>
        <v>4284</v>
      </c>
      <c r="H62">
        <f>SUMIFS(F$2:F62,$A$2:A62,Extraction[[#This Row],[AreaID]])</f>
        <v>3651</v>
      </c>
      <c r="I62">
        <f>VLOOKUP(Extraction[[#This Row],[AreaID]],Reserves[],4,FALSE)-Extraction[[#This Row],[OilExtractionToDate]]</f>
        <v>56096</v>
      </c>
      <c r="J62">
        <f>VLOOKUP(Extraction[[#This Row],[AreaID]],Reserves[],5,FALSE)-Extraction[[#This Row],[GasExtractionToDate]]</f>
        <v>67951</v>
      </c>
    </row>
    <row r="63" spans="1:10" x14ac:dyDescent="0.35">
      <c r="A63">
        <v>10</v>
      </c>
      <c r="B63" t="s">
        <v>14</v>
      </c>
      <c r="C63" t="s">
        <v>16</v>
      </c>
      <c r="D63" s="1">
        <v>42610</v>
      </c>
      <c r="E63">
        <v>214</v>
      </c>
      <c r="F63">
        <v>265</v>
      </c>
      <c r="G63">
        <f>SUMIFS(E$2:E63,$A$2:A63,Extraction[[#This Row],[AreaID]])</f>
        <v>784</v>
      </c>
      <c r="H63">
        <f>SUMIFS(F$2:F63,$A$2:A63,Extraction[[#This Row],[AreaID]])</f>
        <v>835</v>
      </c>
      <c r="I63">
        <f>VLOOKUP(Extraction[[#This Row],[AreaID]],Reserves[],4,FALSE)-Extraction[[#This Row],[OilExtractionToDate]]</f>
        <v>76444</v>
      </c>
      <c r="J63">
        <f>VLOOKUP(Extraction[[#This Row],[AreaID]],Reserves[],5,FALSE)-Extraction[[#This Row],[GasExtractionToDate]]</f>
        <v>64418</v>
      </c>
    </row>
    <row r="64" spans="1:10" x14ac:dyDescent="0.35">
      <c r="A64">
        <v>6</v>
      </c>
      <c r="B64" t="s">
        <v>6</v>
      </c>
      <c r="C64" t="s">
        <v>12</v>
      </c>
      <c r="D64" s="1">
        <v>42708</v>
      </c>
      <c r="E64">
        <v>121</v>
      </c>
      <c r="F64">
        <v>173</v>
      </c>
      <c r="G64">
        <f>SUMIFS(E$2:E64,$A$2:A64,Extraction[[#This Row],[AreaID]])</f>
        <v>4405</v>
      </c>
      <c r="H64">
        <f>SUMIFS(F$2:F64,$A$2:A64,Extraction[[#This Row],[AreaID]])</f>
        <v>3824</v>
      </c>
      <c r="I64">
        <f>VLOOKUP(Extraction[[#This Row],[AreaID]],Reserves[],4,FALSE)-Extraction[[#This Row],[OilExtractionToDate]]</f>
        <v>55975</v>
      </c>
      <c r="J64">
        <f>VLOOKUP(Extraction[[#This Row],[AreaID]],Reserves[],5,FALSE)-Extraction[[#This Row],[GasExtractionToDate]]</f>
        <v>67778</v>
      </c>
    </row>
    <row r="65" spans="1:10" x14ac:dyDescent="0.35">
      <c r="A65">
        <v>6</v>
      </c>
      <c r="B65" t="s">
        <v>6</v>
      </c>
      <c r="C65" t="s">
        <v>12</v>
      </c>
      <c r="D65" s="1">
        <v>42713</v>
      </c>
      <c r="E65">
        <v>148</v>
      </c>
      <c r="F65">
        <v>68</v>
      </c>
      <c r="G65">
        <f>SUMIFS(E$2:E65,$A$2:A65,Extraction[[#This Row],[AreaID]])</f>
        <v>4553</v>
      </c>
      <c r="H65">
        <f>SUMIFS(F$2:F65,$A$2:A65,Extraction[[#This Row],[AreaID]])</f>
        <v>3892</v>
      </c>
      <c r="I65">
        <f>VLOOKUP(Extraction[[#This Row],[AreaID]],Reserves[],4,FALSE)-Extraction[[#This Row],[OilExtractionToDate]]</f>
        <v>55827</v>
      </c>
      <c r="J65">
        <f>VLOOKUP(Extraction[[#This Row],[AreaID]],Reserves[],5,FALSE)-Extraction[[#This Row],[GasExtractionToDate]]</f>
        <v>67710</v>
      </c>
    </row>
    <row r="66" spans="1:10" x14ac:dyDescent="0.35">
      <c r="A66">
        <v>11</v>
      </c>
      <c r="B66" t="s">
        <v>14</v>
      </c>
      <c r="C66" t="s">
        <v>17</v>
      </c>
      <c r="D66" s="1">
        <v>42621</v>
      </c>
      <c r="E66">
        <v>106</v>
      </c>
      <c r="F66">
        <v>269</v>
      </c>
      <c r="G66">
        <f>SUMIFS(E$2:E66,$A$2:A66,Extraction[[#This Row],[AreaID]])</f>
        <v>1204</v>
      </c>
      <c r="H66">
        <f>SUMIFS(F$2:F66,$A$2:A66,Extraction[[#This Row],[AreaID]])</f>
        <v>1292</v>
      </c>
      <c r="I66">
        <f>VLOOKUP(Extraction[[#This Row],[AreaID]],Reserves[],4,FALSE)-Extraction[[#This Row],[OilExtractionToDate]]</f>
        <v>74776</v>
      </c>
      <c r="J66">
        <f>VLOOKUP(Extraction[[#This Row],[AreaID]],Reserves[],5,FALSE)-Extraction[[#This Row],[GasExtractionToDate]]</f>
        <v>95505</v>
      </c>
    </row>
    <row r="67" spans="1:10" x14ac:dyDescent="0.35">
      <c r="A67">
        <v>6</v>
      </c>
      <c r="B67" t="s">
        <v>6</v>
      </c>
      <c r="C67" t="s">
        <v>12</v>
      </c>
      <c r="D67" s="1">
        <v>42717</v>
      </c>
      <c r="E67">
        <v>93</v>
      </c>
      <c r="F67">
        <v>151</v>
      </c>
      <c r="G67">
        <f>SUMIFS(E$2:E67,$A$2:A67,Extraction[[#This Row],[AreaID]])</f>
        <v>4646</v>
      </c>
      <c r="H67">
        <f>SUMIFS(F$2:F67,$A$2:A67,Extraction[[#This Row],[AreaID]])</f>
        <v>4043</v>
      </c>
      <c r="I67">
        <f>VLOOKUP(Extraction[[#This Row],[AreaID]],Reserves[],4,FALSE)-Extraction[[#This Row],[OilExtractionToDate]]</f>
        <v>55734</v>
      </c>
      <c r="J67">
        <f>VLOOKUP(Extraction[[#This Row],[AreaID]],Reserves[],5,FALSE)-Extraction[[#This Row],[GasExtractionToDate]]</f>
        <v>67559</v>
      </c>
    </row>
    <row r="68" spans="1:10" x14ac:dyDescent="0.35">
      <c r="A68">
        <v>11</v>
      </c>
      <c r="B68" t="s">
        <v>14</v>
      </c>
      <c r="C68" t="s">
        <v>17</v>
      </c>
      <c r="D68" s="1">
        <v>42624</v>
      </c>
      <c r="E68">
        <v>237</v>
      </c>
      <c r="F68">
        <v>266</v>
      </c>
      <c r="G68">
        <f>SUMIFS(E$2:E68,$A$2:A68,Extraction[[#This Row],[AreaID]])</f>
        <v>1441</v>
      </c>
      <c r="H68">
        <f>SUMIFS(F$2:F68,$A$2:A68,Extraction[[#This Row],[AreaID]])</f>
        <v>1558</v>
      </c>
      <c r="I68">
        <f>VLOOKUP(Extraction[[#This Row],[AreaID]],Reserves[],4,FALSE)-Extraction[[#This Row],[OilExtractionToDate]]</f>
        <v>74539</v>
      </c>
      <c r="J68">
        <f>VLOOKUP(Extraction[[#This Row],[AreaID]],Reserves[],5,FALSE)-Extraction[[#This Row],[GasExtractionToDate]]</f>
        <v>95239</v>
      </c>
    </row>
    <row r="69" spans="1:10" x14ac:dyDescent="0.35">
      <c r="A69">
        <v>1</v>
      </c>
      <c r="B69" t="s">
        <v>4</v>
      </c>
      <c r="C69" t="s">
        <v>12</v>
      </c>
      <c r="D69" s="1">
        <v>42612</v>
      </c>
      <c r="E69">
        <v>230</v>
      </c>
      <c r="F69">
        <v>268</v>
      </c>
      <c r="G69">
        <f>SUMIFS(E$2:E69,$A$2:A69,Extraction[[#This Row],[AreaID]])</f>
        <v>1058</v>
      </c>
      <c r="H69">
        <f>SUMIFS(F$2:F69,$A$2:A69,Extraction[[#This Row],[AreaID]])</f>
        <v>1129</v>
      </c>
      <c r="I69">
        <f>VLOOKUP(Extraction[[#This Row],[AreaID]],Reserves[],4,FALSE)-Extraction[[#This Row],[OilExtractionToDate]]</f>
        <v>86532</v>
      </c>
      <c r="J69">
        <f>VLOOKUP(Extraction[[#This Row],[AreaID]],Reserves[],5,FALSE)-Extraction[[#This Row],[GasExtractionToDate]]</f>
        <v>71472</v>
      </c>
    </row>
    <row r="70" spans="1:10" x14ac:dyDescent="0.35">
      <c r="A70">
        <v>10</v>
      </c>
      <c r="B70" t="s">
        <v>14</v>
      </c>
      <c r="C70" t="s">
        <v>16</v>
      </c>
      <c r="D70" s="1">
        <v>42616</v>
      </c>
      <c r="E70">
        <v>98</v>
      </c>
      <c r="F70">
        <v>69</v>
      </c>
      <c r="G70">
        <f>SUMIFS(E$2:E70,$A$2:A70,Extraction[[#This Row],[AreaID]])</f>
        <v>882</v>
      </c>
      <c r="H70">
        <f>SUMIFS(F$2:F70,$A$2:A70,Extraction[[#This Row],[AreaID]])</f>
        <v>904</v>
      </c>
      <c r="I70">
        <f>VLOOKUP(Extraction[[#This Row],[AreaID]],Reserves[],4,FALSE)-Extraction[[#This Row],[OilExtractionToDate]]</f>
        <v>76346</v>
      </c>
      <c r="J70">
        <f>VLOOKUP(Extraction[[#This Row],[AreaID]],Reserves[],5,FALSE)-Extraction[[#This Row],[GasExtractionToDate]]</f>
        <v>64349</v>
      </c>
    </row>
    <row r="71" spans="1:10" x14ac:dyDescent="0.35">
      <c r="A71">
        <v>1</v>
      </c>
      <c r="B71" t="s">
        <v>4</v>
      </c>
      <c r="C71" t="s">
        <v>12</v>
      </c>
      <c r="D71" s="1">
        <v>42618</v>
      </c>
      <c r="E71">
        <v>298</v>
      </c>
      <c r="F71">
        <v>56</v>
      </c>
      <c r="G71">
        <f>SUMIFS(E$2:E71,$A$2:A71,Extraction[[#This Row],[AreaID]])</f>
        <v>1356</v>
      </c>
      <c r="H71">
        <f>SUMIFS(F$2:F71,$A$2:A71,Extraction[[#This Row],[AreaID]])</f>
        <v>1185</v>
      </c>
      <c r="I71">
        <f>VLOOKUP(Extraction[[#This Row],[AreaID]],Reserves[],4,FALSE)-Extraction[[#This Row],[OilExtractionToDate]]</f>
        <v>86234</v>
      </c>
      <c r="J71">
        <f>VLOOKUP(Extraction[[#This Row],[AreaID]],Reserves[],5,FALSE)-Extraction[[#This Row],[GasExtractionToDate]]</f>
        <v>71416</v>
      </c>
    </row>
    <row r="72" spans="1:10" x14ac:dyDescent="0.35">
      <c r="A72">
        <v>6</v>
      </c>
      <c r="B72" t="s">
        <v>6</v>
      </c>
      <c r="C72" t="s">
        <v>12</v>
      </c>
      <c r="D72" s="1">
        <v>42722</v>
      </c>
      <c r="E72">
        <v>234</v>
      </c>
      <c r="F72">
        <v>193</v>
      </c>
      <c r="G72">
        <f>SUMIFS(E$2:E72,$A$2:A72,Extraction[[#This Row],[AreaID]])</f>
        <v>4880</v>
      </c>
      <c r="H72">
        <f>SUMIFS(F$2:F72,$A$2:A72,Extraction[[#This Row],[AreaID]])</f>
        <v>4236</v>
      </c>
      <c r="I72">
        <f>VLOOKUP(Extraction[[#This Row],[AreaID]],Reserves[],4,FALSE)-Extraction[[#This Row],[OilExtractionToDate]]</f>
        <v>55500</v>
      </c>
      <c r="J72">
        <f>VLOOKUP(Extraction[[#This Row],[AreaID]],Reserves[],5,FALSE)-Extraction[[#This Row],[GasExtractionToDate]]</f>
        <v>67366</v>
      </c>
    </row>
    <row r="73" spans="1:10" x14ac:dyDescent="0.35">
      <c r="A73">
        <v>6</v>
      </c>
      <c r="B73" t="s">
        <v>6</v>
      </c>
      <c r="C73" t="s">
        <v>12</v>
      </c>
      <c r="D73" s="1">
        <v>42725</v>
      </c>
      <c r="E73">
        <v>176</v>
      </c>
      <c r="F73">
        <v>277</v>
      </c>
      <c r="G73">
        <f>SUMIFS(E$2:E73,$A$2:A73,Extraction[[#This Row],[AreaID]])</f>
        <v>5056</v>
      </c>
      <c r="H73">
        <f>SUMIFS(F$2:F73,$A$2:A73,Extraction[[#This Row],[AreaID]])</f>
        <v>4513</v>
      </c>
      <c r="I73">
        <f>VLOOKUP(Extraction[[#This Row],[AreaID]],Reserves[],4,FALSE)-Extraction[[#This Row],[OilExtractionToDate]]</f>
        <v>55324</v>
      </c>
      <c r="J73">
        <f>VLOOKUP(Extraction[[#This Row],[AreaID]],Reserves[],5,FALSE)-Extraction[[#This Row],[GasExtractionToDate]]</f>
        <v>67089</v>
      </c>
    </row>
    <row r="74" spans="1:10" x14ac:dyDescent="0.35">
      <c r="A74">
        <v>5</v>
      </c>
      <c r="B74" t="s">
        <v>5</v>
      </c>
      <c r="C74" t="s">
        <v>9</v>
      </c>
      <c r="D74" s="1">
        <v>42600</v>
      </c>
      <c r="E74">
        <v>235</v>
      </c>
      <c r="F74">
        <v>198</v>
      </c>
      <c r="G74">
        <f>SUMIFS(E$2:E74,$A$2:A74,Extraction[[#This Row],[AreaID]])</f>
        <v>464</v>
      </c>
      <c r="H74">
        <f>SUMIFS(F$2:F74,$A$2:A74,Extraction[[#This Row],[AreaID]])</f>
        <v>566</v>
      </c>
      <c r="I74">
        <f>VLOOKUP(Extraction[[#This Row],[AreaID]],Reserves[],4,FALSE)-Extraction[[#This Row],[OilExtractionToDate]]</f>
        <v>46959</v>
      </c>
      <c r="J74">
        <f>VLOOKUP(Extraction[[#This Row],[AreaID]],Reserves[],5,FALSE)-Extraction[[#This Row],[GasExtractionToDate]]</f>
        <v>77142</v>
      </c>
    </row>
    <row r="75" spans="1:10" x14ac:dyDescent="0.35">
      <c r="A75">
        <v>6</v>
      </c>
      <c r="B75" t="s">
        <v>6</v>
      </c>
      <c r="C75" t="s">
        <v>12</v>
      </c>
      <c r="D75" s="1">
        <v>42730</v>
      </c>
      <c r="E75">
        <v>290</v>
      </c>
      <c r="F75">
        <v>209</v>
      </c>
      <c r="G75">
        <f>SUMIFS(E$2:E75,$A$2:A75,Extraction[[#This Row],[AreaID]])</f>
        <v>5346</v>
      </c>
      <c r="H75">
        <f>SUMIFS(F$2:F75,$A$2:A75,Extraction[[#This Row],[AreaID]])</f>
        <v>4722</v>
      </c>
      <c r="I75">
        <f>VLOOKUP(Extraction[[#This Row],[AreaID]],Reserves[],4,FALSE)-Extraction[[#This Row],[OilExtractionToDate]]</f>
        <v>55034</v>
      </c>
      <c r="J75">
        <f>VLOOKUP(Extraction[[#This Row],[AreaID]],Reserves[],5,FALSE)-Extraction[[#This Row],[GasExtractionToDate]]</f>
        <v>66880</v>
      </c>
    </row>
    <row r="76" spans="1:10" x14ac:dyDescent="0.35">
      <c r="A76">
        <v>6</v>
      </c>
      <c r="B76" t="s">
        <v>6</v>
      </c>
      <c r="C76" t="s">
        <v>12</v>
      </c>
      <c r="D76" s="1">
        <v>42733</v>
      </c>
      <c r="E76">
        <v>87</v>
      </c>
      <c r="F76">
        <v>133</v>
      </c>
      <c r="G76">
        <f>SUMIFS(E$2:E76,$A$2:A76,Extraction[[#This Row],[AreaID]])</f>
        <v>5433</v>
      </c>
      <c r="H76">
        <f>SUMIFS(F$2:F76,$A$2:A76,Extraction[[#This Row],[AreaID]])</f>
        <v>4855</v>
      </c>
      <c r="I76">
        <f>VLOOKUP(Extraction[[#This Row],[AreaID]],Reserves[],4,FALSE)-Extraction[[#This Row],[OilExtractionToDate]]</f>
        <v>54947</v>
      </c>
      <c r="J76">
        <f>VLOOKUP(Extraction[[#This Row],[AreaID]],Reserves[],5,FALSE)-Extraction[[#This Row],[GasExtractionToDate]]</f>
        <v>66747</v>
      </c>
    </row>
    <row r="77" spans="1:10" x14ac:dyDescent="0.35">
      <c r="A77">
        <v>1</v>
      </c>
      <c r="B77" t="s">
        <v>4</v>
      </c>
      <c r="C77" t="s">
        <v>12</v>
      </c>
      <c r="D77" s="1">
        <v>42623</v>
      </c>
      <c r="E77">
        <v>230</v>
      </c>
      <c r="F77">
        <v>286</v>
      </c>
      <c r="G77">
        <f>SUMIFS(E$2:E77,$A$2:A77,Extraction[[#This Row],[AreaID]])</f>
        <v>1586</v>
      </c>
      <c r="H77">
        <f>SUMIFS(F$2:F77,$A$2:A77,Extraction[[#This Row],[AreaID]])</f>
        <v>1471</v>
      </c>
      <c r="I77">
        <f>VLOOKUP(Extraction[[#This Row],[AreaID]],Reserves[],4,FALSE)-Extraction[[#This Row],[OilExtractionToDate]]</f>
        <v>86004</v>
      </c>
      <c r="J77">
        <f>VLOOKUP(Extraction[[#This Row],[AreaID]],Reserves[],5,FALSE)-Extraction[[#This Row],[GasExtractionToDate]]</f>
        <v>71130</v>
      </c>
    </row>
    <row r="78" spans="1:10" x14ac:dyDescent="0.35">
      <c r="A78">
        <v>14</v>
      </c>
      <c r="B78" t="s">
        <v>15</v>
      </c>
      <c r="C78" t="s">
        <v>13</v>
      </c>
      <c r="D78" s="1">
        <v>42613</v>
      </c>
      <c r="E78">
        <v>94</v>
      </c>
      <c r="F78">
        <v>236</v>
      </c>
      <c r="G78">
        <f>SUMIFS(E$2:E78,$A$2:A78,Extraction[[#This Row],[AreaID]])</f>
        <v>532</v>
      </c>
      <c r="H78">
        <f>SUMIFS(F$2:F78,$A$2:A78,Extraction[[#This Row],[AreaID]])</f>
        <v>841</v>
      </c>
      <c r="I78">
        <f>VLOOKUP(Extraction[[#This Row],[AreaID]],Reserves[],4,FALSE)-Extraction[[#This Row],[OilExtractionToDate]]</f>
        <v>74879</v>
      </c>
      <c r="J78">
        <f>VLOOKUP(Extraction[[#This Row],[AreaID]],Reserves[],5,FALSE)-Extraction[[#This Row],[GasExtractionToDate]]</f>
        <v>75297</v>
      </c>
    </row>
    <row r="79" spans="1:10" x14ac:dyDescent="0.35">
      <c r="A79">
        <v>13</v>
      </c>
      <c r="B79" t="s">
        <v>15</v>
      </c>
      <c r="C79" t="s">
        <v>19</v>
      </c>
      <c r="D79" s="1">
        <v>42622</v>
      </c>
      <c r="E79">
        <v>109</v>
      </c>
      <c r="F79">
        <v>179</v>
      </c>
      <c r="G79">
        <f>SUMIFS(E$2:E79,$A$2:A79,Extraction[[#This Row],[AreaID]])</f>
        <v>1169</v>
      </c>
      <c r="H79">
        <f>SUMIFS(F$2:F79,$A$2:A79,Extraction[[#This Row],[AreaID]])</f>
        <v>1582</v>
      </c>
      <c r="I79">
        <f>VLOOKUP(Extraction[[#This Row],[AreaID]],Reserves[],4,FALSE)-Extraction[[#This Row],[OilExtractionToDate]]</f>
        <v>91534</v>
      </c>
      <c r="J79">
        <f>VLOOKUP(Extraction[[#This Row],[AreaID]],Reserves[],5,FALSE)-Extraction[[#This Row],[GasExtractionToDate]]</f>
        <v>77873</v>
      </c>
    </row>
    <row r="80" spans="1:10" x14ac:dyDescent="0.35">
      <c r="A80">
        <v>6</v>
      </c>
      <c r="B80" t="s">
        <v>6</v>
      </c>
      <c r="C80" t="s">
        <v>12</v>
      </c>
      <c r="D80" s="1">
        <v>42741</v>
      </c>
      <c r="E80">
        <v>242</v>
      </c>
      <c r="F80">
        <v>119</v>
      </c>
      <c r="G80">
        <f>SUMIFS(E$2:E80,$A$2:A80,Extraction[[#This Row],[AreaID]])</f>
        <v>5675</v>
      </c>
      <c r="H80">
        <f>SUMIFS(F$2:F80,$A$2:A80,Extraction[[#This Row],[AreaID]])</f>
        <v>4974</v>
      </c>
      <c r="I80">
        <f>VLOOKUP(Extraction[[#This Row],[AreaID]],Reserves[],4,FALSE)-Extraction[[#This Row],[OilExtractionToDate]]</f>
        <v>54705</v>
      </c>
      <c r="J80">
        <f>VLOOKUP(Extraction[[#This Row],[AreaID]],Reserves[],5,FALSE)-Extraction[[#This Row],[GasExtractionToDate]]</f>
        <v>66628</v>
      </c>
    </row>
    <row r="81" spans="1:10" x14ac:dyDescent="0.35">
      <c r="A81">
        <v>14</v>
      </c>
      <c r="B81" t="s">
        <v>15</v>
      </c>
      <c r="C81" t="s">
        <v>13</v>
      </c>
      <c r="D81" s="1">
        <v>42619</v>
      </c>
      <c r="E81">
        <v>275</v>
      </c>
      <c r="F81">
        <v>222</v>
      </c>
      <c r="G81">
        <f>SUMIFS(E$2:E81,$A$2:A81,Extraction[[#This Row],[AreaID]])</f>
        <v>807</v>
      </c>
      <c r="H81">
        <f>SUMIFS(F$2:F81,$A$2:A81,Extraction[[#This Row],[AreaID]])</f>
        <v>1063</v>
      </c>
      <c r="I81">
        <f>VLOOKUP(Extraction[[#This Row],[AreaID]],Reserves[],4,FALSE)-Extraction[[#This Row],[OilExtractionToDate]]</f>
        <v>74604</v>
      </c>
      <c r="J81">
        <f>VLOOKUP(Extraction[[#This Row],[AreaID]],Reserves[],5,FALSE)-Extraction[[#This Row],[GasExtractionToDate]]</f>
        <v>75075</v>
      </c>
    </row>
    <row r="82" spans="1:10" x14ac:dyDescent="0.35">
      <c r="A82">
        <v>6</v>
      </c>
      <c r="B82" t="s">
        <v>6</v>
      </c>
      <c r="C82" t="s">
        <v>12</v>
      </c>
      <c r="D82" s="1">
        <v>42747</v>
      </c>
      <c r="E82">
        <v>142</v>
      </c>
      <c r="F82">
        <v>129</v>
      </c>
      <c r="G82">
        <f>SUMIFS(E$2:E82,$A$2:A82,Extraction[[#This Row],[AreaID]])</f>
        <v>5817</v>
      </c>
      <c r="H82">
        <f>SUMIFS(F$2:F82,$A$2:A82,Extraction[[#This Row],[AreaID]])</f>
        <v>5103</v>
      </c>
      <c r="I82">
        <f>VLOOKUP(Extraction[[#This Row],[AreaID]],Reserves[],4,FALSE)-Extraction[[#This Row],[OilExtractionToDate]]</f>
        <v>54563</v>
      </c>
      <c r="J82">
        <f>VLOOKUP(Extraction[[#This Row],[AreaID]],Reserves[],5,FALSE)-Extraction[[#This Row],[GasExtractionToDate]]</f>
        <v>66499</v>
      </c>
    </row>
    <row r="83" spans="1:10" x14ac:dyDescent="0.35">
      <c r="A83">
        <v>6</v>
      </c>
      <c r="B83" t="s">
        <v>6</v>
      </c>
      <c r="C83" t="s">
        <v>12</v>
      </c>
      <c r="D83" s="1">
        <v>42752</v>
      </c>
      <c r="E83">
        <v>211</v>
      </c>
      <c r="F83">
        <v>272</v>
      </c>
      <c r="G83">
        <f>SUMIFS(E$2:E83,$A$2:A83,Extraction[[#This Row],[AreaID]])</f>
        <v>6028</v>
      </c>
      <c r="H83">
        <f>SUMIFS(F$2:F83,$A$2:A83,Extraction[[#This Row],[AreaID]])</f>
        <v>5375</v>
      </c>
      <c r="I83">
        <f>VLOOKUP(Extraction[[#This Row],[AreaID]],Reserves[],4,FALSE)-Extraction[[#This Row],[OilExtractionToDate]]</f>
        <v>54352</v>
      </c>
      <c r="J83">
        <f>VLOOKUP(Extraction[[#This Row],[AreaID]],Reserves[],5,FALSE)-Extraction[[#This Row],[GasExtractionToDate]]</f>
        <v>66227</v>
      </c>
    </row>
    <row r="84" spans="1:10" x14ac:dyDescent="0.35">
      <c r="A84">
        <v>14</v>
      </c>
      <c r="B84" t="s">
        <v>15</v>
      </c>
      <c r="C84" t="s">
        <v>13</v>
      </c>
      <c r="D84" s="1">
        <v>42626</v>
      </c>
      <c r="E84">
        <v>170</v>
      </c>
      <c r="F84">
        <v>125</v>
      </c>
      <c r="G84">
        <f>SUMIFS(E$2:E84,$A$2:A84,Extraction[[#This Row],[AreaID]])</f>
        <v>977</v>
      </c>
      <c r="H84">
        <f>SUMIFS(F$2:F84,$A$2:A84,Extraction[[#This Row],[AreaID]])</f>
        <v>1188</v>
      </c>
      <c r="I84">
        <f>VLOOKUP(Extraction[[#This Row],[AreaID]],Reserves[],4,FALSE)-Extraction[[#This Row],[OilExtractionToDate]]</f>
        <v>74434</v>
      </c>
      <c r="J84">
        <f>VLOOKUP(Extraction[[#This Row],[AreaID]],Reserves[],5,FALSE)-Extraction[[#This Row],[GasExtractionToDate]]</f>
        <v>74950</v>
      </c>
    </row>
    <row r="85" spans="1:10" x14ac:dyDescent="0.35">
      <c r="A85">
        <v>4</v>
      </c>
      <c r="B85" t="s">
        <v>5</v>
      </c>
      <c r="C85" t="s">
        <v>8</v>
      </c>
      <c r="D85" s="1">
        <v>42618</v>
      </c>
      <c r="E85">
        <v>91</v>
      </c>
      <c r="F85">
        <v>154</v>
      </c>
      <c r="G85">
        <f>SUMIFS(E$2:E85,$A$2:A85,Extraction[[#This Row],[AreaID]])</f>
        <v>1083</v>
      </c>
      <c r="H85">
        <f>SUMIFS(F$2:F85,$A$2:A85,Extraction[[#This Row],[AreaID]])</f>
        <v>926</v>
      </c>
      <c r="I85">
        <f>VLOOKUP(Extraction[[#This Row],[AreaID]],Reserves[],4,FALSE)-Extraction[[#This Row],[OilExtractionToDate]]</f>
        <v>64107</v>
      </c>
      <c r="J85">
        <f>VLOOKUP(Extraction[[#This Row],[AreaID]],Reserves[],5,FALSE)-Extraction[[#This Row],[GasExtractionToDate]]</f>
        <v>87527</v>
      </c>
    </row>
    <row r="86" spans="1:10" x14ac:dyDescent="0.35">
      <c r="A86">
        <v>14</v>
      </c>
      <c r="B86" t="s">
        <v>15</v>
      </c>
      <c r="C86" t="s">
        <v>13</v>
      </c>
      <c r="D86" s="1">
        <v>42630</v>
      </c>
      <c r="E86">
        <v>222</v>
      </c>
      <c r="F86">
        <v>158</v>
      </c>
      <c r="G86">
        <f>SUMIFS(E$2:E86,$A$2:A86,Extraction[[#This Row],[AreaID]])</f>
        <v>1199</v>
      </c>
      <c r="H86">
        <f>SUMIFS(F$2:F86,$A$2:A86,Extraction[[#This Row],[AreaID]])</f>
        <v>1346</v>
      </c>
      <c r="I86">
        <f>VLOOKUP(Extraction[[#This Row],[AreaID]],Reserves[],4,FALSE)-Extraction[[#This Row],[OilExtractionToDate]]</f>
        <v>74212</v>
      </c>
      <c r="J86">
        <f>VLOOKUP(Extraction[[#This Row],[AreaID]],Reserves[],5,FALSE)-Extraction[[#This Row],[GasExtractionToDate]]</f>
        <v>74792</v>
      </c>
    </row>
    <row r="87" spans="1:10" x14ac:dyDescent="0.35">
      <c r="A87">
        <v>1</v>
      </c>
      <c r="B87" t="s">
        <v>4</v>
      </c>
      <c r="C87" t="s">
        <v>12</v>
      </c>
      <c r="D87" s="1">
        <v>42631</v>
      </c>
      <c r="E87">
        <v>187</v>
      </c>
      <c r="F87">
        <v>161</v>
      </c>
      <c r="G87">
        <f>SUMIFS(E$2:E87,$A$2:A87,Extraction[[#This Row],[AreaID]])</f>
        <v>1773</v>
      </c>
      <c r="H87">
        <f>SUMIFS(F$2:F87,$A$2:A87,Extraction[[#This Row],[AreaID]])</f>
        <v>1632</v>
      </c>
      <c r="I87">
        <f>VLOOKUP(Extraction[[#This Row],[AreaID]],Reserves[],4,FALSE)-Extraction[[#This Row],[OilExtractionToDate]]</f>
        <v>85817</v>
      </c>
      <c r="J87">
        <f>VLOOKUP(Extraction[[#This Row],[AreaID]],Reserves[],5,FALSE)-Extraction[[#This Row],[GasExtractionToDate]]</f>
        <v>70969</v>
      </c>
    </row>
    <row r="88" spans="1:10" x14ac:dyDescent="0.35">
      <c r="A88">
        <v>2</v>
      </c>
      <c r="B88" t="s">
        <v>4</v>
      </c>
      <c r="C88" t="s">
        <v>13</v>
      </c>
      <c r="D88" s="1">
        <v>42602</v>
      </c>
      <c r="E88">
        <v>256</v>
      </c>
      <c r="F88">
        <v>227</v>
      </c>
      <c r="G88">
        <f>SUMIFS(E$2:E88,$A$2:A88,Extraction[[#This Row],[AreaID]])</f>
        <v>429</v>
      </c>
      <c r="H88">
        <f>SUMIFS(F$2:F88,$A$2:A88,Extraction[[#This Row],[AreaID]])</f>
        <v>338</v>
      </c>
      <c r="I88">
        <f>VLOOKUP(Extraction[[#This Row],[AreaID]],Reserves[],4,FALSE)-Extraction[[#This Row],[OilExtractionToDate]]</f>
        <v>64012</v>
      </c>
      <c r="J88">
        <f>VLOOKUP(Extraction[[#This Row],[AreaID]],Reserves[],5,FALSE)-Extraction[[#This Row],[GasExtractionToDate]]</f>
        <v>85871</v>
      </c>
    </row>
    <row r="89" spans="1:10" x14ac:dyDescent="0.35">
      <c r="A89">
        <v>6</v>
      </c>
      <c r="B89" t="s">
        <v>6</v>
      </c>
      <c r="C89" t="s">
        <v>12</v>
      </c>
      <c r="D89" s="1">
        <v>42755</v>
      </c>
      <c r="E89">
        <v>130</v>
      </c>
      <c r="F89">
        <v>191</v>
      </c>
      <c r="G89">
        <f>SUMIFS(E$2:E89,$A$2:A89,Extraction[[#This Row],[AreaID]])</f>
        <v>6158</v>
      </c>
      <c r="H89">
        <f>SUMIFS(F$2:F89,$A$2:A89,Extraction[[#This Row],[AreaID]])</f>
        <v>5566</v>
      </c>
      <c r="I89">
        <f>VLOOKUP(Extraction[[#This Row],[AreaID]],Reserves[],4,FALSE)-Extraction[[#This Row],[OilExtractionToDate]]</f>
        <v>54222</v>
      </c>
      <c r="J89">
        <f>VLOOKUP(Extraction[[#This Row],[AreaID]],Reserves[],5,FALSE)-Extraction[[#This Row],[GasExtractionToDate]]</f>
        <v>66036</v>
      </c>
    </row>
    <row r="90" spans="1:10" x14ac:dyDescent="0.35">
      <c r="A90">
        <v>2</v>
      </c>
      <c r="B90" t="s">
        <v>4</v>
      </c>
      <c r="C90" t="s">
        <v>13</v>
      </c>
      <c r="D90" s="1">
        <v>42606</v>
      </c>
      <c r="E90">
        <v>128</v>
      </c>
      <c r="F90">
        <v>249</v>
      </c>
      <c r="G90">
        <f>SUMIFS(E$2:E90,$A$2:A90,Extraction[[#This Row],[AreaID]])</f>
        <v>557</v>
      </c>
      <c r="H90">
        <f>SUMIFS(F$2:F90,$A$2:A90,Extraction[[#This Row],[AreaID]])</f>
        <v>587</v>
      </c>
      <c r="I90">
        <f>VLOOKUP(Extraction[[#This Row],[AreaID]],Reserves[],4,FALSE)-Extraction[[#This Row],[OilExtractionToDate]]</f>
        <v>63884</v>
      </c>
      <c r="J90">
        <f>VLOOKUP(Extraction[[#This Row],[AreaID]],Reserves[],5,FALSE)-Extraction[[#This Row],[GasExtractionToDate]]</f>
        <v>85622</v>
      </c>
    </row>
    <row r="91" spans="1:10" x14ac:dyDescent="0.35">
      <c r="A91">
        <v>6</v>
      </c>
      <c r="B91" t="s">
        <v>6</v>
      </c>
      <c r="C91" t="s">
        <v>12</v>
      </c>
      <c r="D91" s="1">
        <v>42759</v>
      </c>
      <c r="E91">
        <v>233</v>
      </c>
      <c r="F91">
        <v>268</v>
      </c>
      <c r="G91">
        <f>SUMIFS(E$2:E91,$A$2:A91,Extraction[[#This Row],[AreaID]])</f>
        <v>6391</v>
      </c>
      <c r="H91">
        <f>SUMIFS(F$2:F91,$A$2:A91,Extraction[[#This Row],[AreaID]])</f>
        <v>5834</v>
      </c>
      <c r="I91">
        <f>VLOOKUP(Extraction[[#This Row],[AreaID]],Reserves[],4,FALSE)-Extraction[[#This Row],[OilExtractionToDate]]</f>
        <v>53989</v>
      </c>
      <c r="J91">
        <f>VLOOKUP(Extraction[[#This Row],[AreaID]],Reserves[],5,FALSE)-Extraction[[#This Row],[GasExtractionToDate]]</f>
        <v>65768</v>
      </c>
    </row>
    <row r="92" spans="1:10" x14ac:dyDescent="0.35">
      <c r="A92">
        <v>6</v>
      </c>
      <c r="B92" t="s">
        <v>6</v>
      </c>
      <c r="C92" t="s">
        <v>12</v>
      </c>
      <c r="D92" s="1">
        <v>42765</v>
      </c>
      <c r="E92">
        <v>86</v>
      </c>
      <c r="F92">
        <v>168</v>
      </c>
      <c r="G92">
        <f>SUMIFS(E$2:E92,$A$2:A92,Extraction[[#This Row],[AreaID]])</f>
        <v>6477</v>
      </c>
      <c r="H92">
        <f>SUMIFS(F$2:F92,$A$2:A92,Extraction[[#This Row],[AreaID]])</f>
        <v>6002</v>
      </c>
      <c r="I92">
        <f>VLOOKUP(Extraction[[#This Row],[AreaID]],Reserves[],4,FALSE)-Extraction[[#This Row],[OilExtractionToDate]]</f>
        <v>53903</v>
      </c>
      <c r="J92">
        <f>VLOOKUP(Extraction[[#This Row],[AreaID]],Reserves[],5,FALSE)-Extraction[[#This Row],[GasExtractionToDate]]</f>
        <v>65600</v>
      </c>
    </row>
    <row r="93" spans="1:10" x14ac:dyDescent="0.35">
      <c r="A93">
        <v>5</v>
      </c>
      <c r="B93" t="s">
        <v>5</v>
      </c>
      <c r="C93" t="s">
        <v>9</v>
      </c>
      <c r="D93" s="1">
        <v>42605</v>
      </c>
      <c r="E93">
        <v>128</v>
      </c>
      <c r="F93">
        <v>197</v>
      </c>
      <c r="G93">
        <f>SUMIFS(E$2:E93,$A$2:A93,Extraction[[#This Row],[AreaID]])</f>
        <v>592</v>
      </c>
      <c r="H93">
        <f>SUMIFS(F$2:F93,$A$2:A93,Extraction[[#This Row],[AreaID]])</f>
        <v>763</v>
      </c>
      <c r="I93">
        <f>VLOOKUP(Extraction[[#This Row],[AreaID]],Reserves[],4,FALSE)-Extraction[[#This Row],[OilExtractionToDate]]</f>
        <v>46831</v>
      </c>
      <c r="J93">
        <f>VLOOKUP(Extraction[[#This Row],[AreaID]],Reserves[],5,FALSE)-Extraction[[#This Row],[GasExtractionToDate]]</f>
        <v>76945</v>
      </c>
    </row>
    <row r="94" spans="1:10" x14ac:dyDescent="0.35">
      <c r="A94">
        <v>6</v>
      </c>
      <c r="B94" t="s">
        <v>6</v>
      </c>
      <c r="C94" t="s">
        <v>12</v>
      </c>
      <c r="D94" s="1">
        <v>42768</v>
      </c>
      <c r="E94">
        <v>152</v>
      </c>
      <c r="F94">
        <v>59</v>
      </c>
      <c r="G94">
        <f>SUMIFS(E$2:E94,$A$2:A94,Extraction[[#This Row],[AreaID]])</f>
        <v>6629</v>
      </c>
      <c r="H94">
        <f>SUMIFS(F$2:F94,$A$2:A94,Extraction[[#This Row],[AreaID]])</f>
        <v>6061</v>
      </c>
      <c r="I94">
        <f>VLOOKUP(Extraction[[#This Row],[AreaID]],Reserves[],4,FALSE)-Extraction[[#This Row],[OilExtractionToDate]]</f>
        <v>53751</v>
      </c>
      <c r="J94">
        <f>VLOOKUP(Extraction[[#This Row],[AreaID]],Reserves[],5,FALSE)-Extraction[[#This Row],[GasExtractionToDate]]</f>
        <v>65541</v>
      </c>
    </row>
    <row r="95" spans="1:10" x14ac:dyDescent="0.35">
      <c r="A95">
        <v>12</v>
      </c>
      <c r="B95" t="s">
        <v>14</v>
      </c>
      <c r="C95" t="s">
        <v>18</v>
      </c>
      <c r="D95" s="1">
        <v>42599</v>
      </c>
      <c r="E95">
        <v>244</v>
      </c>
      <c r="F95">
        <v>123</v>
      </c>
      <c r="G95">
        <f>SUMIFS(E$2:E95,$A$2:A95,Extraction[[#This Row],[AreaID]])</f>
        <v>625</v>
      </c>
      <c r="H95">
        <f>SUMIFS(F$2:F95,$A$2:A95,Extraction[[#This Row],[AreaID]])</f>
        <v>608</v>
      </c>
      <c r="I95">
        <f>VLOOKUP(Extraction[[#This Row],[AreaID]],Reserves[],4,FALSE)-Extraction[[#This Row],[OilExtractionToDate]]</f>
        <v>62762</v>
      </c>
      <c r="J95">
        <f>VLOOKUP(Extraction[[#This Row],[AreaID]],Reserves[],5,FALSE)-Extraction[[#This Row],[GasExtractionToDate]]</f>
        <v>96597</v>
      </c>
    </row>
    <row r="96" spans="1:10" x14ac:dyDescent="0.35">
      <c r="A96">
        <v>10</v>
      </c>
      <c r="B96" t="s">
        <v>14</v>
      </c>
      <c r="C96" t="s">
        <v>16</v>
      </c>
      <c r="D96" s="1">
        <v>42622</v>
      </c>
      <c r="E96">
        <v>124</v>
      </c>
      <c r="F96">
        <v>149</v>
      </c>
      <c r="G96">
        <f>SUMIFS(E$2:E96,$A$2:A96,Extraction[[#This Row],[AreaID]])</f>
        <v>1006</v>
      </c>
      <c r="H96">
        <f>SUMIFS(F$2:F96,$A$2:A96,Extraction[[#This Row],[AreaID]])</f>
        <v>1053</v>
      </c>
      <c r="I96">
        <f>VLOOKUP(Extraction[[#This Row],[AreaID]],Reserves[],4,FALSE)-Extraction[[#This Row],[OilExtractionToDate]]</f>
        <v>76222</v>
      </c>
      <c r="J96">
        <f>VLOOKUP(Extraction[[#This Row],[AreaID]],Reserves[],5,FALSE)-Extraction[[#This Row],[GasExtractionToDate]]</f>
        <v>64200</v>
      </c>
    </row>
    <row r="97" spans="1:10" x14ac:dyDescent="0.35">
      <c r="A97">
        <v>12</v>
      </c>
      <c r="B97" t="s">
        <v>14</v>
      </c>
      <c r="C97" t="s">
        <v>18</v>
      </c>
      <c r="D97" s="1">
        <v>42602</v>
      </c>
      <c r="E97">
        <v>298</v>
      </c>
      <c r="F97">
        <v>169</v>
      </c>
      <c r="G97">
        <f>SUMIFS(E$2:E97,$A$2:A97,Extraction[[#This Row],[AreaID]])</f>
        <v>923</v>
      </c>
      <c r="H97">
        <f>SUMIFS(F$2:F97,$A$2:A97,Extraction[[#This Row],[AreaID]])</f>
        <v>777</v>
      </c>
      <c r="I97">
        <f>VLOOKUP(Extraction[[#This Row],[AreaID]],Reserves[],4,FALSE)-Extraction[[#This Row],[OilExtractionToDate]]</f>
        <v>62464</v>
      </c>
      <c r="J97">
        <f>VLOOKUP(Extraction[[#This Row],[AreaID]],Reserves[],5,FALSE)-Extraction[[#This Row],[GasExtractionToDate]]</f>
        <v>96428</v>
      </c>
    </row>
    <row r="98" spans="1:10" x14ac:dyDescent="0.35">
      <c r="A98">
        <v>13</v>
      </c>
      <c r="B98" t="s">
        <v>15</v>
      </c>
      <c r="C98" t="s">
        <v>19</v>
      </c>
      <c r="D98" s="1">
        <v>42629</v>
      </c>
      <c r="E98">
        <v>223</v>
      </c>
      <c r="F98">
        <v>60</v>
      </c>
      <c r="G98">
        <f>SUMIFS(E$2:E98,$A$2:A98,Extraction[[#This Row],[AreaID]])</f>
        <v>1392</v>
      </c>
      <c r="H98">
        <f>SUMIFS(F$2:F98,$A$2:A98,Extraction[[#This Row],[AreaID]])</f>
        <v>1642</v>
      </c>
      <c r="I98">
        <f>VLOOKUP(Extraction[[#This Row],[AreaID]],Reserves[],4,FALSE)-Extraction[[#This Row],[OilExtractionToDate]]</f>
        <v>91311</v>
      </c>
      <c r="J98">
        <f>VLOOKUP(Extraction[[#This Row],[AreaID]],Reserves[],5,FALSE)-Extraction[[#This Row],[GasExtractionToDate]]</f>
        <v>77813</v>
      </c>
    </row>
    <row r="99" spans="1:10" x14ac:dyDescent="0.35">
      <c r="A99">
        <v>3</v>
      </c>
      <c r="B99" t="s">
        <v>4</v>
      </c>
      <c r="C99" t="s">
        <v>7</v>
      </c>
      <c r="D99" s="1">
        <v>42641</v>
      </c>
      <c r="E99">
        <v>218</v>
      </c>
      <c r="F99">
        <v>290</v>
      </c>
      <c r="G99">
        <f>SUMIFS(E$2:E99,$A$2:A99,Extraction[[#This Row],[AreaID]])</f>
        <v>1531</v>
      </c>
      <c r="H99">
        <f>SUMIFS(F$2:F99,$A$2:A99,Extraction[[#This Row],[AreaID]])</f>
        <v>1574</v>
      </c>
      <c r="I99">
        <f>VLOOKUP(Extraction[[#This Row],[AreaID]],Reserves[],4,FALSE)-Extraction[[#This Row],[OilExtractionToDate]]</f>
        <v>50627</v>
      </c>
      <c r="J99">
        <f>VLOOKUP(Extraction[[#This Row],[AreaID]],Reserves[],5,FALSE)-Extraction[[#This Row],[GasExtractionToDate]]</f>
        <v>94864</v>
      </c>
    </row>
    <row r="100" spans="1:10" x14ac:dyDescent="0.35">
      <c r="A100">
        <v>14</v>
      </c>
      <c r="B100" t="s">
        <v>15</v>
      </c>
      <c r="C100" t="s">
        <v>13</v>
      </c>
      <c r="D100" s="1">
        <v>42637</v>
      </c>
      <c r="E100">
        <v>250</v>
      </c>
      <c r="F100">
        <v>111</v>
      </c>
      <c r="G100">
        <f>SUMIFS(E$2:E100,$A$2:A100,Extraction[[#This Row],[AreaID]])</f>
        <v>1449</v>
      </c>
      <c r="H100">
        <f>SUMIFS(F$2:F100,$A$2:A100,Extraction[[#This Row],[AreaID]])</f>
        <v>1457</v>
      </c>
      <c r="I100">
        <f>VLOOKUP(Extraction[[#This Row],[AreaID]],Reserves[],4,FALSE)-Extraction[[#This Row],[OilExtractionToDate]]</f>
        <v>73962</v>
      </c>
      <c r="J100">
        <f>VLOOKUP(Extraction[[#This Row],[AreaID]],Reserves[],5,FALSE)-Extraction[[#This Row],[GasExtractionToDate]]</f>
        <v>74681</v>
      </c>
    </row>
    <row r="101" spans="1:10" x14ac:dyDescent="0.35">
      <c r="A101">
        <v>2</v>
      </c>
      <c r="B101" t="s">
        <v>4</v>
      </c>
      <c r="C101" t="s">
        <v>13</v>
      </c>
      <c r="D101" s="1">
        <v>42609</v>
      </c>
      <c r="E101">
        <v>288</v>
      </c>
      <c r="F101">
        <v>236</v>
      </c>
      <c r="G101">
        <f>SUMIFS(E$2:E101,$A$2:A101,Extraction[[#This Row],[AreaID]])</f>
        <v>845</v>
      </c>
      <c r="H101">
        <f>SUMIFS(F$2:F101,$A$2:A101,Extraction[[#This Row],[AreaID]])</f>
        <v>823</v>
      </c>
      <c r="I101">
        <f>VLOOKUP(Extraction[[#This Row],[AreaID]],Reserves[],4,FALSE)-Extraction[[#This Row],[OilExtractionToDate]]</f>
        <v>63596</v>
      </c>
      <c r="J101">
        <f>VLOOKUP(Extraction[[#This Row],[AreaID]],Reserves[],5,FALSE)-Extraction[[#This Row],[GasExtractionToDate]]</f>
        <v>85386</v>
      </c>
    </row>
    <row r="102" spans="1:10" x14ac:dyDescent="0.35">
      <c r="A102">
        <v>2</v>
      </c>
      <c r="B102" t="s">
        <v>4</v>
      </c>
      <c r="C102" t="s">
        <v>13</v>
      </c>
      <c r="D102" s="1">
        <v>42613</v>
      </c>
      <c r="E102">
        <v>296</v>
      </c>
      <c r="F102">
        <v>160</v>
      </c>
      <c r="G102">
        <f>SUMIFS(E$2:E102,$A$2:A102,Extraction[[#This Row],[AreaID]])</f>
        <v>1141</v>
      </c>
      <c r="H102">
        <f>SUMIFS(F$2:F102,$A$2:A102,Extraction[[#This Row],[AreaID]])</f>
        <v>983</v>
      </c>
      <c r="I102">
        <f>VLOOKUP(Extraction[[#This Row],[AreaID]],Reserves[],4,FALSE)-Extraction[[#This Row],[OilExtractionToDate]]</f>
        <v>63300</v>
      </c>
      <c r="J102">
        <f>VLOOKUP(Extraction[[#This Row],[AreaID]],Reserves[],5,FALSE)-Extraction[[#This Row],[GasExtractionToDate]]</f>
        <v>85226</v>
      </c>
    </row>
    <row r="103" spans="1:10" x14ac:dyDescent="0.35">
      <c r="A103">
        <v>5</v>
      </c>
      <c r="B103" t="s">
        <v>5</v>
      </c>
      <c r="C103" t="s">
        <v>9</v>
      </c>
      <c r="D103" s="1">
        <v>42612</v>
      </c>
      <c r="E103">
        <v>223</v>
      </c>
      <c r="F103">
        <v>238</v>
      </c>
      <c r="G103">
        <f>SUMIFS(E$2:E103,$A$2:A103,Extraction[[#This Row],[AreaID]])</f>
        <v>815</v>
      </c>
      <c r="H103">
        <f>SUMIFS(F$2:F103,$A$2:A103,Extraction[[#This Row],[AreaID]])</f>
        <v>1001</v>
      </c>
      <c r="I103">
        <f>VLOOKUP(Extraction[[#This Row],[AreaID]],Reserves[],4,FALSE)-Extraction[[#This Row],[OilExtractionToDate]]</f>
        <v>46608</v>
      </c>
      <c r="J103">
        <f>VLOOKUP(Extraction[[#This Row],[AreaID]],Reserves[],5,FALSE)-Extraction[[#This Row],[GasExtractionToDate]]</f>
        <v>76707</v>
      </c>
    </row>
    <row r="104" spans="1:10" x14ac:dyDescent="0.35">
      <c r="A104">
        <v>6</v>
      </c>
      <c r="B104" t="s">
        <v>6</v>
      </c>
      <c r="C104" t="s">
        <v>12</v>
      </c>
      <c r="D104" s="1">
        <v>42773</v>
      </c>
      <c r="E104">
        <v>286</v>
      </c>
      <c r="F104">
        <v>289</v>
      </c>
      <c r="G104">
        <f>SUMIFS(E$2:E104,$A$2:A104,Extraction[[#This Row],[AreaID]])</f>
        <v>6915</v>
      </c>
      <c r="H104">
        <f>SUMIFS(F$2:F104,$A$2:A104,Extraction[[#This Row],[AreaID]])</f>
        <v>6350</v>
      </c>
      <c r="I104">
        <f>VLOOKUP(Extraction[[#This Row],[AreaID]],Reserves[],4,FALSE)-Extraction[[#This Row],[OilExtractionToDate]]</f>
        <v>53465</v>
      </c>
      <c r="J104">
        <f>VLOOKUP(Extraction[[#This Row],[AreaID]],Reserves[],5,FALSE)-Extraction[[#This Row],[GasExtractionToDate]]</f>
        <v>65252</v>
      </c>
    </row>
    <row r="105" spans="1:10" x14ac:dyDescent="0.35">
      <c r="A105">
        <v>6</v>
      </c>
      <c r="B105" t="s">
        <v>6</v>
      </c>
      <c r="C105" t="s">
        <v>12</v>
      </c>
      <c r="D105" s="1">
        <v>42780</v>
      </c>
      <c r="E105">
        <v>202</v>
      </c>
      <c r="F105">
        <v>186</v>
      </c>
      <c r="G105">
        <f>SUMIFS(E$2:E105,$A$2:A105,Extraction[[#This Row],[AreaID]])</f>
        <v>7117</v>
      </c>
      <c r="H105">
        <f>SUMIFS(F$2:F105,$A$2:A105,Extraction[[#This Row],[AreaID]])</f>
        <v>6536</v>
      </c>
      <c r="I105">
        <f>VLOOKUP(Extraction[[#This Row],[AreaID]],Reserves[],4,FALSE)-Extraction[[#This Row],[OilExtractionToDate]]</f>
        <v>53263</v>
      </c>
      <c r="J105">
        <f>VLOOKUP(Extraction[[#This Row],[AreaID]],Reserves[],5,FALSE)-Extraction[[#This Row],[GasExtractionToDate]]</f>
        <v>65066</v>
      </c>
    </row>
    <row r="106" spans="1:10" x14ac:dyDescent="0.35">
      <c r="A106">
        <v>10</v>
      </c>
      <c r="B106" t="s">
        <v>14</v>
      </c>
      <c r="C106" t="s">
        <v>16</v>
      </c>
      <c r="D106" s="1">
        <v>42626</v>
      </c>
      <c r="E106">
        <v>128</v>
      </c>
      <c r="F106">
        <v>139</v>
      </c>
      <c r="G106">
        <f>SUMIFS(E$2:E106,$A$2:A106,Extraction[[#This Row],[AreaID]])</f>
        <v>1134</v>
      </c>
      <c r="H106">
        <f>SUMIFS(F$2:F106,$A$2:A106,Extraction[[#This Row],[AreaID]])</f>
        <v>1192</v>
      </c>
      <c r="I106">
        <f>VLOOKUP(Extraction[[#This Row],[AreaID]],Reserves[],4,FALSE)-Extraction[[#This Row],[OilExtractionToDate]]</f>
        <v>76094</v>
      </c>
      <c r="J106">
        <f>VLOOKUP(Extraction[[#This Row],[AreaID]],Reserves[],5,FALSE)-Extraction[[#This Row],[GasExtractionToDate]]</f>
        <v>64061</v>
      </c>
    </row>
    <row r="107" spans="1:10" x14ac:dyDescent="0.35">
      <c r="A107">
        <v>3</v>
      </c>
      <c r="B107" t="s">
        <v>4</v>
      </c>
      <c r="C107" t="s">
        <v>7</v>
      </c>
      <c r="D107" s="1">
        <v>42644</v>
      </c>
      <c r="E107">
        <v>225</v>
      </c>
      <c r="F107">
        <v>123</v>
      </c>
      <c r="G107">
        <f>SUMIFS(E$2:E107,$A$2:A107,Extraction[[#This Row],[AreaID]])</f>
        <v>1756</v>
      </c>
      <c r="H107">
        <f>SUMIFS(F$2:F107,$A$2:A107,Extraction[[#This Row],[AreaID]])</f>
        <v>1697</v>
      </c>
      <c r="I107">
        <f>VLOOKUP(Extraction[[#This Row],[AreaID]],Reserves[],4,FALSE)-Extraction[[#This Row],[OilExtractionToDate]]</f>
        <v>50402</v>
      </c>
      <c r="J107">
        <f>VLOOKUP(Extraction[[#This Row],[AreaID]],Reserves[],5,FALSE)-Extraction[[#This Row],[GasExtractionToDate]]</f>
        <v>94741</v>
      </c>
    </row>
    <row r="108" spans="1:10" x14ac:dyDescent="0.35">
      <c r="A108">
        <v>6</v>
      </c>
      <c r="B108" t="s">
        <v>6</v>
      </c>
      <c r="C108" t="s">
        <v>12</v>
      </c>
      <c r="D108" s="1">
        <v>42785</v>
      </c>
      <c r="E108">
        <v>195</v>
      </c>
      <c r="F108">
        <v>285</v>
      </c>
      <c r="G108">
        <f>SUMIFS(E$2:E108,$A$2:A108,Extraction[[#This Row],[AreaID]])</f>
        <v>7312</v>
      </c>
      <c r="H108">
        <f>SUMIFS(F$2:F108,$A$2:A108,Extraction[[#This Row],[AreaID]])</f>
        <v>6821</v>
      </c>
      <c r="I108">
        <f>VLOOKUP(Extraction[[#This Row],[AreaID]],Reserves[],4,FALSE)-Extraction[[#This Row],[OilExtractionToDate]]</f>
        <v>53068</v>
      </c>
      <c r="J108">
        <f>VLOOKUP(Extraction[[#This Row],[AreaID]],Reserves[],5,FALSE)-Extraction[[#This Row],[GasExtractionToDate]]</f>
        <v>64781</v>
      </c>
    </row>
    <row r="109" spans="1:10" x14ac:dyDescent="0.35">
      <c r="A109">
        <v>6</v>
      </c>
      <c r="B109" t="s">
        <v>6</v>
      </c>
      <c r="C109" t="s">
        <v>12</v>
      </c>
      <c r="D109" s="1">
        <v>42790</v>
      </c>
      <c r="E109">
        <v>88</v>
      </c>
      <c r="F109">
        <v>149</v>
      </c>
      <c r="G109">
        <f>SUMIFS(E$2:E109,$A$2:A109,Extraction[[#This Row],[AreaID]])</f>
        <v>7400</v>
      </c>
      <c r="H109">
        <f>SUMIFS(F$2:F109,$A$2:A109,Extraction[[#This Row],[AreaID]])</f>
        <v>6970</v>
      </c>
      <c r="I109">
        <f>VLOOKUP(Extraction[[#This Row],[AreaID]],Reserves[],4,FALSE)-Extraction[[#This Row],[OilExtractionToDate]]</f>
        <v>52980</v>
      </c>
      <c r="J109">
        <f>VLOOKUP(Extraction[[#This Row],[AreaID]],Reserves[],5,FALSE)-Extraction[[#This Row],[GasExtractionToDate]]</f>
        <v>64632</v>
      </c>
    </row>
    <row r="110" spans="1:10" x14ac:dyDescent="0.35">
      <c r="A110">
        <v>2</v>
      </c>
      <c r="B110" t="s">
        <v>4</v>
      </c>
      <c r="C110" t="s">
        <v>13</v>
      </c>
      <c r="D110" s="1">
        <v>42617</v>
      </c>
      <c r="E110">
        <v>117</v>
      </c>
      <c r="F110">
        <v>188</v>
      </c>
      <c r="G110">
        <f>SUMIFS(E$2:E110,$A$2:A110,Extraction[[#This Row],[AreaID]])</f>
        <v>1258</v>
      </c>
      <c r="H110">
        <f>SUMIFS(F$2:F110,$A$2:A110,Extraction[[#This Row],[AreaID]])</f>
        <v>1171</v>
      </c>
      <c r="I110">
        <f>VLOOKUP(Extraction[[#This Row],[AreaID]],Reserves[],4,FALSE)-Extraction[[#This Row],[OilExtractionToDate]]</f>
        <v>63183</v>
      </c>
      <c r="J110">
        <f>VLOOKUP(Extraction[[#This Row],[AreaID]],Reserves[],5,FALSE)-Extraction[[#This Row],[GasExtractionToDate]]</f>
        <v>85038</v>
      </c>
    </row>
    <row r="111" spans="1:10" x14ac:dyDescent="0.35">
      <c r="A111">
        <v>2</v>
      </c>
      <c r="B111" t="s">
        <v>4</v>
      </c>
      <c r="C111" t="s">
        <v>13</v>
      </c>
      <c r="D111" s="1">
        <v>42620</v>
      </c>
      <c r="E111">
        <v>104</v>
      </c>
      <c r="F111">
        <v>238</v>
      </c>
      <c r="G111">
        <f>SUMIFS(E$2:E111,$A$2:A111,Extraction[[#This Row],[AreaID]])</f>
        <v>1362</v>
      </c>
      <c r="H111">
        <f>SUMIFS(F$2:F111,$A$2:A111,Extraction[[#This Row],[AreaID]])</f>
        <v>1409</v>
      </c>
      <c r="I111">
        <f>VLOOKUP(Extraction[[#This Row],[AreaID]],Reserves[],4,FALSE)-Extraction[[#This Row],[OilExtractionToDate]]</f>
        <v>63079</v>
      </c>
      <c r="J111">
        <f>VLOOKUP(Extraction[[#This Row],[AreaID]],Reserves[],5,FALSE)-Extraction[[#This Row],[GasExtractionToDate]]</f>
        <v>84800</v>
      </c>
    </row>
    <row r="112" spans="1:10" x14ac:dyDescent="0.35">
      <c r="A112">
        <v>12</v>
      </c>
      <c r="B112" t="s">
        <v>14</v>
      </c>
      <c r="C112" t="s">
        <v>18</v>
      </c>
      <c r="D112" s="1">
        <v>42609</v>
      </c>
      <c r="E112">
        <v>277</v>
      </c>
      <c r="F112">
        <v>133</v>
      </c>
      <c r="G112">
        <f>SUMIFS(E$2:E112,$A$2:A112,Extraction[[#This Row],[AreaID]])</f>
        <v>1200</v>
      </c>
      <c r="H112">
        <f>SUMIFS(F$2:F112,$A$2:A112,Extraction[[#This Row],[AreaID]])</f>
        <v>910</v>
      </c>
      <c r="I112">
        <f>VLOOKUP(Extraction[[#This Row],[AreaID]],Reserves[],4,FALSE)-Extraction[[#This Row],[OilExtractionToDate]]</f>
        <v>62187</v>
      </c>
      <c r="J112">
        <f>VLOOKUP(Extraction[[#This Row],[AreaID]],Reserves[],5,FALSE)-Extraction[[#This Row],[GasExtractionToDate]]</f>
        <v>96295</v>
      </c>
    </row>
    <row r="113" spans="1:10" x14ac:dyDescent="0.35">
      <c r="A113">
        <v>6</v>
      </c>
      <c r="B113" t="s">
        <v>6</v>
      </c>
      <c r="C113" t="s">
        <v>12</v>
      </c>
      <c r="D113" s="1">
        <v>42793</v>
      </c>
      <c r="E113">
        <v>137</v>
      </c>
      <c r="F113">
        <v>237</v>
      </c>
      <c r="G113">
        <f>SUMIFS(E$2:E113,$A$2:A113,Extraction[[#This Row],[AreaID]])</f>
        <v>7537</v>
      </c>
      <c r="H113">
        <f>SUMIFS(F$2:F113,$A$2:A113,Extraction[[#This Row],[AreaID]])</f>
        <v>7207</v>
      </c>
      <c r="I113">
        <f>VLOOKUP(Extraction[[#This Row],[AreaID]],Reserves[],4,FALSE)-Extraction[[#This Row],[OilExtractionToDate]]</f>
        <v>52843</v>
      </c>
      <c r="J113">
        <f>VLOOKUP(Extraction[[#This Row],[AreaID]],Reserves[],5,FALSE)-Extraction[[#This Row],[GasExtractionToDate]]</f>
        <v>64395</v>
      </c>
    </row>
    <row r="114" spans="1:10" x14ac:dyDescent="0.35">
      <c r="A114">
        <v>4</v>
      </c>
      <c r="B114" t="s">
        <v>5</v>
      </c>
      <c r="C114" t="s">
        <v>8</v>
      </c>
      <c r="D114" s="1">
        <v>42623</v>
      </c>
      <c r="E114">
        <v>118</v>
      </c>
      <c r="F114">
        <v>80</v>
      </c>
      <c r="G114">
        <f>SUMIFS(E$2:E114,$A$2:A114,Extraction[[#This Row],[AreaID]])</f>
        <v>1201</v>
      </c>
      <c r="H114">
        <f>SUMIFS(F$2:F114,$A$2:A114,Extraction[[#This Row],[AreaID]])</f>
        <v>1006</v>
      </c>
      <c r="I114">
        <f>VLOOKUP(Extraction[[#This Row],[AreaID]],Reserves[],4,FALSE)-Extraction[[#This Row],[OilExtractionToDate]]</f>
        <v>63989</v>
      </c>
      <c r="J114">
        <f>VLOOKUP(Extraction[[#This Row],[AreaID]],Reserves[],5,FALSE)-Extraction[[#This Row],[GasExtractionToDate]]</f>
        <v>87447</v>
      </c>
    </row>
    <row r="115" spans="1:10" x14ac:dyDescent="0.35">
      <c r="A115">
        <v>6</v>
      </c>
      <c r="B115" t="s">
        <v>6</v>
      </c>
      <c r="C115" t="s">
        <v>12</v>
      </c>
      <c r="D115" s="1">
        <v>42801</v>
      </c>
      <c r="E115">
        <v>154</v>
      </c>
      <c r="F115">
        <v>162</v>
      </c>
      <c r="G115">
        <f>SUMIFS(E$2:E115,$A$2:A115,Extraction[[#This Row],[AreaID]])</f>
        <v>7691</v>
      </c>
      <c r="H115">
        <f>SUMIFS(F$2:F115,$A$2:A115,Extraction[[#This Row],[AreaID]])</f>
        <v>7369</v>
      </c>
      <c r="I115">
        <f>VLOOKUP(Extraction[[#This Row],[AreaID]],Reserves[],4,FALSE)-Extraction[[#This Row],[OilExtractionToDate]]</f>
        <v>52689</v>
      </c>
      <c r="J115">
        <f>VLOOKUP(Extraction[[#This Row],[AreaID]],Reserves[],5,FALSE)-Extraction[[#This Row],[GasExtractionToDate]]</f>
        <v>64233</v>
      </c>
    </row>
    <row r="116" spans="1:10" x14ac:dyDescent="0.35">
      <c r="A116">
        <v>6</v>
      </c>
      <c r="B116" t="s">
        <v>6</v>
      </c>
      <c r="C116" t="s">
        <v>12</v>
      </c>
      <c r="D116" s="1">
        <v>42806</v>
      </c>
      <c r="E116">
        <v>165</v>
      </c>
      <c r="F116">
        <v>296</v>
      </c>
      <c r="G116">
        <f>SUMIFS(E$2:E116,$A$2:A116,Extraction[[#This Row],[AreaID]])</f>
        <v>7856</v>
      </c>
      <c r="H116">
        <f>SUMIFS(F$2:F116,$A$2:A116,Extraction[[#This Row],[AreaID]])</f>
        <v>7665</v>
      </c>
      <c r="I116">
        <f>VLOOKUP(Extraction[[#This Row],[AreaID]],Reserves[],4,FALSE)-Extraction[[#This Row],[OilExtractionToDate]]</f>
        <v>52524</v>
      </c>
      <c r="J116">
        <f>VLOOKUP(Extraction[[#This Row],[AreaID]],Reserves[],5,FALSE)-Extraction[[#This Row],[GasExtractionToDate]]</f>
        <v>63937</v>
      </c>
    </row>
    <row r="117" spans="1:10" x14ac:dyDescent="0.35">
      <c r="A117">
        <v>4</v>
      </c>
      <c r="B117" t="s">
        <v>5</v>
      </c>
      <c r="C117" t="s">
        <v>8</v>
      </c>
      <c r="D117" s="1">
        <v>42629</v>
      </c>
      <c r="E117">
        <v>80</v>
      </c>
      <c r="F117">
        <v>264</v>
      </c>
      <c r="G117">
        <f>SUMIFS(E$2:E117,$A$2:A117,Extraction[[#This Row],[AreaID]])</f>
        <v>1281</v>
      </c>
      <c r="H117">
        <f>SUMIFS(F$2:F117,$A$2:A117,Extraction[[#This Row],[AreaID]])</f>
        <v>1270</v>
      </c>
      <c r="I117">
        <f>VLOOKUP(Extraction[[#This Row],[AreaID]],Reserves[],4,FALSE)-Extraction[[#This Row],[OilExtractionToDate]]</f>
        <v>63909</v>
      </c>
      <c r="J117">
        <f>VLOOKUP(Extraction[[#This Row],[AreaID]],Reserves[],5,FALSE)-Extraction[[#This Row],[GasExtractionToDate]]</f>
        <v>87183</v>
      </c>
    </row>
    <row r="118" spans="1:10" x14ac:dyDescent="0.35">
      <c r="A118">
        <v>6</v>
      </c>
      <c r="B118" t="s">
        <v>6</v>
      </c>
      <c r="C118" t="s">
        <v>12</v>
      </c>
      <c r="D118" s="1">
        <v>42814</v>
      </c>
      <c r="E118">
        <v>261</v>
      </c>
      <c r="F118">
        <v>268</v>
      </c>
      <c r="G118">
        <f>SUMIFS(E$2:E118,$A$2:A118,Extraction[[#This Row],[AreaID]])</f>
        <v>8117</v>
      </c>
      <c r="H118">
        <f>SUMIFS(F$2:F118,$A$2:A118,Extraction[[#This Row],[AreaID]])</f>
        <v>7933</v>
      </c>
      <c r="I118">
        <f>VLOOKUP(Extraction[[#This Row],[AreaID]],Reserves[],4,FALSE)-Extraction[[#This Row],[OilExtractionToDate]]</f>
        <v>52263</v>
      </c>
      <c r="J118">
        <f>VLOOKUP(Extraction[[#This Row],[AreaID]],Reserves[],5,FALSE)-Extraction[[#This Row],[GasExtractionToDate]]</f>
        <v>63669</v>
      </c>
    </row>
    <row r="119" spans="1:10" x14ac:dyDescent="0.35">
      <c r="A119">
        <v>4</v>
      </c>
      <c r="B119" t="s">
        <v>5</v>
      </c>
      <c r="C119" t="s">
        <v>8</v>
      </c>
      <c r="D119" s="1">
        <v>42633</v>
      </c>
      <c r="E119">
        <v>191</v>
      </c>
      <c r="F119">
        <v>255</v>
      </c>
      <c r="G119">
        <f>SUMIFS(E$2:E119,$A$2:A119,Extraction[[#This Row],[AreaID]])</f>
        <v>1472</v>
      </c>
      <c r="H119">
        <f>SUMIFS(F$2:F119,$A$2:A119,Extraction[[#This Row],[AreaID]])</f>
        <v>1525</v>
      </c>
      <c r="I119">
        <f>VLOOKUP(Extraction[[#This Row],[AreaID]],Reserves[],4,FALSE)-Extraction[[#This Row],[OilExtractionToDate]]</f>
        <v>63718</v>
      </c>
      <c r="J119">
        <f>VLOOKUP(Extraction[[#This Row],[AreaID]],Reserves[],5,FALSE)-Extraction[[#This Row],[GasExtractionToDate]]</f>
        <v>86928</v>
      </c>
    </row>
    <row r="120" spans="1:10" x14ac:dyDescent="0.35">
      <c r="A120">
        <v>6</v>
      </c>
      <c r="B120" t="s">
        <v>6</v>
      </c>
      <c r="C120" t="s">
        <v>12</v>
      </c>
      <c r="D120" s="1">
        <v>42822</v>
      </c>
      <c r="E120">
        <v>103</v>
      </c>
      <c r="F120">
        <v>173</v>
      </c>
      <c r="G120">
        <f>SUMIFS(E$2:E120,$A$2:A120,Extraction[[#This Row],[AreaID]])</f>
        <v>8220</v>
      </c>
      <c r="H120">
        <f>SUMIFS(F$2:F120,$A$2:A120,Extraction[[#This Row],[AreaID]])</f>
        <v>8106</v>
      </c>
      <c r="I120">
        <f>VLOOKUP(Extraction[[#This Row],[AreaID]],Reserves[],4,FALSE)-Extraction[[#This Row],[OilExtractionToDate]]</f>
        <v>52160</v>
      </c>
      <c r="J120">
        <f>VLOOKUP(Extraction[[#This Row],[AreaID]],Reserves[],5,FALSE)-Extraction[[#This Row],[GasExtractionToDate]]</f>
        <v>63496</v>
      </c>
    </row>
    <row r="121" spans="1:10" x14ac:dyDescent="0.35">
      <c r="A121">
        <v>11</v>
      </c>
      <c r="B121" t="s">
        <v>14</v>
      </c>
      <c r="C121" t="s">
        <v>17</v>
      </c>
      <c r="D121" s="1">
        <v>42630</v>
      </c>
      <c r="E121">
        <v>212</v>
      </c>
      <c r="F121">
        <v>172</v>
      </c>
      <c r="G121">
        <f>SUMIFS(E$2:E121,$A$2:A121,Extraction[[#This Row],[AreaID]])</f>
        <v>1653</v>
      </c>
      <c r="H121">
        <f>SUMIFS(F$2:F121,$A$2:A121,Extraction[[#This Row],[AreaID]])</f>
        <v>1730</v>
      </c>
      <c r="I121">
        <f>VLOOKUP(Extraction[[#This Row],[AreaID]],Reserves[],4,FALSE)-Extraction[[#This Row],[OilExtractionToDate]]</f>
        <v>74327</v>
      </c>
      <c r="J121">
        <f>VLOOKUP(Extraction[[#This Row],[AreaID]],Reserves[],5,FALSE)-Extraction[[#This Row],[GasExtractionToDate]]</f>
        <v>95067</v>
      </c>
    </row>
    <row r="122" spans="1:10" x14ac:dyDescent="0.35">
      <c r="A122">
        <v>2</v>
      </c>
      <c r="B122" t="s">
        <v>4</v>
      </c>
      <c r="C122" t="s">
        <v>13</v>
      </c>
      <c r="D122" s="1">
        <v>42624</v>
      </c>
      <c r="E122">
        <v>96</v>
      </c>
      <c r="F122">
        <v>234</v>
      </c>
      <c r="G122">
        <f>SUMIFS(E$2:E122,$A$2:A122,Extraction[[#This Row],[AreaID]])</f>
        <v>1458</v>
      </c>
      <c r="H122">
        <f>SUMIFS(F$2:F122,$A$2:A122,Extraction[[#This Row],[AreaID]])</f>
        <v>1643</v>
      </c>
      <c r="I122">
        <f>VLOOKUP(Extraction[[#This Row],[AreaID]],Reserves[],4,FALSE)-Extraction[[#This Row],[OilExtractionToDate]]</f>
        <v>62983</v>
      </c>
      <c r="J122">
        <f>VLOOKUP(Extraction[[#This Row],[AreaID]],Reserves[],5,FALSE)-Extraction[[#This Row],[GasExtractionToDate]]</f>
        <v>84566</v>
      </c>
    </row>
    <row r="123" spans="1:10" x14ac:dyDescent="0.35">
      <c r="A123">
        <v>14</v>
      </c>
      <c r="B123" t="s">
        <v>15</v>
      </c>
      <c r="C123" t="s">
        <v>13</v>
      </c>
      <c r="D123" s="1">
        <v>42642</v>
      </c>
      <c r="E123">
        <v>158</v>
      </c>
      <c r="F123">
        <v>260</v>
      </c>
      <c r="G123">
        <f>SUMIFS(E$2:E123,$A$2:A123,Extraction[[#This Row],[AreaID]])</f>
        <v>1607</v>
      </c>
      <c r="H123">
        <f>SUMIFS(F$2:F123,$A$2:A123,Extraction[[#This Row],[AreaID]])</f>
        <v>1717</v>
      </c>
      <c r="I123">
        <f>VLOOKUP(Extraction[[#This Row],[AreaID]],Reserves[],4,FALSE)-Extraction[[#This Row],[OilExtractionToDate]]</f>
        <v>73804</v>
      </c>
      <c r="J123">
        <f>VLOOKUP(Extraction[[#This Row],[AreaID]],Reserves[],5,FALSE)-Extraction[[#This Row],[GasExtractionToDate]]</f>
        <v>74421</v>
      </c>
    </row>
    <row r="124" spans="1:10" x14ac:dyDescent="0.35">
      <c r="A124">
        <v>6</v>
      </c>
      <c r="B124" t="s">
        <v>6</v>
      </c>
      <c r="C124" t="s">
        <v>12</v>
      </c>
      <c r="D124" s="1">
        <v>42830</v>
      </c>
      <c r="E124">
        <v>132</v>
      </c>
      <c r="F124">
        <v>283</v>
      </c>
      <c r="G124">
        <f>SUMIFS(E$2:E124,$A$2:A124,Extraction[[#This Row],[AreaID]])</f>
        <v>8352</v>
      </c>
      <c r="H124">
        <f>SUMIFS(F$2:F124,$A$2:A124,Extraction[[#This Row],[AreaID]])</f>
        <v>8389</v>
      </c>
      <c r="I124">
        <f>VLOOKUP(Extraction[[#This Row],[AreaID]],Reserves[],4,FALSE)-Extraction[[#This Row],[OilExtractionToDate]]</f>
        <v>52028</v>
      </c>
      <c r="J124">
        <f>VLOOKUP(Extraction[[#This Row],[AreaID]],Reserves[],5,FALSE)-Extraction[[#This Row],[GasExtractionToDate]]</f>
        <v>63213</v>
      </c>
    </row>
    <row r="125" spans="1:10" x14ac:dyDescent="0.35">
      <c r="A125">
        <v>1</v>
      </c>
      <c r="B125" t="s">
        <v>4</v>
      </c>
      <c r="C125" t="s">
        <v>12</v>
      </c>
      <c r="D125" s="1">
        <v>42638</v>
      </c>
      <c r="E125">
        <v>111</v>
      </c>
      <c r="F125">
        <v>284</v>
      </c>
      <c r="G125">
        <f>SUMIFS(E$2:E125,$A$2:A125,Extraction[[#This Row],[AreaID]])</f>
        <v>1884</v>
      </c>
      <c r="H125">
        <f>SUMIFS(F$2:F125,$A$2:A125,Extraction[[#This Row],[AreaID]])</f>
        <v>1916</v>
      </c>
      <c r="I125">
        <f>VLOOKUP(Extraction[[#This Row],[AreaID]],Reserves[],4,FALSE)-Extraction[[#This Row],[OilExtractionToDate]]</f>
        <v>85706</v>
      </c>
      <c r="J125">
        <f>VLOOKUP(Extraction[[#This Row],[AreaID]],Reserves[],5,FALSE)-Extraction[[#This Row],[GasExtractionToDate]]</f>
        <v>70685</v>
      </c>
    </row>
    <row r="126" spans="1:10" x14ac:dyDescent="0.35">
      <c r="A126">
        <v>6</v>
      </c>
      <c r="B126" t="s">
        <v>6</v>
      </c>
      <c r="C126" t="s">
        <v>12</v>
      </c>
      <c r="D126" s="1">
        <v>42837</v>
      </c>
      <c r="E126">
        <v>189</v>
      </c>
      <c r="F126">
        <v>63</v>
      </c>
      <c r="G126">
        <f>SUMIFS(E$2:E126,$A$2:A126,Extraction[[#This Row],[AreaID]])</f>
        <v>8541</v>
      </c>
      <c r="H126">
        <f>SUMIFS(F$2:F126,$A$2:A126,Extraction[[#This Row],[AreaID]])</f>
        <v>8452</v>
      </c>
      <c r="I126">
        <f>VLOOKUP(Extraction[[#This Row],[AreaID]],Reserves[],4,FALSE)-Extraction[[#This Row],[OilExtractionToDate]]</f>
        <v>51839</v>
      </c>
      <c r="J126">
        <f>VLOOKUP(Extraction[[#This Row],[AreaID]],Reserves[],5,FALSE)-Extraction[[#This Row],[GasExtractionToDate]]</f>
        <v>63150</v>
      </c>
    </row>
    <row r="127" spans="1:10" x14ac:dyDescent="0.35">
      <c r="A127">
        <v>6</v>
      </c>
      <c r="B127" t="s">
        <v>6</v>
      </c>
      <c r="C127" t="s">
        <v>12</v>
      </c>
      <c r="D127" s="1">
        <v>42844</v>
      </c>
      <c r="E127">
        <v>161</v>
      </c>
      <c r="F127">
        <v>217</v>
      </c>
      <c r="G127">
        <f>SUMIFS(E$2:E127,$A$2:A127,Extraction[[#This Row],[AreaID]])</f>
        <v>8702</v>
      </c>
      <c r="H127">
        <f>SUMIFS(F$2:F127,$A$2:A127,Extraction[[#This Row],[AreaID]])</f>
        <v>8669</v>
      </c>
      <c r="I127">
        <f>VLOOKUP(Extraction[[#This Row],[AreaID]],Reserves[],4,FALSE)-Extraction[[#This Row],[OilExtractionToDate]]</f>
        <v>51678</v>
      </c>
      <c r="J127">
        <f>VLOOKUP(Extraction[[#This Row],[AreaID]],Reserves[],5,FALSE)-Extraction[[#This Row],[GasExtractionToDate]]</f>
        <v>62933</v>
      </c>
    </row>
    <row r="128" spans="1:10" x14ac:dyDescent="0.35">
      <c r="A128">
        <v>6</v>
      </c>
      <c r="B128" t="s">
        <v>6</v>
      </c>
      <c r="C128" t="s">
        <v>12</v>
      </c>
      <c r="D128" s="1">
        <v>42851</v>
      </c>
      <c r="E128">
        <v>128</v>
      </c>
      <c r="F128">
        <v>215</v>
      </c>
      <c r="G128">
        <f>SUMIFS(E$2:E128,$A$2:A128,Extraction[[#This Row],[AreaID]])</f>
        <v>8830</v>
      </c>
      <c r="H128">
        <f>SUMIFS(F$2:F128,$A$2:A128,Extraction[[#This Row],[AreaID]])</f>
        <v>8884</v>
      </c>
      <c r="I128">
        <f>VLOOKUP(Extraction[[#This Row],[AreaID]],Reserves[],4,FALSE)-Extraction[[#This Row],[OilExtractionToDate]]</f>
        <v>51550</v>
      </c>
      <c r="J128">
        <f>VLOOKUP(Extraction[[#This Row],[AreaID]],Reserves[],5,FALSE)-Extraction[[#This Row],[GasExtractionToDate]]</f>
        <v>62718</v>
      </c>
    </row>
    <row r="129" spans="1:10" x14ac:dyDescent="0.35">
      <c r="A129">
        <v>13</v>
      </c>
      <c r="B129" t="s">
        <v>15</v>
      </c>
      <c r="C129" t="s">
        <v>19</v>
      </c>
      <c r="D129" s="1">
        <v>42637</v>
      </c>
      <c r="E129">
        <v>169</v>
      </c>
      <c r="F129">
        <v>126</v>
      </c>
      <c r="G129">
        <f>SUMIFS(E$2:E129,$A$2:A129,Extraction[[#This Row],[AreaID]])</f>
        <v>1561</v>
      </c>
      <c r="H129">
        <f>SUMIFS(F$2:F129,$A$2:A129,Extraction[[#This Row],[AreaID]])</f>
        <v>1768</v>
      </c>
      <c r="I129">
        <f>VLOOKUP(Extraction[[#This Row],[AreaID]],Reserves[],4,FALSE)-Extraction[[#This Row],[OilExtractionToDate]]</f>
        <v>91142</v>
      </c>
      <c r="J129">
        <f>VLOOKUP(Extraction[[#This Row],[AreaID]],Reserves[],5,FALSE)-Extraction[[#This Row],[GasExtractionToDate]]</f>
        <v>77687</v>
      </c>
    </row>
    <row r="130" spans="1:10" x14ac:dyDescent="0.35">
      <c r="A130">
        <v>6</v>
      </c>
      <c r="B130" t="s">
        <v>6</v>
      </c>
      <c r="C130" t="s">
        <v>12</v>
      </c>
      <c r="D130" s="1">
        <v>42855</v>
      </c>
      <c r="E130">
        <v>251</v>
      </c>
      <c r="F130">
        <v>212</v>
      </c>
      <c r="G130">
        <f>SUMIFS(E$2:E130,$A$2:A130,Extraction[[#This Row],[AreaID]])</f>
        <v>9081</v>
      </c>
      <c r="H130">
        <f>SUMIFS(F$2:F130,$A$2:A130,Extraction[[#This Row],[AreaID]])</f>
        <v>9096</v>
      </c>
      <c r="I130">
        <f>VLOOKUP(Extraction[[#This Row],[AreaID]],Reserves[],4,FALSE)-Extraction[[#This Row],[OilExtractionToDate]]</f>
        <v>51299</v>
      </c>
      <c r="J130">
        <f>VLOOKUP(Extraction[[#This Row],[AreaID]],Reserves[],5,FALSE)-Extraction[[#This Row],[GasExtractionToDate]]</f>
        <v>62506</v>
      </c>
    </row>
    <row r="131" spans="1:10" x14ac:dyDescent="0.35">
      <c r="A131">
        <v>4</v>
      </c>
      <c r="B131" t="s">
        <v>5</v>
      </c>
      <c r="C131" t="s">
        <v>8</v>
      </c>
      <c r="D131" s="1">
        <v>42640</v>
      </c>
      <c r="E131">
        <v>202</v>
      </c>
      <c r="F131">
        <v>176</v>
      </c>
      <c r="G131">
        <f>SUMIFS(E$2:E131,$A$2:A131,Extraction[[#This Row],[AreaID]])</f>
        <v>1674</v>
      </c>
      <c r="H131">
        <f>SUMIFS(F$2:F131,$A$2:A131,Extraction[[#This Row],[AreaID]])</f>
        <v>1701</v>
      </c>
      <c r="I131">
        <f>VLOOKUP(Extraction[[#This Row],[AreaID]],Reserves[],4,FALSE)-Extraction[[#This Row],[OilExtractionToDate]]</f>
        <v>63516</v>
      </c>
      <c r="J131">
        <f>VLOOKUP(Extraction[[#This Row],[AreaID]],Reserves[],5,FALSE)-Extraction[[#This Row],[GasExtractionToDate]]</f>
        <v>86752</v>
      </c>
    </row>
    <row r="132" spans="1:10" x14ac:dyDescent="0.35">
      <c r="A132">
        <v>6</v>
      </c>
      <c r="B132" t="s">
        <v>6</v>
      </c>
      <c r="C132" t="s">
        <v>12</v>
      </c>
      <c r="D132" s="1">
        <v>42863</v>
      </c>
      <c r="E132">
        <v>190</v>
      </c>
      <c r="F132">
        <v>190</v>
      </c>
      <c r="G132">
        <f>SUMIFS(E$2:E132,$A$2:A132,Extraction[[#This Row],[AreaID]])</f>
        <v>9271</v>
      </c>
      <c r="H132">
        <f>SUMIFS(F$2:F132,$A$2:A132,Extraction[[#This Row],[AreaID]])</f>
        <v>9286</v>
      </c>
      <c r="I132">
        <f>VLOOKUP(Extraction[[#This Row],[AreaID]],Reserves[],4,FALSE)-Extraction[[#This Row],[OilExtractionToDate]]</f>
        <v>51109</v>
      </c>
      <c r="J132">
        <f>VLOOKUP(Extraction[[#This Row],[AreaID]],Reserves[],5,FALSE)-Extraction[[#This Row],[GasExtractionToDate]]</f>
        <v>62316</v>
      </c>
    </row>
    <row r="133" spans="1:10" x14ac:dyDescent="0.35">
      <c r="A133">
        <v>13</v>
      </c>
      <c r="B133" t="s">
        <v>15</v>
      </c>
      <c r="C133" t="s">
        <v>19</v>
      </c>
      <c r="D133" s="1">
        <v>42645</v>
      </c>
      <c r="E133">
        <v>216</v>
      </c>
      <c r="F133">
        <v>192</v>
      </c>
      <c r="G133">
        <f>SUMIFS(E$2:E133,$A$2:A133,Extraction[[#This Row],[AreaID]])</f>
        <v>1777</v>
      </c>
      <c r="H133">
        <f>SUMIFS(F$2:F133,$A$2:A133,Extraction[[#This Row],[AreaID]])</f>
        <v>1960</v>
      </c>
      <c r="I133">
        <f>VLOOKUP(Extraction[[#This Row],[AreaID]],Reserves[],4,FALSE)-Extraction[[#This Row],[OilExtractionToDate]]</f>
        <v>90926</v>
      </c>
      <c r="J133">
        <f>VLOOKUP(Extraction[[#This Row],[AreaID]],Reserves[],5,FALSE)-Extraction[[#This Row],[GasExtractionToDate]]</f>
        <v>77495</v>
      </c>
    </row>
    <row r="134" spans="1:10" x14ac:dyDescent="0.35">
      <c r="A134">
        <v>2</v>
      </c>
      <c r="B134" t="s">
        <v>4</v>
      </c>
      <c r="C134" t="s">
        <v>13</v>
      </c>
      <c r="D134" s="1">
        <v>42629</v>
      </c>
      <c r="E134">
        <v>223</v>
      </c>
      <c r="F134">
        <v>65</v>
      </c>
      <c r="G134">
        <f>SUMIFS(E$2:E134,$A$2:A134,Extraction[[#This Row],[AreaID]])</f>
        <v>1681</v>
      </c>
      <c r="H134">
        <f>SUMIFS(F$2:F134,$A$2:A134,Extraction[[#This Row],[AreaID]])</f>
        <v>1708</v>
      </c>
      <c r="I134">
        <f>VLOOKUP(Extraction[[#This Row],[AreaID]],Reserves[],4,FALSE)-Extraction[[#This Row],[OilExtractionToDate]]</f>
        <v>62760</v>
      </c>
      <c r="J134">
        <f>VLOOKUP(Extraction[[#This Row],[AreaID]],Reserves[],5,FALSE)-Extraction[[#This Row],[GasExtractionToDate]]</f>
        <v>84501</v>
      </c>
    </row>
    <row r="135" spans="1:10" x14ac:dyDescent="0.35">
      <c r="A135">
        <v>14</v>
      </c>
      <c r="B135" t="s">
        <v>15</v>
      </c>
      <c r="C135" t="s">
        <v>13</v>
      </c>
      <c r="D135" s="1">
        <v>42650</v>
      </c>
      <c r="E135">
        <v>194</v>
      </c>
      <c r="F135">
        <v>59</v>
      </c>
      <c r="G135">
        <f>SUMIFS(E$2:E135,$A$2:A135,Extraction[[#This Row],[AreaID]])</f>
        <v>1801</v>
      </c>
      <c r="H135">
        <f>SUMIFS(F$2:F135,$A$2:A135,Extraction[[#This Row],[AreaID]])</f>
        <v>1776</v>
      </c>
      <c r="I135">
        <f>VLOOKUP(Extraction[[#This Row],[AreaID]],Reserves[],4,FALSE)-Extraction[[#This Row],[OilExtractionToDate]]</f>
        <v>73610</v>
      </c>
      <c r="J135">
        <f>VLOOKUP(Extraction[[#This Row],[AreaID]],Reserves[],5,FALSE)-Extraction[[#This Row],[GasExtractionToDate]]</f>
        <v>74362</v>
      </c>
    </row>
    <row r="136" spans="1:10" x14ac:dyDescent="0.35">
      <c r="A136">
        <v>11</v>
      </c>
      <c r="B136" t="s">
        <v>14</v>
      </c>
      <c r="C136" t="s">
        <v>17</v>
      </c>
      <c r="D136" s="1">
        <v>42636</v>
      </c>
      <c r="E136">
        <v>234</v>
      </c>
      <c r="F136">
        <v>84</v>
      </c>
      <c r="G136">
        <f>SUMIFS(E$2:E136,$A$2:A136,Extraction[[#This Row],[AreaID]])</f>
        <v>1887</v>
      </c>
      <c r="H136">
        <f>SUMIFS(F$2:F136,$A$2:A136,Extraction[[#This Row],[AreaID]])</f>
        <v>1814</v>
      </c>
      <c r="I136">
        <f>VLOOKUP(Extraction[[#This Row],[AreaID]],Reserves[],4,FALSE)-Extraction[[#This Row],[OilExtractionToDate]]</f>
        <v>74093</v>
      </c>
      <c r="J136">
        <f>VLOOKUP(Extraction[[#This Row],[AreaID]],Reserves[],5,FALSE)-Extraction[[#This Row],[GasExtractionToDate]]</f>
        <v>94983</v>
      </c>
    </row>
    <row r="137" spans="1:10" x14ac:dyDescent="0.35">
      <c r="A137">
        <v>2</v>
      </c>
      <c r="B137" t="s">
        <v>4</v>
      </c>
      <c r="C137" t="s">
        <v>13</v>
      </c>
      <c r="D137" s="1">
        <v>42637</v>
      </c>
      <c r="E137">
        <v>239</v>
      </c>
      <c r="F137">
        <v>272</v>
      </c>
      <c r="G137">
        <f>SUMIFS(E$2:E137,$A$2:A137,Extraction[[#This Row],[AreaID]])</f>
        <v>1920</v>
      </c>
      <c r="H137">
        <f>SUMIFS(F$2:F137,$A$2:A137,Extraction[[#This Row],[AreaID]])</f>
        <v>1980</v>
      </c>
      <c r="I137">
        <f>VLOOKUP(Extraction[[#This Row],[AreaID]],Reserves[],4,FALSE)-Extraction[[#This Row],[OilExtractionToDate]]</f>
        <v>62521</v>
      </c>
      <c r="J137">
        <f>VLOOKUP(Extraction[[#This Row],[AreaID]],Reserves[],5,FALSE)-Extraction[[#This Row],[GasExtractionToDate]]</f>
        <v>84229</v>
      </c>
    </row>
    <row r="138" spans="1:10" x14ac:dyDescent="0.35">
      <c r="A138">
        <v>12</v>
      </c>
      <c r="B138" t="s">
        <v>14</v>
      </c>
      <c r="C138" t="s">
        <v>18</v>
      </c>
      <c r="D138" s="1">
        <v>42613</v>
      </c>
      <c r="E138">
        <v>143</v>
      </c>
      <c r="F138">
        <v>87</v>
      </c>
      <c r="G138">
        <f>SUMIFS(E$2:E138,$A$2:A138,Extraction[[#This Row],[AreaID]])</f>
        <v>1343</v>
      </c>
      <c r="H138">
        <f>SUMIFS(F$2:F138,$A$2:A138,Extraction[[#This Row],[AreaID]])</f>
        <v>997</v>
      </c>
      <c r="I138">
        <f>VLOOKUP(Extraction[[#This Row],[AreaID]],Reserves[],4,FALSE)-Extraction[[#This Row],[OilExtractionToDate]]</f>
        <v>62044</v>
      </c>
      <c r="J138">
        <f>VLOOKUP(Extraction[[#This Row],[AreaID]],Reserves[],5,FALSE)-Extraction[[#This Row],[GasExtractionToDate]]</f>
        <v>96208</v>
      </c>
    </row>
    <row r="139" spans="1:10" x14ac:dyDescent="0.35">
      <c r="A139">
        <v>4</v>
      </c>
      <c r="B139" t="s">
        <v>5</v>
      </c>
      <c r="C139" t="s">
        <v>8</v>
      </c>
      <c r="D139" s="1">
        <v>42647</v>
      </c>
      <c r="E139">
        <v>113</v>
      </c>
      <c r="F139">
        <v>136</v>
      </c>
      <c r="G139">
        <f>SUMIFS(E$2:E139,$A$2:A139,Extraction[[#This Row],[AreaID]])</f>
        <v>1787</v>
      </c>
      <c r="H139">
        <f>SUMIFS(F$2:F139,$A$2:A139,Extraction[[#This Row],[AreaID]])</f>
        <v>1837</v>
      </c>
      <c r="I139">
        <f>VLOOKUP(Extraction[[#This Row],[AreaID]],Reserves[],4,FALSE)-Extraction[[#This Row],[OilExtractionToDate]]</f>
        <v>63403</v>
      </c>
      <c r="J139">
        <f>VLOOKUP(Extraction[[#This Row],[AreaID]],Reserves[],5,FALSE)-Extraction[[#This Row],[GasExtractionToDate]]</f>
        <v>86616</v>
      </c>
    </row>
    <row r="140" spans="1:10" x14ac:dyDescent="0.35">
      <c r="A140">
        <v>3</v>
      </c>
      <c r="B140" t="s">
        <v>4</v>
      </c>
      <c r="C140" t="s">
        <v>7</v>
      </c>
      <c r="D140" s="1">
        <v>42652</v>
      </c>
      <c r="E140">
        <v>220</v>
      </c>
      <c r="F140">
        <v>95</v>
      </c>
      <c r="G140">
        <f>SUMIFS(E$2:E140,$A$2:A140,Extraction[[#This Row],[AreaID]])</f>
        <v>1976</v>
      </c>
      <c r="H140">
        <f>SUMIFS(F$2:F140,$A$2:A140,Extraction[[#This Row],[AreaID]])</f>
        <v>1792</v>
      </c>
      <c r="I140">
        <f>VLOOKUP(Extraction[[#This Row],[AreaID]],Reserves[],4,FALSE)-Extraction[[#This Row],[OilExtractionToDate]]</f>
        <v>50182</v>
      </c>
      <c r="J140">
        <f>VLOOKUP(Extraction[[#This Row],[AreaID]],Reserves[],5,FALSE)-Extraction[[#This Row],[GasExtractionToDate]]</f>
        <v>94646</v>
      </c>
    </row>
    <row r="141" spans="1:10" x14ac:dyDescent="0.35">
      <c r="A141">
        <v>10</v>
      </c>
      <c r="B141" t="s">
        <v>14</v>
      </c>
      <c r="C141" t="s">
        <v>16</v>
      </c>
      <c r="D141" s="1">
        <v>42631</v>
      </c>
      <c r="E141">
        <v>169</v>
      </c>
      <c r="F141">
        <v>223</v>
      </c>
      <c r="G141">
        <f>SUMIFS(E$2:E141,$A$2:A141,Extraction[[#This Row],[AreaID]])</f>
        <v>1303</v>
      </c>
      <c r="H141">
        <f>SUMIFS(F$2:F141,$A$2:A141,Extraction[[#This Row],[AreaID]])</f>
        <v>1415</v>
      </c>
      <c r="I141">
        <f>VLOOKUP(Extraction[[#This Row],[AreaID]],Reserves[],4,FALSE)-Extraction[[#This Row],[OilExtractionToDate]]</f>
        <v>75925</v>
      </c>
      <c r="J141">
        <f>VLOOKUP(Extraction[[#This Row],[AreaID]],Reserves[],5,FALSE)-Extraction[[#This Row],[GasExtractionToDate]]</f>
        <v>63838</v>
      </c>
    </row>
    <row r="142" spans="1:10" x14ac:dyDescent="0.35">
      <c r="A142">
        <v>6</v>
      </c>
      <c r="B142" t="s">
        <v>6</v>
      </c>
      <c r="C142" t="s">
        <v>12</v>
      </c>
      <c r="D142" s="1">
        <v>42868</v>
      </c>
      <c r="E142">
        <v>236</v>
      </c>
      <c r="F142">
        <v>204</v>
      </c>
      <c r="G142">
        <f>SUMIFS(E$2:E142,$A$2:A142,Extraction[[#This Row],[AreaID]])</f>
        <v>9507</v>
      </c>
      <c r="H142">
        <f>SUMIFS(F$2:F142,$A$2:A142,Extraction[[#This Row],[AreaID]])</f>
        <v>9490</v>
      </c>
      <c r="I142">
        <f>VLOOKUP(Extraction[[#This Row],[AreaID]],Reserves[],4,FALSE)-Extraction[[#This Row],[OilExtractionToDate]]</f>
        <v>50873</v>
      </c>
      <c r="J142">
        <f>VLOOKUP(Extraction[[#This Row],[AreaID]],Reserves[],5,FALSE)-Extraction[[#This Row],[GasExtractionToDate]]</f>
        <v>62112</v>
      </c>
    </row>
    <row r="143" spans="1:10" x14ac:dyDescent="0.35">
      <c r="A143">
        <v>3</v>
      </c>
      <c r="B143" t="s">
        <v>4</v>
      </c>
      <c r="C143" t="s">
        <v>7</v>
      </c>
      <c r="D143" s="1">
        <v>42658</v>
      </c>
      <c r="E143">
        <v>107</v>
      </c>
      <c r="F143">
        <v>90</v>
      </c>
      <c r="G143">
        <f>SUMIFS(E$2:E143,$A$2:A143,Extraction[[#This Row],[AreaID]])</f>
        <v>2083</v>
      </c>
      <c r="H143">
        <f>SUMIFS(F$2:F143,$A$2:A143,Extraction[[#This Row],[AreaID]])</f>
        <v>1882</v>
      </c>
      <c r="I143">
        <f>VLOOKUP(Extraction[[#This Row],[AreaID]],Reserves[],4,FALSE)-Extraction[[#This Row],[OilExtractionToDate]]</f>
        <v>50075</v>
      </c>
      <c r="J143">
        <f>VLOOKUP(Extraction[[#This Row],[AreaID]],Reserves[],5,FALSE)-Extraction[[#This Row],[GasExtractionToDate]]</f>
        <v>94556</v>
      </c>
    </row>
    <row r="144" spans="1:10" x14ac:dyDescent="0.35">
      <c r="A144">
        <v>2</v>
      </c>
      <c r="B144" t="s">
        <v>4</v>
      </c>
      <c r="C144" t="s">
        <v>13</v>
      </c>
      <c r="D144" s="1">
        <v>42643</v>
      </c>
      <c r="E144">
        <v>189</v>
      </c>
      <c r="F144">
        <v>107</v>
      </c>
      <c r="G144">
        <f>SUMIFS(E$2:E144,$A$2:A144,Extraction[[#This Row],[AreaID]])</f>
        <v>2109</v>
      </c>
      <c r="H144">
        <f>SUMIFS(F$2:F144,$A$2:A144,Extraction[[#This Row],[AreaID]])</f>
        <v>2087</v>
      </c>
      <c r="I144">
        <f>VLOOKUP(Extraction[[#This Row],[AreaID]],Reserves[],4,FALSE)-Extraction[[#This Row],[OilExtractionToDate]]</f>
        <v>62332</v>
      </c>
      <c r="J144">
        <f>VLOOKUP(Extraction[[#This Row],[AreaID]],Reserves[],5,FALSE)-Extraction[[#This Row],[GasExtractionToDate]]</f>
        <v>84122</v>
      </c>
    </row>
    <row r="145" spans="1:10" x14ac:dyDescent="0.35">
      <c r="A145">
        <v>10</v>
      </c>
      <c r="B145" t="s">
        <v>14</v>
      </c>
      <c r="C145" t="s">
        <v>16</v>
      </c>
      <c r="D145" s="1">
        <v>42635</v>
      </c>
      <c r="E145">
        <v>108</v>
      </c>
      <c r="F145">
        <v>119</v>
      </c>
      <c r="G145">
        <f>SUMIFS(E$2:E145,$A$2:A145,Extraction[[#This Row],[AreaID]])</f>
        <v>1411</v>
      </c>
      <c r="H145">
        <f>SUMIFS(F$2:F145,$A$2:A145,Extraction[[#This Row],[AreaID]])</f>
        <v>1534</v>
      </c>
      <c r="I145">
        <f>VLOOKUP(Extraction[[#This Row],[AreaID]],Reserves[],4,FALSE)-Extraction[[#This Row],[OilExtractionToDate]]</f>
        <v>75817</v>
      </c>
      <c r="J145">
        <f>VLOOKUP(Extraction[[#This Row],[AreaID]],Reserves[],5,FALSE)-Extraction[[#This Row],[GasExtractionToDate]]</f>
        <v>63719</v>
      </c>
    </row>
    <row r="146" spans="1:10" x14ac:dyDescent="0.35">
      <c r="A146">
        <v>10</v>
      </c>
      <c r="B146" t="s">
        <v>14</v>
      </c>
      <c r="C146" t="s">
        <v>16</v>
      </c>
      <c r="D146" s="1">
        <v>42642</v>
      </c>
      <c r="E146">
        <v>140</v>
      </c>
      <c r="F146">
        <v>101</v>
      </c>
      <c r="G146">
        <f>SUMIFS(E$2:E146,$A$2:A146,Extraction[[#This Row],[AreaID]])</f>
        <v>1551</v>
      </c>
      <c r="H146">
        <f>SUMIFS(F$2:F146,$A$2:A146,Extraction[[#This Row],[AreaID]])</f>
        <v>1635</v>
      </c>
      <c r="I146">
        <f>VLOOKUP(Extraction[[#This Row],[AreaID]],Reserves[],4,FALSE)-Extraction[[#This Row],[OilExtractionToDate]]</f>
        <v>75677</v>
      </c>
      <c r="J146">
        <f>VLOOKUP(Extraction[[#This Row],[AreaID]],Reserves[],5,FALSE)-Extraction[[#This Row],[GasExtractionToDate]]</f>
        <v>63618</v>
      </c>
    </row>
    <row r="147" spans="1:10" x14ac:dyDescent="0.35">
      <c r="A147">
        <v>10</v>
      </c>
      <c r="B147" t="s">
        <v>14</v>
      </c>
      <c r="C147" t="s">
        <v>16</v>
      </c>
      <c r="D147" s="1">
        <v>42647</v>
      </c>
      <c r="E147">
        <v>109</v>
      </c>
      <c r="F147">
        <v>145</v>
      </c>
      <c r="G147">
        <f>SUMIFS(E$2:E147,$A$2:A147,Extraction[[#This Row],[AreaID]])</f>
        <v>1660</v>
      </c>
      <c r="H147">
        <f>SUMIFS(F$2:F147,$A$2:A147,Extraction[[#This Row],[AreaID]])</f>
        <v>1780</v>
      </c>
      <c r="I147">
        <f>VLOOKUP(Extraction[[#This Row],[AreaID]],Reserves[],4,FALSE)-Extraction[[#This Row],[OilExtractionToDate]]</f>
        <v>75568</v>
      </c>
      <c r="J147">
        <f>VLOOKUP(Extraction[[#This Row],[AreaID]],Reserves[],5,FALSE)-Extraction[[#This Row],[GasExtractionToDate]]</f>
        <v>63473</v>
      </c>
    </row>
    <row r="148" spans="1:10" x14ac:dyDescent="0.35">
      <c r="A148">
        <v>6</v>
      </c>
      <c r="B148" t="s">
        <v>6</v>
      </c>
      <c r="C148" t="s">
        <v>12</v>
      </c>
      <c r="D148" s="1">
        <v>42876</v>
      </c>
      <c r="E148">
        <v>123</v>
      </c>
      <c r="F148">
        <v>109</v>
      </c>
      <c r="G148">
        <f>SUMIFS(E$2:E148,$A$2:A148,Extraction[[#This Row],[AreaID]])</f>
        <v>9630</v>
      </c>
      <c r="H148">
        <f>SUMIFS(F$2:F148,$A$2:A148,Extraction[[#This Row],[AreaID]])</f>
        <v>9599</v>
      </c>
      <c r="I148">
        <f>VLOOKUP(Extraction[[#This Row],[AreaID]],Reserves[],4,FALSE)-Extraction[[#This Row],[OilExtractionToDate]]</f>
        <v>50750</v>
      </c>
      <c r="J148">
        <f>VLOOKUP(Extraction[[#This Row],[AreaID]],Reserves[],5,FALSE)-Extraction[[#This Row],[GasExtractionToDate]]</f>
        <v>62003</v>
      </c>
    </row>
    <row r="149" spans="1:10" x14ac:dyDescent="0.35">
      <c r="A149">
        <v>14</v>
      </c>
      <c r="B149" t="s">
        <v>15</v>
      </c>
      <c r="C149" t="s">
        <v>13</v>
      </c>
      <c r="D149" s="1">
        <v>42657</v>
      </c>
      <c r="E149">
        <v>82</v>
      </c>
      <c r="F149">
        <v>290</v>
      </c>
      <c r="G149">
        <f>SUMIFS(E$2:E149,$A$2:A149,Extraction[[#This Row],[AreaID]])</f>
        <v>1883</v>
      </c>
      <c r="H149">
        <f>SUMIFS(F$2:F149,$A$2:A149,Extraction[[#This Row],[AreaID]])</f>
        <v>2066</v>
      </c>
      <c r="I149">
        <f>VLOOKUP(Extraction[[#This Row],[AreaID]],Reserves[],4,FALSE)-Extraction[[#This Row],[OilExtractionToDate]]</f>
        <v>73528</v>
      </c>
      <c r="J149">
        <f>VLOOKUP(Extraction[[#This Row],[AreaID]],Reserves[],5,FALSE)-Extraction[[#This Row],[GasExtractionToDate]]</f>
        <v>74072</v>
      </c>
    </row>
    <row r="150" spans="1:10" x14ac:dyDescent="0.35">
      <c r="A150">
        <v>12</v>
      </c>
      <c r="B150" t="s">
        <v>14</v>
      </c>
      <c r="C150" t="s">
        <v>18</v>
      </c>
      <c r="D150" s="1">
        <v>42617</v>
      </c>
      <c r="E150">
        <v>243</v>
      </c>
      <c r="F150">
        <v>216</v>
      </c>
      <c r="G150">
        <f>SUMIFS(E$2:E150,$A$2:A150,Extraction[[#This Row],[AreaID]])</f>
        <v>1586</v>
      </c>
      <c r="H150">
        <f>SUMIFS(F$2:F150,$A$2:A150,Extraction[[#This Row],[AreaID]])</f>
        <v>1213</v>
      </c>
      <c r="I150">
        <f>VLOOKUP(Extraction[[#This Row],[AreaID]],Reserves[],4,FALSE)-Extraction[[#This Row],[OilExtractionToDate]]</f>
        <v>61801</v>
      </c>
      <c r="J150">
        <f>VLOOKUP(Extraction[[#This Row],[AreaID]],Reserves[],5,FALSE)-Extraction[[#This Row],[GasExtractionToDate]]</f>
        <v>95992</v>
      </c>
    </row>
    <row r="151" spans="1:10" x14ac:dyDescent="0.35">
      <c r="A151">
        <v>13</v>
      </c>
      <c r="B151" t="s">
        <v>15</v>
      </c>
      <c r="C151" t="s">
        <v>19</v>
      </c>
      <c r="D151" s="1">
        <v>42650</v>
      </c>
      <c r="E151">
        <v>108</v>
      </c>
      <c r="F151">
        <v>202</v>
      </c>
      <c r="G151">
        <f>SUMIFS(E$2:E151,$A$2:A151,Extraction[[#This Row],[AreaID]])</f>
        <v>1885</v>
      </c>
      <c r="H151">
        <f>SUMIFS(F$2:F151,$A$2:A151,Extraction[[#This Row],[AreaID]])</f>
        <v>2162</v>
      </c>
      <c r="I151">
        <f>VLOOKUP(Extraction[[#This Row],[AreaID]],Reserves[],4,FALSE)-Extraction[[#This Row],[OilExtractionToDate]]</f>
        <v>90818</v>
      </c>
      <c r="J151">
        <f>VLOOKUP(Extraction[[#This Row],[AreaID]],Reserves[],5,FALSE)-Extraction[[#This Row],[GasExtractionToDate]]</f>
        <v>77293</v>
      </c>
    </row>
    <row r="152" spans="1:10" x14ac:dyDescent="0.35">
      <c r="A152">
        <v>5</v>
      </c>
      <c r="B152" t="s">
        <v>5</v>
      </c>
      <c r="C152" t="s">
        <v>9</v>
      </c>
      <c r="D152" s="1">
        <v>42616</v>
      </c>
      <c r="E152">
        <v>122</v>
      </c>
      <c r="F152">
        <v>161</v>
      </c>
      <c r="G152">
        <f>SUMIFS(E$2:E152,$A$2:A152,Extraction[[#This Row],[AreaID]])</f>
        <v>937</v>
      </c>
      <c r="H152">
        <f>SUMIFS(F$2:F152,$A$2:A152,Extraction[[#This Row],[AreaID]])</f>
        <v>1162</v>
      </c>
      <c r="I152">
        <f>VLOOKUP(Extraction[[#This Row],[AreaID]],Reserves[],4,FALSE)-Extraction[[#This Row],[OilExtractionToDate]]</f>
        <v>46486</v>
      </c>
      <c r="J152">
        <f>VLOOKUP(Extraction[[#This Row],[AreaID]],Reserves[],5,FALSE)-Extraction[[#This Row],[GasExtractionToDate]]</f>
        <v>76546</v>
      </c>
    </row>
    <row r="153" spans="1:10" x14ac:dyDescent="0.35">
      <c r="A153">
        <v>6</v>
      </c>
      <c r="B153" t="s">
        <v>6</v>
      </c>
      <c r="C153" t="s">
        <v>12</v>
      </c>
      <c r="D153" s="1">
        <v>42882</v>
      </c>
      <c r="E153">
        <v>273</v>
      </c>
      <c r="F153">
        <v>101</v>
      </c>
      <c r="G153">
        <f>SUMIFS(E$2:E153,$A$2:A153,Extraction[[#This Row],[AreaID]])</f>
        <v>9903</v>
      </c>
      <c r="H153">
        <f>SUMIFS(F$2:F153,$A$2:A153,Extraction[[#This Row],[AreaID]])</f>
        <v>9700</v>
      </c>
      <c r="I153">
        <f>VLOOKUP(Extraction[[#This Row],[AreaID]],Reserves[],4,FALSE)-Extraction[[#This Row],[OilExtractionToDate]]</f>
        <v>50477</v>
      </c>
      <c r="J153">
        <f>VLOOKUP(Extraction[[#This Row],[AreaID]],Reserves[],5,FALSE)-Extraction[[#This Row],[GasExtractionToDate]]</f>
        <v>61902</v>
      </c>
    </row>
    <row r="154" spans="1:10" x14ac:dyDescent="0.35">
      <c r="A154">
        <v>6</v>
      </c>
      <c r="B154" t="s">
        <v>6</v>
      </c>
      <c r="C154" t="s">
        <v>12</v>
      </c>
      <c r="D154" s="1">
        <v>42887</v>
      </c>
      <c r="E154">
        <v>93</v>
      </c>
      <c r="F154">
        <v>143</v>
      </c>
      <c r="G154">
        <f>SUMIFS(E$2:E154,$A$2:A154,Extraction[[#This Row],[AreaID]])</f>
        <v>9996</v>
      </c>
      <c r="H154">
        <f>SUMIFS(F$2:F154,$A$2:A154,Extraction[[#This Row],[AreaID]])</f>
        <v>9843</v>
      </c>
      <c r="I154">
        <f>VLOOKUP(Extraction[[#This Row],[AreaID]],Reserves[],4,FALSE)-Extraction[[#This Row],[OilExtractionToDate]]</f>
        <v>50384</v>
      </c>
      <c r="J154">
        <f>VLOOKUP(Extraction[[#This Row],[AreaID]],Reserves[],5,FALSE)-Extraction[[#This Row],[GasExtractionToDate]]</f>
        <v>61759</v>
      </c>
    </row>
    <row r="155" spans="1:10" x14ac:dyDescent="0.35">
      <c r="A155">
        <v>13</v>
      </c>
      <c r="B155" t="s">
        <v>15</v>
      </c>
      <c r="C155" t="s">
        <v>19</v>
      </c>
      <c r="D155" s="1">
        <v>42657</v>
      </c>
      <c r="E155">
        <v>236</v>
      </c>
      <c r="F155">
        <v>65</v>
      </c>
      <c r="G155">
        <f>SUMIFS(E$2:E155,$A$2:A155,Extraction[[#This Row],[AreaID]])</f>
        <v>2121</v>
      </c>
      <c r="H155">
        <f>SUMIFS(F$2:F155,$A$2:A155,Extraction[[#This Row],[AreaID]])</f>
        <v>2227</v>
      </c>
      <c r="I155">
        <f>VLOOKUP(Extraction[[#This Row],[AreaID]],Reserves[],4,FALSE)-Extraction[[#This Row],[OilExtractionToDate]]</f>
        <v>90582</v>
      </c>
      <c r="J155">
        <f>VLOOKUP(Extraction[[#This Row],[AreaID]],Reserves[],5,FALSE)-Extraction[[#This Row],[GasExtractionToDate]]</f>
        <v>77228</v>
      </c>
    </row>
    <row r="156" spans="1:10" x14ac:dyDescent="0.35">
      <c r="A156">
        <v>6</v>
      </c>
      <c r="B156" t="s">
        <v>6</v>
      </c>
      <c r="C156" t="s">
        <v>12</v>
      </c>
      <c r="D156" s="1">
        <v>42892</v>
      </c>
      <c r="E156">
        <v>147</v>
      </c>
      <c r="F156">
        <v>151</v>
      </c>
      <c r="G156">
        <f>SUMIFS(E$2:E156,$A$2:A156,Extraction[[#This Row],[AreaID]])</f>
        <v>10143</v>
      </c>
      <c r="H156">
        <f>SUMIFS(F$2:F156,$A$2:A156,Extraction[[#This Row],[AreaID]])</f>
        <v>9994</v>
      </c>
      <c r="I156">
        <f>VLOOKUP(Extraction[[#This Row],[AreaID]],Reserves[],4,FALSE)-Extraction[[#This Row],[OilExtractionToDate]]</f>
        <v>50237</v>
      </c>
      <c r="J156">
        <f>VLOOKUP(Extraction[[#This Row],[AreaID]],Reserves[],5,FALSE)-Extraction[[#This Row],[GasExtractionToDate]]</f>
        <v>61608</v>
      </c>
    </row>
    <row r="157" spans="1:10" x14ac:dyDescent="0.35">
      <c r="A157">
        <v>11</v>
      </c>
      <c r="B157" t="s">
        <v>14</v>
      </c>
      <c r="C157" t="s">
        <v>17</v>
      </c>
      <c r="D157" s="1">
        <v>42639</v>
      </c>
      <c r="E157">
        <v>196</v>
      </c>
      <c r="F157">
        <v>287</v>
      </c>
      <c r="G157">
        <f>SUMIFS(E$2:E157,$A$2:A157,Extraction[[#This Row],[AreaID]])</f>
        <v>2083</v>
      </c>
      <c r="H157">
        <f>SUMIFS(F$2:F157,$A$2:A157,Extraction[[#This Row],[AreaID]])</f>
        <v>2101</v>
      </c>
      <c r="I157">
        <f>VLOOKUP(Extraction[[#This Row],[AreaID]],Reserves[],4,FALSE)-Extraction[[#This Row],[OilExtractionToDate]]</f>
        <v>73897</v>
      </c>
      <c r="J157">
        <f>VLOOKUP(Extraction[[#This Row],[AreaID]],Reserves[],5,FALSE)-Extraction[[#This Row],[GasExtractionToDate]]</f>
        <v>94696</v>
      </c>
    </row>
    <row r="158" spans="1:10" x14ac:dyDescent="0.35">
      <c r="A158">
        <v>13</v>
      </c>
      <c r="B158" t="s">
        <v>15</v>
      </c>
      <c r="C158" t="s">
        <v>19</v>
      </c>
      <c r="D158" s="1">
        <v>42660</v>
      </c>
      <c r="E158">
        <v>164</v>
      </c>
      <c r="F158">
        <v>108</v>
      </c>
      <c r="G158">
        <f>SUMIFS(E$2:E158,$A$2:A158,Extraction[[#This Row],[AreaID]])</f>
        <v>2285</v>
      </c>
      <c r="H158">
        <f>SUMIFS(F$2:F158,$A$2:A158,Extraction[[#This Row],[AreaID]])</f>
        <v>2335</v>
      </c>
      <c r="I158">
        <f>VLOOKUP(Extraction[[#This Row],[AreaID]],Reserves[],4,FALSE)-Extraction[[#This Row],[OilExtractionToDate]]</f>
        <v>90418</v>
      </c>
      <c r="J158">
        <f>VLOOKUP(Extraction[[#This Row],[AreaID]],Reserves[],5,FALSE)-Extraction[[#This Row],[GasExtractionToDate]]</f>
        <v>77120</v>
      </c>
    </row>
    <row r="159" spans="1:10" x14ac:dyDescent="0.35">
      <c r="A159">
        <v>6</v>
      </c>
      <c r="B159" t="s">
        <v>6</v>
      </c>
      <c r="C159" t="s">
        <v>12</v>
      </c>
      <c r="D159" s="1">
        <v>42897</v>
      </c>
      <c r="E159">
        <v>178</v>
      </c>
      <c r="F159">
        <v>210</v>
      </c>
      <c r="G159">
        <f>SUMIFS(E$2:E159,$A$2:A159,Extraction[[#This Row],[AreaID]])</f>
        <v>10321</v>
      </c>
      <c r="H159">
        <f>SUMIFS(F$2:F159,$A$2:A159,Extraction[[#This Row],[AreaID]])</f>
        <v>10204</v>
      </c>
      <c r="I159">
        <f>VLOOKUP(Extraction[[#This Row],[AreaID]],Reserves[],4,FALSE)-Extraction[[#This Row],[OilExtractionToDate]]</f>
        <v>50059</v>
      </c>
      <c r="J159">
        <f>VLOOKUP(Extraction[[#This Row],[AreaID]],Reserves[],5,FALSE)-Extraction[[#This Row],[GasExtractionToDate]]</f>
        <v>61398</v>
      </c>
    </row>
    <row r="160" spans="1:10" x14ac:dyDescent="0.35">
      <c r="A160">
        <v>11</v>
      </c>
      <c r="B160" t="s">
        <v>14</v>
      </c>
      <c r="C160" t="s">
        <v>17</v>
      </c>
      <c r="D160" s="1">
        <v>42645</v>
      </c>
      <c r="E160">
        <v>119</v>
      </c>
      <c r="F160">
        <v>56</v>
      </c>
      <c r="G160">
        <f>SUMIFS(E$2:E160,$A$2:A160,Extraction[[#This Row],[AreaID]])</f>
        <v>2202</v>
      </c>
      <c r="H160">
        <f>SUMIFS(F$2:F160,$A$2:A160,Extraction[[#This Row],[AreaID]])</f>
        <v>2157</v>
      </c>
      <c r="I160">
        <f>VLOOKUP(Extraction[[#This Row],[AreaID]],Reserves[],4,FALSE)-Extraction[[#This Row],[OilExtractionToDate]]</f>
        <v>73778</v>
      </c>
      <c r="J160">
        <f>VLOOKUP(Extraction[[#This Row],[AreaID]],Reserves[],5,FALSE)-Extraction[[#This Row],[GasExtractionToDate]]</f>
        <v>94640</v>
      </c>
    </row>
    <row r="161" spans="1:10" x14ac:dyDescent="0.35">
      <c r="A161">
        <v>13</v>
      </c>
      <c r="B161" t="s">
        <v>15</v>
      </c>
      <c r="C161" t="s">
        <v>19</v>
      </c>
      <c r="D161" s="1">
        <v>42667</v>
      </c>
      <c r="E161">
        <v>263</v>
      </c>
      <c r="F161">
        <v>225</v>
      </c>
      <c r="G161">
        <f>SUMIFS(E$2:E161,$A$2:A161,Extraction[[#This Row],[AreaID]])</f>
        <v>2548</v>
      </c>
      <c r="H161">
        <f>SUMIFS(F$2:F161,$A$2:A161,Extraction[[#This Row],[AreaID]])</f>
        <v>2560</v>
      </c>
      <c r="I161">
        <f>VLOOKUP(Extraction[[#This Row],[AreaID]],Reserves[],4,FALSE)-Extraction[[#This Row],[OilExtractionToDate]]</f>
        <v>90155</v>
      </c>
      <c r="J161">
        <f>VLOOKUP(Extraction[[#This Row],[AreaID]],Reserves[],5,FALSE)-Extraction[[#This Row],[GasExtractionToDate]]</f>
        <v>76895</v>
      </c>
    </row>
    <row r="162" spans="1:10" x14ac:dyDescent="0.35">
      <c r="A162">
        <v>6</v>
      </c>
      <c r="B162" t="s">
        <v>6</v>
      </c>
      <c r="C162" t="s">
        <v>12</v>
      </c>
      <c r="D162" s="1">
        <v>42900</v>
      </c>
      <c r="E162">
        <v>256</v>
      </c>
      <c r="F162">
        <v>236</v>
      </c>
      <c r="G162">
        <f>SUMIFS(E$2:E162,$A$2:A162,Extraction[[#This Row],[AreaID]])</f>
        <v>10577</v>
      </c>
      <c r="H162">
        <f>SUMIFS(F$2:F162,$A$2:A162,Extraction[[#This Row],[AreaID]])</f>
        <v>10440</v>
      </c>
      <c r="I162">
        <f>VLOOKUP(Extraction[[#This Row],[AreaID]],Reserves[],4,FALSE)-Extraction[[#This Row],[OilExtractionToDate]]</f>
        <v>49803</v>
      </c>
      <c r="J162">
        <f>VLOOKUP(Extraction[[#This Row],[AreaID]],Reserves[],5,FALSE)-Extraction[[#This Row],[GasExtractionToDate]]</f>
        <v>61162</v>
      </c>
    </row>
    <row r="163" spans="1:10" x14ac:dyDescent="0.35">
      <c r="A163">
        <v>6</v>
      </c>
      <c r="B163" t="s">
        <v>6</v>
      </c>
      <c r="C163" t="s">
        <v>12</v>
      </c>
      <c r="D163" s="1">
        <v>42905</v>
      </c>
      <c r="E163">
        <v>89</v>
      </c>
      <c r="F163">
        <v>191</v>
      </c>
      <c r="G163">
        <f>SUMIFS(E$2:E163,$A$2:A163,Extraction[[#This Row],[AreaID]])</f>
        <v>10666</v>
      </c>
      <c r="H163">
        <f>SUMIFS(F$2:F163,$A$2:A163,Extraction[[#This Row],[AreaID]])</f>
        <v>10631</v>
      </c>
      <c r="I163">
        <f>VLOOKUP(Extraction[[#This Row],[AreaID]],Reserves[],4,FALSE)-Extraction[[#This Row],[OilExtractionToDate]]</f>
        <v>49714</v>
      </c>
      <c r="J163">
        <f>VLOOKUP(Extraction[[#This Row],[AreaID]],Reserves[],5,FALSE)-Extraction[[#This Row],[GasExtractionToDate]]</f>
        <v>60971</v>
      </c>
    </row>
    <row r="164" spans="1:10" x14ac:dyDescent="0.35">
      <c r="A164">
        <v>12</v>
      </c>
      <c r="B164" t="s">
        <v>14</v>
      </c>
      <c r="C164" t="s">
        <v>18</v>
      </c>
      <c r="D164" s="1">
        <v>42623</v>
      </c>
      <c r="E164">
        <v>157</v>
      </c>
      <c r="F164">
        <v>253</v>
      </c>
      <c r="G164">
        <f>SUMIFS(E$2:E164,$A$2:A164,Extraction[[#This Row],[AreaID]])</f>
        <v>1743</v>
      </c>
      <c r="H164">
        <f>SUMIFS(F$2:F164,$A$2:A164,Extraction[[#This Row],[AreaID]])</f>
        <v>1466</v>
      </c>
      <c r="I164">
        <f>VLOOKUP(Extraction[[#This Row],[AreaID]],Reserves[],4,FALSE)-Extraction[[#This Row],[OilExtractionToDate]]</f>
        <v>61644</v>
      </c>
      <c r="J164">
        <f>VLOOKUP(Extraction[[#This Row],[AreaID]],Reserves[],5,FALSE)-Extraction[[#This Row],[GasExtractionToDate]]</f>
        <v>95739</v>
      </c>
    </row>
    <row r="165" spans="1:10" x14ac:dyDescent="0.35">
      <c r="A165">
        <v>10</v>
      </c>
      <c r="B165" t="s">
        <v>14</v>
      </c>
      <c r="C165" t="s">
        <v>16</v>
      </c>
      <c r="D165" s="1">
        <v>42650</v>
      </c>
      <c r="E165">
        <v>128</v>
      </c>
      <c r="F165">
        <v>289</v>
      </c>
      <c r="G165">
        <f>SUMIFS(E$2:E165,$A$2:A165,Extraction[[#This Row],[AreaID]])</f>
        <v>1788</v>
      </c>
      <c r="H165">
        <f>SUMIFS(F$2:F165,$A$2:A165,Extraction[[#This Row],[AreaID]])</f>
        <v>2069</v>
      </c>
      <c r="I165">
        <f>VLOOKUP(Extraction[[#This Row],[AreaID]],Reserves[],4,FALSE)-Extraction[[#This Row],[OilExtractionToDate]]</f>
        <v>75440</v>
      </c>
      <c r="J165">
        <f>VLOOKUP(Extraction[[#This Row],[AreaID]],Reserves[],5,FALSE)-Extraction[[#This Row],[GasExtractionToDate]]</f>
        <v>63184</v>
      </c>
    </row>
    <row r="166" spans="1:10" x14ac:dyDescent="0.35">
      <c r="A166">
        <v>4</v>
      </c>
      <c r="B166" t="s">
        <v>5</v>
      </c>
      <c r="C166" t="s">
        <v>8</v>
      </c>
      <c r="D166" s="1">
        <v>42651</v>
      </c>
      <c r="E166">
        <v>118</v>
      </c>
      <c r="F166">
        <v>106</v>
      </c>
      <c r="G166">
        <f>SUMIFS(E$2:E166,$A$2:A166,Extraction[[#This Row],[AreaID]])</f>
        <v>1905</v>
      </c>
      <c r="H166">
        <f>SUMIFS(F$2:F166,$A$2:A166,Extraction[[#This Row],[AreaID]])</f>
        <v>1943</v>
      </c>
      <c r="I166">
        <f>VLOOKUP(Extraction[[#This Row],[AreaID]],Reserves[],4,FALSE)-Extraction[[#This Row],[OilExtractionToDate]]</f>
        <v>63285</v>
      </c>
      <c r="J166">
        <f>VLOOKUP(Extraction[[#This Row],[AreaID]],Reserves[],5,FALSE)-Extraction[[#This Row],[GasExtractionToDate]]</f>
        <v>86510</v>
      </c>
    </row>
    <row r="167" spans="1:10" x14ac:dyDescent="0.35">
      <c r="A167">
        <v>6</v>
      </c>
      <c r="B167" t="s">
        <v>6</v>
      </c>
      <c r="C167" t="s">
        <v>12</v>
      </c>
      <c r="D167" s="1">
        <v>42913</v>
      </c>
      <c r="E167">
        <v>256</v>
      </c>
      <c r="F167">
        <v>73</v>
      </c>
      <c r="G167">
        <f>SUMIFS(E$2:E167,$A$2:A167,Extraction[[#This Row],[AreaID]])</f>
        <v>10922</v>
      </c>
      <c r="H167">
        <f>SUMIFS(F$2:F167,$A$2:A167,Extraction[[#This Row],[AreaID]])</f>
        <v>10704</v>
      </c>
      <c r="I167">
        <f>VLOOKUP(Extraction[[#This Row],[AreaID]],Reserves[],4,FALSE)-Extraction[[#This Row],[OilExtractionToDate]]</f>
        <v>49458</v>
      </c>
      <c r="J167">
        <f>VLOOKUP(Extraction[[#This Row],[AreaID]],Reserves[],5,FALSE)-Extraction[[#This Row],[GasExtractionToDate]]</f>
        <v>60898</v>
      </c>
    </row>
    <row r="168" spans="1:10" x14ac:dyDescent="0.35">
      <c r="A168">
        <v>6</v>
      </c>
      <c r="B168" t="s">
        <v>6</v>
      </c>
      <c r="C168" t="s">
        <v>12</v>
      </c>
      <c r="D168" s="1">
        <v>42919</v>
      </c>
      <c r="E168">
        <v>285</v>
      </c>
      <c r="F168">
        <v>284</v>
      </c>
      <c r="G168">
        <f>SUMIFS(E$2:E168,$A$2:A168,Extraction[[#This Row],[AreaID]])</f>
        <v>11207</v>
      </c>
      <c r="H168">
        <f>SUMIFS(F$2:F168,$A$2:A168,Extraction[[#This Row],[AreaID]])</f>
        <v>10988</v>
      </c>
      <c r="I168">
        <f>VLOOKUP(Extraction[[#This Row],[AreaID]],Reserves[],4,FALSE)-Extraction[[#This Row],[OilExtractionToDate]]</f>
        <v>49173</v>
      </c>
      <c r="J168">
        <f>VLOOKUP(Extraction[[#This Row],[AreaID]],Reserves[],5,FALSE)-Extraction[[#This Row],[GasExtractionToDate]]</f>
        <v>60614</v>
      </c>
    </row>
    <row r="169" spans="1:10" x14ac:dyDescent="0.35">
      <c r="A169">
        <v>11</v>
      </c>
      <c r="B169" t="s">
        <v>14</v>
      </c>
      <c r="C169" t="s">
        <v>17</v>
      </c>
      <c r="D169" s="1">
        <v>42649</v>
      </c>
      <c r="E169">
        <v>247</v>
      </c>
      <c r="F169">
        <v>261</v>
      </c>
      <c r="G169">
        <f>SUMIFS(E$2:E169,$A$2:A169,Extraction[[#This Row],[AreaID]])</f>
        <v>2449</v>
      </c>
      <c r="H169">
        <f>SUMIFS(F$2:F169,$A$2:A169,Extraction[[#This Row],[AreaID]])</f>
        <v>2418</v>
      </c>
      <c r="I169">
        <f>VLOOKUP(Extraction[[#This Row],[AreaID]],Reserves[],4,FALSE)-Extraction[[#This Row],[OilExtractionToDate]]</f>
        <v>73531</v>
      </c>
      <c r="J169">
        <f>VLOOKUP(Extraction[[#This Row],[AreaID]],Reserves[],5,FALSE)-Extraction[[#This Row],[GasExtractionToDate]]</f>
        <v>94379</v>
      </c>
    </row>
    <row r="170" spans="1:10" x14ac:dyDescent="0.35">
      <c r="A170">
        <v>1</v>
      </c>
      <c r="B170" t="s">
        <v>4</v>
      </c>
      <c r="C170" t="s">
        <v>12</v>
      </c>
      <c r="D170" s="1">
        <v>42645</v>
      </c>
      <c r="E170">
        <v>154</v>
      </c>
      <c r="F170">
        <v>227</v>
      </c>
      <c r="G170">
        <f>SUMIFS(E$2:E170,$A$2:A170,Extraction[[#This Row],[AreaID]])</f>
        <v>2038</v>
      </c>
      <c r="H170">
        <f>SUMIFS(F$2:F170,$A$2:A170,Extraction[[#This Row],[AreaID]])</f>
        <v>2143</v>
      </c>
      <c r="I170">
        <f>VLOOKUP(Extraction[[#This Row],[AreaID]],Reserves[],4,FALSE)-Extraction[[#This Row],[OilExtractionToDate]]</f>
        <v>85552</v>
      </c>
      <c r="J170">
        <f>VLOOKUP(Extraction[[#This Row],[AreaID]],Reserves[],5,FALSE)-Extraction[[#This Row],[GasExtractionToDate]]</f>
        <v>70458</v>
      </c>
    </row>
    <row r="171" spans="1:10" x14ac:dyDescent="0.35">
      <c r="A171">
        <v>1</v>
      </c>
      <c r="B171" t="s">
        <v>4</v>
      </c>
      <c r="C171" t="s">
        <v>12</v>
      </c>
      <c r="D171" s="1">
        <v>42650</v>
      </c>
      <c r="E171">
        <v>169</v>
      </c>
      <c r="F171">
        <v>270</v>
      </c>
      <c r="G171">
        <f>SUMIFS(E$2:E171,$A$2:A171,Extraction[[#This Row],[AreaID]])</f>
        <v>2207</v>
      </c>
      <c r="H171">
        <f>SUMIFS(F$2:F171,$A$2:A171,Extraction[[#This Row],[AreaID]])</f>
        <v>2413</v>
      </c>
      <c r="I171">
        <f>VLOOKUP(Extraction[[#This Row],[AreaID]],Reserves[],4,FALSE)-Extraction[[#This Row],[OilExtractionToDate]]</f>
        <v>85383</v>
      </c>
      <c r="J171">
        <f>VLOOKUP(Extraction[[#This Row],[AreaID]],Reserves[],5,FALSE)-Extraction[[#This Row],[GasExtractionToDate]]</f>
        <v>70188</v>
      </c>
    </row>
    <row r="172" spans="1:10" x14ac:dyDescent="0.35">
      <c r="A172">
        <v>3</v>
      </c>
      <c r="B172" t="s">
        <v>4</v>
      </c>
      <c r="C172" t="s">
        <v>7</v>
      </c>
      <c r="D172" s="1">
        <v>42666</v>
      </c>
      <c r="E172">
        <v>297</v>
      </c>
      <c r="F172">
        <v>260</v>
      </c>
      <c r="G172">
        <f>SUMIFS(E$2:E172,$A$2:A172,Extraction[[#This Row],[AreaID]])</f>
        <v>2380</v>
      </c>
      <c r="H172">
        <f>SUMIFS(F$2:F172,$A$2:A172,Extraction[[#This Row],[AreaID]])</f>
        <v>2142</v>
      </c>
      <c r="I172">
        <f>VLOOKUP(Extraction[[#This Row],[AreaID]],Reserves[],4,FALSE)-Extraction[[#This Row],[OilExtractionToDate]]</f>
        <v>49778</v>
      </c>
      <c r="J172">
        <f>VLOOKUP(Extraction[[#This Row],[AreaID]],Reserves[],5,FALSE)-Extraction[[#This Row],[GasExtractionToDate]]</f>
        <v>94296</v>
      </c>
    </row>
    <row r="173" spans="1:10" x14ac:dyDescent="0.35">
      <c r="A173">
        <v>6</v>
      </c>
      <c r="B173" t="s">
        <v>6</v>
      </c>
      <c r="C173" t="s">
        <v>12</v>
      </c>
      <c r="D173" s="1">
        <v>42923</v>
      </c>
      <c r="E173">
        <v>286</v>
      </c>
      <c r="F173">
        <v>87</v>
      </c>
      <c r="G173">
        <f>SUMIFS(E$2:E173,$A$2:A173,Extraction[[#This Row],[AreaID]])</f>
        <v>11493</v>
      </c>
      <c r="H173">
        <f>SUMIFS(F$2:F173,$A$2:A173,Extraction[[#This Row],[AreaID]])</f>
        <v>11075</v>
      </c>
      <c r="I173">
        <f>VLOOKUP(Extraction[[#This Row],[AreaID]],Reserves[],4,FALSE)-Extraction[[#This Row],[OilExtractionToDate]]</f>
        <v>48887</v>
      </c>
      <c r="J173">
        <f>VLOOKUP(Extraction[[#This Row],[AreaID]],Reserves[],5,FALSE)-Extraction[[#This Row],[GasExtractionToDate]]</f>
        <v>60527</v>
      </c>
    </row>
    <row r="174" spans="1:10" x14ac:dyDescent="0.35">
      <c r="A174">
        <v>5</v>
      </c>
      <c r="B174" t="s">
        <v>5</v>
      </c>
      <c r="C174" t="s">
        <v>9</v>
      </c>
      <c r="D174" s="1">
        <v>42622</v>
      </c>
      <c r="E174">
        <v>206</v>
      </c>
      <c r="F174">
        <v>289</v>
      </c>
      <c r="G174">
        <f>SUMIFS(E$2:E174,$A$2:A174,Extraction[[#This Row],[AreaID]])</f>
        <v>1143</v>
      </c>
      <c r="H174">
        <f>SUMIFS(F$2:F174,$A$2:A174,Extraction[[#This Row],[AreaID]])</f>
        <v>1451</v>
      </c>
      <c r="I174">
        <f>VLOOKUP(Extraction[[#This Row],[AreaID]],Reserves[],4,FALSE)-Extraction[[#This Row],[OilExtractionToDate]]</f>
        <v>46280</v>
      </c>
      <c r="J174">
        <f>VLOOKUP(Extraction[[#This Row],[AreaID]],Reserves[],5,FALSE)-Extraction[[#This Row],[GasExtractionToDate]]</f>
        <v>76257</v>
      </c>
    </row>
    <row r="175" spans="1:10" x14ac:dyDescent="0.35">
      <c r="A175">
        <v>6</v>
      </c>
      <c r="B175" t="s">
        <v>6</v>
      </c>
      <c r="C175" t="s">
        <v>12</v>
      </c>
      <c r="D175" s="1">
        <v>42930</v>
      </c>
      <c r="E175">
        <v>298</v>
      </c>
      <c r="F175">
        <v>91</v>
      </c>
      <c r="G175">
        <f>SUMIFS(E$2:E175,$A$2:A175,Extraction[[#This Row],[AreaID]])</f>
        <v>11791</v>
      </c>
      <c r="H175">
        <f>SUMIFS(F$2:F175,$A$2:A175,Extraction[[#This Row],[AreaID]])</f>
        <v>11166</v>
      </c>
      <c r="I175">
        <f>VLOOKUP(Extraction[[#This Row],[AreaID]],Reserves[],4,FALSE)-Extraction[[#This Row],[OilExtractionToDate]]</f>
        <v>48589</v>
      </c>
      <c r="J175">
        <f>VLOOKUP(Extraction[[#This Row],[AreaID]],Reserves[],5,FALSE)-Extraction[[#This Row],[GasExtractionToDate]]</f>
        <v>60436</v>
      </c>
    </row>
    <row r="176" spans="1:10" x14ac:dyDescent="0.35">
      <c r="A176">
        <v>6</v>
      </c>
      <c r="B176" t="s">
        <v>6</v>
      </c>
      <c r="C176" t="s">
        <v>12</v>
      </c>
      <c r="D176" s="1">
        <v>42933</v>
      </c>
      <c r="E176">
        <v>249</v>
      </c>
      <c r="F176">
        <v>72</v>
      </c>
      <c r="G176">
        <f>SUMIFS(E$2:E176,$A$2:A176,Extraction[[#This Row],[AreaID]])</f>
        <v>12040</v>
      </c>
      <c r="H176">
        <f>SUMIFS(F$2:F176,$A$2:A176,Extraction[[#This Row],[AreaID]])</f>
        <v>11238</v>
      </c>
      <c r="I176">
        <f>VLOOKUP(Extraction[[#This Row],[AreaID]],Reserves[],4,FALSE)-Extraction[[#This Row],[OilExtractionToDate]]</f>
        <v>48340</v>
      </c>
      <c r="J176">
        <f>VLOOKUP(Extraction[[#This Row],[AreaID]],Reserves[],5,FALSE)-Extraction[[#This Row],[GasExtractionToDate]]</f>
        <v>60364</v>
      </c>
    </row>
    <row r="177" spans="1:10" x14ac:dyDescent="0.35">
      <c r="A177">
        <v>13</v>
      </c>
      <c r="B177" t="s">
        <v>15</v>
      </c>
      <c r="C177" t="s">
        <v>19</v>
      </c>
      <c r="D177" s="1">
        <v>42670</v>
      </c>
      <c r="E177">
        <v>174</v>
      </c>
      <c r="F177">
        <v>190</v>
      </c>
      <c r="G177">
        <f>SUMIFS(E$2:E177,$A$2:A177,Extraction[[#This Row],[AreaID]])</f>
        <v>2722</v>
      </c>
      <c r="H177">
        <f>SUMIFS(F$2:F177,$A$2:A177,Extraction[[#This Row],[AreaID]])</f>
        <v>2750</v>
      </c>
      <c r="I177">
        <f>VLOOKUP(Extraction[[#This Row],[AreaID]],Reserves[],4,FALSE)-Extraction[[#This Row],[OilExtractionToDate]]</f>
        <v>89981</v>
      </c>
      <c r="J177">
        <f>VLOOKUP(Extraction[[#This Row],[AreaID]],Reserves[],5,FALSE)-Extraction[[#This Row],[GasExtractionToDate]]</f>
        <v>76705</v>
      </c>
    </row>
    <row r="178" spans="1:10" x14ac:dyDescent="0.35">
      <c r="A178">
        <v>6</v>
      </c>
      <c r="B178" t="s">
        <v>6</v>
      </c>
      <c r="C178" t="s">
        <v>12</v>
      </c>
      <c r="D178" s="1">
        <v>42937</v>
      </c>
      <c r="E178">
        <v>191</v>
      </c>
      <c r="F178">
        <v>220</v>
      </c>
      <c r="G178">
        <f>SUMIFS(E$2:E178,$A$2:A178,Extraction[[#This Row],[AreaID]])</f>
        <v>12231</v>
      </c>
      <c r="H178">
        <f>SUMIFS(F$2:F178,$A$2:A178,Extraction[[#This Row],[AreaID]])</f>
        <v>11458</v>
      </c>
      <c r="I178">
        <f>VLOOKUP(Extraction[[#This Row],[AreaID]],Reserves[],4,FALSE)-Extraction[[#This Row],[OilExtractionToDate]]</f>
        <v>48149</v>
      </c>
      <c r="J178">
        <f>VLOOKUP(Extraction[[#This Row],[AreaID]],Reserves[],5,FALSE)-Extraction[[#This Row],[GasExtractionToDate]]</f>
        <v>60144</v>
      </c>
    </row>
    <row r="179" spans="1:10" x14ac:dyDescent="0.35">
      <c r="A179">
        <v>1</v>
      </c>
      <c r="B179" t="s">
        <v>4</v>
      </c>
      <c r="C179" t="s">
        <v>12</v>
      </c>
      <c r="D179" s="1">
        <v>42655</v>
      </c>
      <c r="E179">
        <v>106</v>
      </c>
      <c r="F179">
        <v>86</v>
      </c>
      <c r="G179">
        <f>SUMIFS(E$2:E179,$A$2:A179,Extraction[[#This Row],[AreaID]])</f>
        <v>2313</v>
      </c>
      <c r="H179">
        <f>SUMIFS(F$2:F179,$A$2:A179,Extraction[[#This Row],[AreaID]])</f>
        <v>2499</v>
      </c>
      <c r="I179">
        <f>VLOOKUP(Extraction[[#This Row],[AreaID]],Reserves[],4,FALSE)-Extraction[[#This Row],[OilExtractionToDate]]</f>
        <v>85277</v>
      </c>
      <c r="J179">
        <f>VLOOKUP(Extraction[[#This Row],[AreaID]],Reserves[],5,FALSE)-Extraction[[#This Row],[GasExtractionToDate]]</f>
        <v>70102</v>
      </c>
    </row>
    <row r="180" spans="1:10" x14ac:dyDescent="0.35">
      <c r="A180">
        <v>2</v>
      </c>
      <c r="B180" t="s">
        <v>4</v>
      </c>
      <c r="C180" t="s">
        <v>13</v>
      </c>
      <c r="D180" s="1">
        <v>42649</v>
      </c>
      <c r="E180">
        <v>278</v>
      </c>
      <c r="F180">
        <v>134</v>
      </c>
      <c r="G180">
        <f>SUMIFS(E$2:E180,$A$2:A180,Extraction[[#This Row],[AreaID]])</f>
        <v>2387</v>
      </c>
      <c r="H180">
        <f>SUMIFS(F$2:F180,$A$2:A180,Extraction[[#This Row],[AreaID]])</f>
        <v>2221</v>
      </c>
      <c r="I180">
        <f>VLOOKUP(Extraction[[#This Row],[AreaID]],Reserves[],4,FALSE)-Extraction[[#This Row],[OilExtractionToDate]]</f>
        <v>62054</v>
      </c>
      <c r="J180">
        <f>VLOOKUP(Extraction[[#This Row],[AreaID]],Reserves[],5,FALSE)-Extraction[[#This Row],[GasExtractionToDate]]</f>
        <v>83988</v>
      </c>
    </row>
    <row r="181" spans="1:10" x14ac:dyDescent="0.35">
      <c r="A181">
        <v>10</v>
      </c>
      <c r="B181" t="s">
        <v>14</v>
      </c>
      <c r="C181" t="s">
        <v>16</v>
      </c>
      <c r="D181" s="1">
        <v>42655</v>
      </c>
      <c r="E181">
        <v>294</v>
      </c>
      <c r="F181">
        <v>88</v>
      </c>
      <c r="G181">
        <f>SUMIFS(E$2:E181,$A$2:A181,Extraction[[#This Row],[AreaID]])</f>
        <v>2082</v>
      </c>
      <c r="H181">
        <f>SUMIFS(F$2:F181,$A$2:A181,Extraction[[#This Row],[AreaID]])</f>
        <v>2157</v>
      </c>
      <c r="I181">
        <f>VLOOKUP(Extraction[[#This Row],[AreaID]],Reserves[],4,FALSE)-Extraction[[#This Row],[OilExtractionToDate]]</f>
        <v>75146</v>
      </c>
      <c r="J181">
        <f>VLOOKUP(Extraction[[#This Row],[AreaID]],Reserves[],5,FALSE)-Extraction[[#This Row],[GasExtractionToDate]]</f>
        <v>63096</v>
      </c>
    </row>
    <row r="182" spans="1:10" x14ac:dyDescent="0.35">
      <c r="A182">
        <v>3</v>
      </c>
      <c r="B182" t="s">
        <v>4</v>
      </c>
      <c r="C182" t="s">
        <v>7</v>
      </c>
      <c r="D182" s="1">
        <v>42670</v>
      </c>
      <c r="E182">
        <v>282</v>
      </c>
      <c r="F182">
        <v>52</v>
      </c>
      <c r="G182">
        <f>SUMIFS(E$2:E182,$A$2:A182,Extraction[[#This Row],[AreaID]])</f>
        <v>2662</v>
      </c>
      <c r="H182">
        <f>SUMIFS(F$2:F182,$A$2:A182,Extraction[[#This Row],[AreaID]])</f>
        <v>2194</v>
      </c>
      <c r="I182">
        <f>VLOOKUP(Extraction[[#This Row],[AreaID]],Reserves[],4,FALSE)-Extraction[[#This Row],[OilExtractionToDate]]</f>
        <v>49496</v>
      </c>
      <c r="J182">
        <f>VLOOKUP(Extraction[[#This Row],[AreaID]],Reserves[],5,FALSE)-Extraction[[#This Row],[GasExtractionToDate]]</f>
        <v>94244</v>
      </c>
    </row>
    <row r="183" spans="1:10" x14ac:dyDescent="0.35">
      <c r="A183">
        <v>5</v>
      </c>
      <c r="B183" t="s">
        <v>5</v>
      </c>
      <c r="C183" t="s">
        <v>9</v>
      </c>
      <c r="D183" s="1">
        <v>42627</v>
      </c>
      <c r="E183">
        <v>183</v>
      </c>
      <c r="F183">
        <v>240</v>
      </c>
      <c r="G183">
        <f>SUMIFS(E$2:E183,$A$2:A183,Extraction[[#This Row],[AreaID]])</f>
        <v>1326</v>
      </c>
      <c r="H183">
        <f>SUMIFS(F$2:F183,$A$2:A183,Extraction[[#This Row],[AreaID]])</f>
        <v>1691</v>
      </c>
      <c r="I183">
        <f>VLOOKUP(Extraction[[#This Row],[AreaID]],Reserves[],4,FALSE)-Extraction[[#This Row],[OilExtractionToDate]]</f>
        <v>46097</v>
      </c>
      <c r="J183">
        <f>VLOOKUP(Extraction[[#This Row],[AreaID]],Reserves[],5,FALSE)-Extraction[[#This Row],[GasExtractionToDate]]</f>
        <v>76017</v>
      </c>
    </row>
    <row r="184" spans="1:10" x14ac:dyDescent="0.35">
      <c r="A184">
        <v>6</v>
      </c>
      <c r="B184" t="s">
        <v>6</v>
      </c>
      <c r="C184" t="s">
        <v>12</v>
      </c>
      <c r="D184" s="1">
        <v>42941</v>
      </c>
      <c r="E184">
        <v>149</v>
      </c>
      <c r="F184">
        <v>288</v>
      </c>
      <c r="G184">
        <f>SUMIFS(E$2:E184,$A$2:A184,Extraction[[#This Row],[AreaID]])</f>
        <v>12380</v>
      </c>
      <c r="H184">
        <f>SUMIFS(F$2:F184,$A$2:A184,Extraction[[#This Row],[AreaID]])</f>
        <v>11746</v>
      </c>
      <c r="I184">
        <f>VLOOKUP(Extraction[[#This Row],[AreaID]],Reserves[],4,FALSE)-Extraction[[#This Row],[OilExtractionToDate]]</f>
        <v>48000</v>
      </c>
      <c r="J184">
        <f>VLOOKUP(Extraction[[#This Row],[AreaID]],Reserves[],5,FALSE)-Extraction[[#This Row],[GasExtractionToDate]]</f>
        <v>59856</v>
      </c>
    </row>
    <row r="185" spans="1:10" x14ac:dyDescent="0.35">
      <c r="A185">
        <v>6</v>
      </c>
      <c r="B185" t="s">
        <v>6</v>
      </c>
      <c r="C185" t="s">
        <v>12</v>
      </c>
      <c r="D185" s="1">
        <v>42946</v>
      </c>
      <c r="E185">
        <v>151</v>
      </c>
      <c r="F185">
        <v>297</v>
      </c>
      <c r="G185">
        <f>SUMIFS(E$2:E185,$A$2:A185,Extraction[[#This Row],[AreaID]])</f>
        <v>12531</v>
      </c>
      <c r="H185">
        <f>SUMIFS(F$2:F185,$A$2:A185,Extraction[[#This Row],[AreaID]])</f>
        <v>12043</v>
      </c>
      <c r="I185">
        <f>VLOOKUP(Extraction[[#This Row],[AreaID]],Reserves[],4,FALSE)-Extraction[[#This Row],[OilExtractionToDate]]</f>
        <v>47849</v>
      </c>
      <c r="J185">
        <f>VLOOKUP(Extraction[[#This Row],[AreaID]],Reserves[],5,FALSE)-Extraction[[#This Row],[GasExtractionToDate]]</f>
        <v>59559</v>
      </c>
    </row>
    <row r="186" spans="1:10" x14ac:dyDescent="0.35">
      <c r="A186">
        <v>1</v>
      </c>
      <c r="B186" t="s">
        <v>4</v>
      </c>
      <c r="C186" t="s">
        <v>12</v>
      </c>
      <c r="D186" s="1">
        <v>42662</v>
      </c>
      <c r="E186">
        <v>107</v>
      </c>
      <c r="F186">
        <v>141</v>
      </c>
      <c r="G186">
        <f>SUMIFS(E$2:E186,$A$2:A186,Extraction[[#This Row],[AreaID]])</f>
        <v>2420</v>
      </c>
      <c r="H186">
        <f>SUMIFS(F$2:F186,$A$2:A186,Extraction[[#This Row],[AreaID]])</f>
        <v>2640</v>
      </c>
      <c r="I186">
        <f>VLOOKUP(Extraction[[#This Row],[AreaID]],Reserves[],4,FALSE)-Extraction[[#This Row],[OilExtractionToDate]]</f>
        <v>85170</v>
      </c>
      <c r="J186">
        <f>VLOOKUP(Extraction[[#This Row],[AreaID]],Reserves[],5,FALSE)-Extraction[[#This Row],[GasExtractionToDate]]</f>
        <v>69961</v>
      </c>
    </row>
    <row r="187" spans="1:10" x14ac:dyDescent="0.35">
      <c r="A187">
        <v>6</v>
      </c>
      <c r="B187" t="s">
        <v>6</v>
      </c>
      <c r="C187" t="s">
        <v>12</v>
      </c>
      <c r="D187" s="1">
        <v>42949</v>
      </c>
      <c r="E187">
        <v>196</v>
      </c>
      <c r="F187">
        <v>73</v>
      </c>
      <c r="G187">
        <f>SUMIFS(E$2:E187,$A$2:A187,Extraction[[#This Row],[AreaID]])</f>
        <v>12727</v>
      </c>
      <c r="H187">
        <f>SUMIFS(F$2:F187,$A$2:A187,Extraction[[#This Row],[AreaID]])</f>
        <v>12116</v>
      </c>
      <c r="I187">
        <f>VLOOKUP(Extraction[[#This Row],[AreaID]],Reserves[],4,FALSE)-Extraction[[#This Row],[OilExtractionToDate]]</f>
        <v>47653</v>
      </c>
      <c r="J187">
        <f>VLOOKUP(Extraction[[#This Row],[AreaID]],Reserves[],5,FALSE)-Extraction[[#This Row],[GasExtractionToDate]]</f>
        <v>59486</v>
      </c>
    </row>
    <row r="188" spans="1:10" x14ac:dyDescent="0.35">
      <c r="A188">
        <v>13</v>
      </c>
      <c r="B188" t="s">
        <v>15</v>
      </c>
      <c r="C188" t="s">
        <v>19</v>
      </c>
      <c r="D188" s="1">
        <v>42674</v>
      </c>
      <c r="E188">
        <v>173</v>
      </c>
      <c r="F188">
        <v>121</v>
      </c>
      <c r="G188">
        <f>SUMIFS(E$2:E188,$A$2:A188,Extraction[[#This Row],[AreaID]])</f>
        <v>2895</v>
      </c>
      <c r="H188">
        <f>SUMIFS(F$2:F188,$A$2:A188,Extraction[[#This Row],[AreaID]])</f>
        <v>2871</v>
      </c>
      <c r="I188">
        <f>VLOOKUP(Extraction[[#This Row],[AreaID]],Reserves[],4,FALSE)-Extraction[[#This Row],[OilExtractionToDate]]</f>
        <v>89808</v>
      </c>
      <c r="J188">
        <f>VLOOKUP(Extraction[[#This Row],[AreaID]],Reserves[],5,FALSE)-Extraction[[#This Row],[GasExtractionToDate]]</f>
        <v>76584</v>
      </c>
    </row>
    <row r="189" spans="1:10" x14ac:dyDescent="0.35">
      <c r="A189">
        <v>6</v>
      </c>
      <c r="B189" t="s">
        <v>6</v>
      </c>
      <c r="C189" t="s">
        <v>12</v>
      </c>
      <c r="D189" s="1">
        <v>42955</v>
      </c>
      <c r="E189">
        <v>92</v>
      </c>
      <c r="F189">
        <v>264</v>
      </c>
      <c r="G189">
        <f>SUMIFS(E$2:E189,$A$2:A189,Extraction[[#This Row],[AreaID]])</f>
        <v>12819</v>
      </c>
      <c r="H189">
        <f>SUMIFS(F$2:F189,$A$2:A189,Extraction[[#This Row],[AreaID]])</f>
        <v>12380</v>
      </c>
      <c r="I189">
        <f>VLOOKUP(Extraction[[#This Row],[AreaID]],Reserves[],4,FALSE)-Extraction[[#This Row],[OilExtractionToDate]]</f>
        <v>47561</v>
      </c>
      <c r="J189">
        <f>VLOOKUP(Extraction[[#This Row],[AreaID]],Reserves[],5,FALSE)-Extraction[[#This Row],[GasExtractionToDate]]</f>
        <v>59222</v>
      </c>
    </row>
    <row r="190" spans="1:10" x14ac:dyDescent="0.35">
      <c r="A190">
        <v>6</v>
      </c>
      <c r="B190" t="s">
        <v>6</v>
      </c>
      <c r="C190" t="s">
        <v>12</v>
      </c>
      <c r="D190" s="1">
        <v>42963</v>
      </c>
      <c r="E190">
        <v>172</v>
      </c>
      <c r="F190">
        <v>166</v>
      </c>
      <c r="G190">
        <f>SUMIFS(E$2:E190,$A$2:A190,Extraction[[#This Row],[AreaID]])</f>
        <v>12991</v>
      </c>
      <c r="H190">
        <f>SUMIFS(F$2:F190,$A$2:A190,Extraction[[#This Row],[AreaID]])</f>
        <v>12546</v>
      </c>
      <c r="I190">
        <f>VLOOKUP(Extraction[[#This Row],[AreaID]],Reserves[],4,FALSE)-Extraction[[#This Row],[OilExtractionToDate]]</f>
        <v>47389</v>
      </c>
      <c r="J190">
        <f>VLOOKUP(Extraction[[#This Row],[AreaID]],Reserves[],5,FALSE)-Extraction[[#This Row],[GasExtractionToDate]]</f>
        <v>59056</v>
      </c>
    </row>
    <row r="191" spans="1:10" x14ac:dyDescent="0.35">
      <c r="A191">
        <v>5</v>
      </c>
      <c r="B191" t="s">
        <v>5</v>
      </c>
      <c r="C191" t="s">
        <v>9</v>
      </c>
      <c r="D191" s="1">
        <v>42632</v>
      </c>
      <c r="E191">
        <v>138</v>
      </c>
      <c r="F191">
        <v>162</v>
      </c>
      <c r="G191">
        <f>SUMIFS(E$2:E191,$A$2:A191,Extraction[[#This Row],[AreaID]])</f>
        <v>1464</v>
      </c>
      <c r="H191">
        <f>SUMIFS(F$2:F191,$A$2:A191,Extraction[[#This Row],[AreaID]])</f>
        <v>1853</v>
      </c>
      <c r="I191">
        <f>VLOOKUP(Extraction[[#This Row],[AreaID]],Reserves[],4,FALSE)-Extraction[[#This Row],[OilExtractionToDate]]</f>
        <v>45959</v>
      </c>
      <c r="J191">
        <f>VLOOKUP(Extraction[[#This Row],[AreaID]],Reserves[],5,FALSE)-Extraction[[#This Row],[GasExtractionToDate]]</f>
        <v>75855</v>
      </c>
    </row>
    <row r="192" spans="1:10" x14ac:dyDescent="0.35">
      <c r="A192">
        <v>1</v>
      </c>
      <c r="B192" t="s">
        <v>4</v>
      </c>
      <c r="C192" t="s">
        <v>12</v>
      </c>
      <c r="D192" s="1">
        <v>42666</v>
      </c>
      <c r="E192">
        <v>182</v>
      </c>
      <c r="F192">
        <v>249</v>
      </c>
      <c r="G192">
        <f>SUMIFS(E$2:E192,$A$2:A192,Extraction[[#This Row],[AreaID]])</f>
        <v>2602</v>
      </c>
      <c r="H192">
        <f>SUMIFS(F$2:F192,$A$2:A192,Extraction[[#This Row],[AreaID]])</f>
        <v>2889</v>
      </c>
      <c r="I192">
        <f>VLOOKUP(Extraction[[#This Row],[AreaID]],Reserves[],4,FALSE)-Extraction[[#This Row],[OilExtractionToDate]]</f>
        <v>84988</v>
      </c>
      <c r="J192">
        <f>VLOOKUP(Extraction[[#This Row],[AreaID]],Reserves[],5,FALSE)-Extraction[[#This Row],[GasExtractionToDate]]</f>
        <v>69712</v>
      </c>
    </row>
    <row r="193" spans="1:10" x14ac:dyDescent="0.35">
      <c r="A193">
        <v>1</v>
      </c>
      <c r="B193" t="s">
        <v>4</v>
      </c>
      <c r="C193" t="s">
        <v>12</v>
      </c>
      <c r="D193" s="1">
        <v>42671</v>
      </c>
      <c r="E193">
        <v>129</v>
      </c>
      <c r="F193">
        <v>260</v>
      </c>
      <c r="G193">
        <f>SUMIFS(E$2:E193,$A$2:A193,Extraction[[#This Row],[AreaID]])</f>
        <v>2731</v>
      </c>
      <c r="H193">
        <f>SUMIFS(F$2:F193,$A$2:A193,Extraction[[#This Row],[AreaID]])</f>
        <v>3149</v>
      </c>
      <c r="I193">
        <f>VLOOKUP(Extraction[[#This Row],[AreaID]],Reserves[],4,FALSE)-Extraction[[#This Row],[OilExtractionToDate]]</f>
        <v>84859</v>
      </c>
      <c r="J193">
        <f>VLOOKUP(Extraction[[#This Row],[AreaID]],Reserves[],5,FALSE)-Extraction[[#This Row],[GasExtractionToDate]]</f>
        <v>69452</v>
      </c>
    </row>
    <row r="194" spans="1:10" x14ac:dyDescent="0.35">
      <c r="A194">
        <v>6</v>
      </c>
      <c r="B194" t="s">
        <v>6</v>
      </c>
      <c r="C194" t="s">
        <v>12</v>
      </c>
      <c r="D194" s="1">
        <v>42969</v>
      </c>
      <c r="E194">
        <v>122</v>
      </c>
      <c r="F194">
        <v>287</v>
      </c>
      <c r="G194">
        <f>SUMIFS(E$2:E194,$A$2:A194,Extraction[[#This Row],[AreaID]])</f>
        <v>13113</v>
      </c>
      <c r="H194">
        <f>SUMIFS(F$2:F194,$A$2:A194,Extraction[[#This Row],[AreaID]])</f>
        <v>12833</v>
      </c>
      <c r="I194">
        <f>VLOOKUP(Extraction[[#This Row],[AreaID]],Reserves[],4,FALSE)-Extraction[[#This Row],[OilExtractionToDate]]</f>
        <v>47267</v>
      </c>
      <c r="J194">
        <f>VLOOKUP(Extraction[[#This Row],[AreaID]],Reserves[],5,FALSE)-Extraction[[#This Row],[GasExtractionToDate]]</f>
        <v>58769</v>
      </c>
    </row>
    <row r="195" spans="1:10" x14ac:dyDescent="0.35">
      <c r="A195">
        <v>12</v>
      </c>
      <c r="B195" t="s">
        <v>14</v>
      </c>
      <c r="C195" t="s">
        <v>18</v>
      </c>
      <c r="D195" s="1">
        <v>42626</v>
      </c>
      <c r="E195">
        <v>220</v>
      </c>
      <c r="F195">
        <v>106</v>
      </c>
      <c r="G195">
        <f>SUMIFS(E$2:E195,$A$2:A195,Extraction[[#This Row],[AreaID]])</f>
        <v>1963</v>
      </c>
      <c r="H195">
        <f>SUMIFS(F$2:F195,$A$2:A195,Extraction[[#This Row],[AreaID]])</f>
        <v>1572</v>
      </c>
      <c r="I195">
        <f>VLOOKUP(Extraction[[#This Row],[AreaID]],Reserves[],4,FALSE)-Extraction[[#This Row],[OilExtractionToDate]]</f>
        <v>61424</v>
      </c>
      <c r="J195">
        <f>VLOOKUP(Extraction[[#This Row],[AreaID]],Reserves[],5,FALSE)-Extraction[[#This Row],[GasExtractionToDate]]</f>
        <v>95633</v>
      </c>
    </row>
    <row r="196" spans="1:10" x14ac:dyDescent="0.35">
      <c r="A196">
        <v>4</v>
      </c>
      <c r="B196" t="s">
        <v>5</v>
      </c>
      <c r="C196" t="s">
        <v>8</v>
      </c>
      <c r="D196" s="1">
        <v>42655</v>
      </c>
      <c r="E196">
        <v>154</v>
      </c>
      <c r="F196">
        <v>270</v>
      </c>
      <c r="G196">
        <f>SUMIFS(E$2:E196,$A$2:A196,Extraction[[#This Row],[AreaID]])</f>
        <v>2059</v>
      </c>
      <c r="H196">
        <f>SUMIFS(F$2:F196,$A$2:A196,Extraction[[#This Row],[AreaID]])</f>
        <v>2213</v>
      </c>
      <c r="I196">
        <f>VLOOKUP(Extraction[[#This Row],[AreaID]],Reserves[],4,FALSE)-Extraction[[#This Row],[OilExtractionToDate]]</f>
        <v>63131</v>
      </c>
      <c r="J196">
        <f>VLOOKUP(Extraction[[#This Row],[AreaID]],Reserves[],5,FALSE)-Extraction[[#This Row],[GasExtractionToDate]]</f>
        <v>86240</v>
      </c>
    </row>
    <row r="197" spans="1:10" x14ac:dyDescent="0.35">
      <c r="A197">
        <v>13</v>
      </c>
      <c r="B197" t="s">
        <v>15</v>
      </c>
      <c r="C197" t="s">
        <v>19</v>
      </c>
      <c r="D197" s="1">
        <v>42677</v>
      </c>
      <c r="E197">
        <v>130</v>
      </c>
      <c r="F197">
        <v>57</v>
      </c>
      <c r="G197">
        <f>SUMIFS(E$2:E197,$A$2:A197,Extraction[[#This Row],[AreaID]])</f>
        <v>3025</v>
      </c>
      <c r="H197">
        <f>SUMIFS(F$2:F197,$A$2:A197,Extraction[[#This Row],[AreaID]])</f>
        <v>2928</v>
      </c>
      <c r="I197">
        <f>VLOOKUP(Extraction[[#This Row],[AreaID]],Reserves[],4,FALSE)-Extraction[[#This Row],[OilExtractionToDate]]</f>
        <v>89678</v>
      </c>
      <c r="J197">
        <f>VLOOKUP(Extraction[[#This Row],[AreaID]],Reserves[],5,FALSE)-Extraction[[#This Row],[GasExtractionToDate]]</f>
        <v>76527</v>
      </c>
    </row>
    <row r="198" spans="1:10" x14ac:dyDescent="0.35">
      <c r="A198">
        <v>6</v>
      </c>
      <c r="B198" t="s">
        <v>6</v>
      </c>
      <c r="C198" t="s">
        <v>12</v>
      </c>
      <c r="D198" s="1">
        <v>42974</v>
      </c>
      <c r="E198">
        <v>109</v>
      </c>
      <c r="F198">
        <v>94</v>
      </c>
      <c r="G198">
        <f>SUMIFS(E$2:E198,$A$2:A198,Extraction[[#This Row],[AreaID]])</f>
        <v>13222</v>
      </c>
      <c r="H198">
        <f>SUMIFS(F$2:F198,$A$2:A198,Extraction[[#This Row],[AreaID]])</f>
        <v>12927</v>
      </c>
      <c r="I198">
        <f>VLOOKUP(Extraction[[#This Row],[AreaID]],Reserves[],4,FALSE)-Extraction[[#This Row],[OilExtractionToDate]]</f>
        <v>47158</v>
      </c>
      <c r="J198">
        <f>VLOOKUP(Extraction[[#This Row],[AreaID]],Reserves[],5,FALSE)-Extraction[[#This Row],[GasExtractionToDate]]</f>
        <v>58675</v>
      </c>
    </row>
    <row r="199" spans="1:10" x14ac:dyDescent="0.35">
      <c r="A199">
        <v>2</v>
      </c>
      <c r="B199" t="s">
        <v>4</v>
      </c>
      <c r="C199" t="s">
        <v>13</v>
      </c>
      <c r="D199" s="1">
        <v>42652</v>
      </c>
      <c r="E199">
        <v>88</v>
      </c>
      <c r="F199">
        <v>62</v>
      </c>
      <c r="G199">
        <f>SUMIFS(E$2:E199,$A$2:A199,Extraction[[#This Row],[AreaID]])</f>
        <v>2475</v>
      </c>
      <c r="H199">
        <f>SUMIFS(F$2:F199,$A$2:A199,Extraction[[#This Row],[AreaID]])</f>
        <v>2283</v>
      </c>
      <c r="I199">
        <f>VLOOKUP(Extraction[[#This Row],[AreaID]],Reserves[],4,FALSE)-Extraction[[#This Row],[OilExtractionToDate]]</f>
        <v>61966</v>
      </c>
      <c r="J199">
        <f>VLOOKUP(Extraction[[#This Row],[AreaID]],Reserves[],5,FALSE)-Extraction[[#This Row],[GasExtractionToDate]]</f>
        <v>83926</v>
      </c>
    </row>
    <row r="200" spans="1:10" x14ac:dyDescent="0.35">
      <c r="A200">
        <v>10</v>
      </c>
      <c r="B200" t="s">
        <v>14</v>
      </c>
      <c r="C200" t="s">
        <v>16</v>
      </c>
      <c r="D200" s="1">
        <v>42662</v>
      </c>
      <c r="E200">
        <v>117</v>
      </c>
      <c r="F200">
        <v>170</v>
      </c>
      <c r="G200">
        <f>SUMIFS(E$2:E200,$A$2:A200,Extraction[[#This Row],[AreaID]])</f>
        <v>2199</v>
      </c>
      <c r="H200">
        <f>SUMIFS(F$2:F200,$A$2:A200,Extraction[[#This Row],[AreaID]])</f>
        <v>2327</v>
      </c>
      <c r="I200">
        <f>VLOOKUP(Extraction[[#This Row],[AreaID]],Reserves[],4,FALSE)-Extraction[[#This Row],[OilExtractionToDate]]</f>
        <v>75029</v>
      </c>
      <c r="J200">
        <f>VLOOKUP(Extraction[[#This Row],[AreaID]],Reserves[],5,FALSE)-Extraction[[#This Row],[GasExtractionToDate]]</f>
        <v>62926</v>
      </c>
    </row>
    <row r="201" spans="1:10" x14ac:dyDescent="0.35">
      <c r="A201">
        <v>10</v>
      </c>
      <c r="B201" t="s">
        <v>14</v>
      </c>
      <c r="C201" t="s">
        <v>16</v>
      </c>
      <c r="D201" s="1">
        <v>42670</v>
      </c>
      <c r="E201">
        <v>278</v>
      </c>
      <c r="F201">
        <v>142</v>
      </c>
      <c r="G201">
        <f>SUMIFS(E$2:E201,$A$2:A201,Extraction[[#This Row],[AreaID]])</f>
        <v>2477</v>
      </c>
      <c r="H201">
        <f>SUMIFS(F$2:F201,$A$2:A201,Extraction[[#This Row],[AreaID]])</f>
        <v>2469</v>
      </c>
      <c r="I201">
        <f>VLOOKUP(Extraction[[#This Row],[AreaID]],Reserves[],4,FALSE)-Extraction[[#This Row],[OilExtractionToDate]]</f>
        <v>74751</v>
      </c>
      <c r="J201">
        <f>VLOOKUP(Extraction[[#This Row],[AreaID]],Reserves[],5,FALSE)-Extraction[[#This Row],[GasExtractionToDate]]</f>
        <v>62784</v>
      </c>
    </row>
    <row r="202" spans="1:10" x14ac:dyDescent="0.35">
      <c r="A202">
        <v>14</v>
      </c>
      <c r="B202" t="s">
        <v>15</v>
      </c>
      <c r="C202" t="s">
        <v>13</v>
      </c>
      <c r="D202" s="1">
        <v>42660</v>
      </c>
      <c r="E202">
        <v>198</v>
      </c>
      <c r="F202">
        <v>155</v>
      </c>
      <c r="G202">
        <f>SUMIFS(E$2:E202,$A$2:A202,Extraction[[#This Row],[AreaID]])</f>
        <v>2081</v>
      </c>
      <c r="H202">
        <f>SUMIFS(F$2:F202,$A$2:A202,Extraction[[#This Row],[AreaID]])</f>
        <v>2221</v>
      </c>
      <c r="I202">
        <f>VLOOKUP(Extraction[[#This Row],[AreaID]],Reserves[],4,FALSE)-Extraction[[#This Row],[OilExtractionToDate]]</f>
        <v>73330</v>
      </c>
      <c r="J202">
        <f>VLOOKUP(Extraction[[#This Row],[AreaID]],Reserves[],5,FALSE)-Extraction[[#This Row],[GasExtractionToDate]]</f>
        <v>73917</v>
      </c>
    </row>
    <row r="203" spans="1:10" x14ac:dyDescent="0.35">
      <c r="A203">
        <v>6</v>
      </c>
      <c r="B203" t="s">
        <v>6</v>
      </c>
      <c r="C203" t="s">
        <v>12</v>
      </c>
      <c r="D203" s="1">
        <v>42982</v>
      </c>
      <c r="E203">
        <v>150</v>
      </c>
      <c r="F203">
        <v>65</v>
      </c>
      <c r="G203">
        <f>SUMIFS(E$2:E203,$A$2:A203,Extraction[[#This Row],[AreaID]])</f>
        <v>13372</v>
      </c>
      <c r="H203">
        <f>SUMIFS(F$2:F203,$A$2:A203,Extraction[[#This Row],[AreaID]])</f>
        <v>12992</v>
      </c>
      <c r="I203">
        <f>VLOOKUP(Extraction[[#This Row],[AreaID]],Reserves[],4,FALSE)-Extraction[[#This Row],[OilExtractionToDate]]</f>
        <v>47008</v>
      </c>
      <c r="J203">
        <f>VLOOKUP(Extraction[[#This Row],[AreaID]],Reserves[],5,FALSE)-Extraction[[#This Row],[GasExtractionToDate]]</f>
        <v>58610</v>
      </c>
    </row>
    <row r="204" spans="1:10" x14ac:dyDescent="0.35">
      <c r="A204">
        <v>5</v>
      </c>
      <c r="B204" t="s">
        <v>5</v>
      </c>
      <c r="C204" t="s">
        <v>9</v>
      </c>
      <c r="D204" s="1">
        <v>42640</v>
      </c>
      <c r="E204">
        <v>103</v>
      </c>
      <c r="F204">
        <v>236</v>
      </c>
      <c r="G204">
        <f>SUMIFS(E$2:E204,$A$2:A204,Extraction[[#This Row],[AreaID]])</f>
        <v>1567</v>
      </c>
      <c r="H204">
        <f>SUMIFS(F$2:F204,$A$2:A204,Extraction[[#This Row],[AreaID]])</f>
        <v>2089</v>
      </c>
      <c r="I204">
        <f>VLOOKUP(Extraction[[#This Row],[AreaID]],Reserves[],4,FALSE)-Extraction[[#This Row],[OilExtractionToDate]]</f>
        <v>45856</v>
      </c>
      <c r="J204">
        <f>VLOOKUP(Extraction[[#This Row],[AreaID]],Reserves[],5,FALSE)-Extraction[[#This Row],[GasExtractionToDate]]</f>
        <v>75619</v>
      </c>
    </row>
    <row r="205" spans="1:10" x14ac:dyDescent="0.35">
      <c r="A205">
        <v>12</v>
      </c>
      <c r="B205" t="s">
        <v>14</v>
      </c>
      <c r="C205" t="s">
        <v>18</v>
      </c>
      <c r="D205" s="1">
        <v>42629</v>
      </c>
      <c r="E205">
        <v>188</v>
      </c>
      <c r="F205">
        <v>151</v>
      </c>
      <c r="G205">
        <f>SUMIFS(E$2:E205,$A$2:A205,Extraction[[#This Row],[AreaID]])</f>
        <v>2151</v>
      </c>
      <c r="H205">
        <f>SUMIFS(F$2:F205,$A$2:A205,Extraction[[#This Row],[AreaID]])</f>
        <v>1723</v>
      </c>
      <c r="I205">
        <f>VLOOKUP(Extraction[[#This Row],[AreaID]],Reserves[],4,FALSE)-Extraction[[#This Row],[OilExtractionToDate]]</f>
        <v>61236</v>
      </c>
      <c r="J205">
        <f>VLOOKUP(Extraction[[#This Row],[AreaID]],Reserves[],5,FALSE)-Extraction[[#This Row],[GasExtractionToDate]]</f>
        <v>95482</v>
      </c>
    </row>
    <row r="206" spans="1:10" x14ac:dyDescent="0.35">
      <c r="A206">
        <v>12</v>
      </c>
      <c r="B206" t="s">
        <v>14</v>
      </c>
      <c r="C206" t="s">
        <v>18</v>
      </c>
      <c r="D206" s="1">
        <v>42634</v>
      </c>
      <c r="E206">
        <v>89</v>
      </c>
      <c r="F206">
        <v>239</v>
      </c>
      <c r="G206">
        <f>SUMIFS(E$2:E206,$A$2:A206,Extraction[[#This Row],[AreaID]])</f>
        <v>2240</v>
      </c>
      <c r="H206">
        <f>SUMIFS(F$2:F206,$A$2:A206,Extraction[[#This Row],[AreaID]])</f>
        <v>1962</v>
      </c>
      <c r="I206">
        <f>VLOOKUP(Extraction[[#This Row],[AreaID]],Reserves[],4,FALSE)-Extraction[[#This Row],[OilExtractionToDate]]</f>
        <v>61147</v>
      </c>
      <c r="J206">
        <f>VLOOKUP(Extraction[[#This Row],[AreaID]],Reserves[],5,FALSE)-Extraction[[#This Row],[GasExtractionToDate]]</f>
        <v>95243</v>
      </c>
    </row>
    <row r="207" spans="1:10" x14ac:dyDescent="0.35">
      <c r="A207">
        <v>11</v>
      </c>
      <c r="B207" t="s">
        <v>14</v>
      </c>
      <c r="C207" t="s">
        <v>17</v>
      </c>
      <c r="D207" s="1">
        <v>42652</v>
      </c>
      <c r="E207">
        <v>255</v>
      </c>
      <c r="F207">
        <v>141</v>
      </c>
      <c r="G207">
        <f>SUMIFS(E$2:E207,$A$2:A207,Extraction[[#This Row],[AreaID]])</f>
        <v>2704</v>
      </c>
      <c r="H207">
        <f>SUMIFS(F$2:F207,$A$2:A207,Extraction[[#This Row],[AreaID]])</f>
        <v>2559</v>
      </c>
      <c r="I207">
        <f>VLOOKUP(Extraction[[#This Row],[AreaID]],Reserves[],4,FALSE)-Extraction[[#This Row],[OilExtractionToDate]]</f>
        <v>73276</v>
      </c>
      <c r="J207">
        <f>VLOOKUP(Extraction[[#This Row],[AreaID]],Reserves[],5,FALSE)-Extraction[[#This Row],[GasExtractionToDate]]</f>
        <v>94238</v>
      </c>
    </row>
    <row r="208" spans="1:10" x14ac:dyDescent="0.35">
      <c r="A208">
        <v>5</v>
      </c>
      <c r="B208" t="s">
        <v>5</v>
      </c>
      <c r="C208" t="s">
        <v>9</v>
      </c>
      <c r="D208" s="1">
        <v>42643</v>
      </c>
      <c r="E208">
        <v>260</v>
      </c>
      <c r="F208">
        <v>112</v>
      </c>
      <c r="G208">
        <f>SUMIFS(E$2:E208,$A$2:A208,Extraction[[#This Row],[AreaID]])</f>
        <v>1827</v>
      </c>
      <c r="H208">
        <f>SUMIFS(F$2:F208,$A$2:A208,Extraction[[#This Row],[AreaID]])</f>
        <v>2201</v>
      </c>
      <c r="I208">
        <f>VLOOKUP(Extraction[[#This Row],[AreaID]],Reserves[],4,FALSE)-Extraction[[#This Row],[OilExtractionToDate]]</f>
        <v>45596</v>
      </c>
      <c r="J208">
        <f>VLOOKUP(Extraction[[#This Row],[AreaID]],Reserves[],5,FALSE)-Extraction[[#This Row],[GasExtractionToDate]]</f>
        <v>75507</v>
      </c>
    </row>
    <row r="209" spans="1:10" x14ac:dyDescent="0.35">
      <c r="A209">
        <v>13</v>
      </c>
      <c r="B209" t="s">
        <v>15</v>
      </c>
      <c r="C209" t="s">
        <v>19</v>
      </c>
      <c r="D209" s="1">
        <v>42683</v>
      </c>
      <c r="E209">
        <v>130</v>
      </c>
      <c r="F209">
        <v>215</v>
      </c>
      <c r="G209">
        <f>SUMIFS(E$2:E209,$A$2:A209,Extraction[[#This Row],[AreaID]])</f>
        <v>3155</v>
      </c>
      <c r="H209">
        <f>SUMIFS(F$2:F209,$A$2:A209,Extraction[[#This Row],[AreaID]])</f>
        <v>3143</v>
      </c>
      <c r="I209">
        <f>VLOOKUP(Extraction[[#This Row],[AreaID]],Reserves[],4,FALSE)-Extraction[[#This Row],[OilExtractionToDate]]</f>
        <v>89548</v>
      </c>
      <c r="J209">
        <f>VLOOKUP(Extraction[[#This Row],[AreaID]],Reserves[],5,FALSE)-Extraction[[#This Row],[GasExtractionToDate]]</f>
        <v>76312</v>
      </c>
    </row>
    <row r="210" spans="1:10" x14ac:dyDescent="0.35">
      <c r="A210">
        <v>14</v>
      </c>
      <c r="B210" t="s">
        <v>15</v>
      </c>
      <c r="C210" t="s">
        <v>13</v>
      </c>
      <c r="D210" s="1">
        <v>42668</v>
      </c>
      <c r="E210">
        <v>200</v>
      </c>
      <c r="F210">
        <v>280</v>
      </c>
      <c r="G210">
        <f>SUMIFS(E$2:E210,$A$2:A210,Extraction[[#This Row],[AreaID]])</f>
        <v>2281</v>
      </c>
      <c r="H210">
        <f>SUMIFS(F$2:F210,$A$2:A210,Extraction[[#This Row],[AreaID]])</f>
        <v>2501</v>
      </c>
      <c r="I210">
        <f>VLOOKUP(Extraction[[#This Row],[AreaID]],Reserves[],4,FALSE)-Extraction[[#This Row],[OilExtractionToDate]]</f>
        <v>73130</v>
      </c>
      <c r="J210">
        <f>VLOOKUP(Extraction[[#This Row],[AreaID]],Reserves[],5,FALSE)-Extraction[[#This Row],[GasExtractionToDate]]</f>
        <v>73637</v>
      </c>
    </row>
    <row r="211" spans="1:10" x14ac:dyDescent="0.35">
      <c r="A211">
        <v>1</v>
      </c>
      <c r="B211" t="s">
        <v>4</v>
      </c>
      <c r="C211" t="s">
        <v>12</v>
      </c>
      <c r="D211" s="1">
        <v>42676</v>
      </c>
      <c r="E211">
        <v>249</v>
      </c>
      <c r="F211">
        <v>154</v>
      </c>
      <c r="G211">
        <f>SUMIFS(E$2:E211,$A$2:A211,Extraction[[#This Row],[AreaID]])</f>
        <v>2980</v>
      </c>
      <c r="H211">
        <f>SUMIFS(F$2:F211,$A$2:A211,Extraction[[#This Row],[AreaID]])</f>
        <v>3303</v>
      </c>
      <c r="I211">
        <f>VLOOKUP(Extraction[[#This Row],[AreaID]],Reserves[],4,FALSE)-Extraction[[#This Row],[OilExtractionToDate]]</f>
        <v>84610</v>
      </c>
      <c r="J211">
        <f>VLOOKUP(Extraction[[#This Row],[AreaID]],Reserves[],5,FALSE)-Extraction[[#This Row],[GasExtractionToDate]]</f>
        <v>69298</v>
      </c>
    </row>
    <row r="212" spans="1:10" x14ac:dyDescent="0.35">
      <c r="A212">
        <v>14</v>
      </c>
      <c r="B212" t="s">
        <v>15</v>
      </c>
      <c r="C212" t="s">
        <v>13</v>
      </c>
      <c r="D212" s="1">
        <v>42676</v>
      </c>
      <c r="E212">
        <v>274</v>
      </c>
      <c r="F212">
        <v>90</v>
      </c>
      <c r="G212">
        <f>SUMIFS(E$2:E212,$A$2:A212,Extraction[[#This Row],[AreaID]])</f>
        <v>2555</v>
      </c>
      <c r="H212">
        <f>SUMIFS(F$2:F212,$A$2:A212,Extraction[[#This Row],[AreaID]])</f>
        <v>2591</v>
      </c>
      <c r="I212">
        <f>VLOOKUP(Extraction[[#This Row],[AreaID]],Reserves[],4,FALSE)-Extraction[[#This Row],[OilExtractionToDate]]</f>
        <v>72856</v>
      </c>
      <c r="J212">
        <f>VLOOKUP(Extraction[[#This Row],[AreaID]],Reserves[],5,FALSE)-Extraction[[#This Row],[GasExtractionToDate]]</f>
        <v>73547</v>
      </c>
    </row>
    <row r="213" spans="1:10" x14ac:dyDescent="0.35">
      <c r="A213">
        <v>1</v>
      </c>
      <c r="B213" t="s">
        <v>4</v>
      </c>
      <c r="C213" t="s">
        <v>12</v>
      </c>
      <c r="D213" s="1">
        <v>42682</v>
      </c>
      <c r="E213">
        <v>193</v>
      </c>
      <c r="F213">
        <v>162</v>
      </c>
      <c r="G213">
        <f>SUMIFS(E$2:E213,$A$2:A213,Extraction[[#This Row],[AreaID]])</f>
        <v>3173</v>
      </c>
      <c r="H213">
        <f>SUMIFS(F$2:F213,$A$2:A213,Extraction[[#This Row],[AreaID]])</f>
        <v>3465</v>
      </c>
      <c r="I213">
        <f>VLOOKUP(Extraction[[#This Row],[AreaID]],Reserves[],4,FALSE)-Extraction[[#This Row],[OilExtractionToDate]]</f>
        <v>84417</v>
      </c>
      <c r="J213">
        <f>VLOOKUP(Extraction[[#This Row],[AreaID]],Reserves[],5,FALSE)-Extraction[[#This Row],[GasExtractionToDate]]</f>
        <v>69136</v>
      </c>
    </row>
    <row r="214" spans="1:10" x14ac:dyDescent="0.35">
      <c r="A214">
        <v>11</v>
      </c>
      <c r="B214" t="s">
        <v>14</v>
      </c>
      <c r="C214" t="s">
        <v>17</v>
      </c>
      <c r="D214" s="1">
        <v>42656</v>
      </c>
      <c r="E214">
        <v>249</v>
      </c>
      <c r="F214">
        <v>137</v>
      </c>
      <c r="G214">
        <f>SUMIFS(E$2:E214,$A$2:A214,Extraction[[#This Row],[AreaID]])</f>
        <v>2953</v>
      </c>
      <c r="H214">
        <f>SUMIFS(F$2:F214,$A$2:A214,Extraction[[#This Row],[AreaID]])</f>
        <v>2696</v>
      </c>
      <c r="I214">
        <f>VLOOKUP(Extraction[[#This Row],[AreaID]],Reserves[],4,FALSE)-Extraction[[#This Row],[OilExtractionToDate]]</f>
        <v>73027</v>
      </c>
      <c r="J214">
        <f>VLOOKUP(Extraction[[#This Row],[AreaID]],Reserves[],5,FALSE)-Extraction[[#This Row],[GasExtractionToDate]]</f>
        <v>94101</v>
      </c>
    </row>
    <row r="215" spans="1:10" x14ac:dyDescent="0.35">
      <c r="A215">
        <v>5</v>
      </c>
      <c r="B215" t="s">
        <v>5</v>
      </c>
      <c r="C215" t="s">
        <v>9</v>
      </c>
      <c r="D215" s="1">
        <v>42647</v>
      </c>
      <c r="E215">
        <v>134</v>
      </c>
      <c r="F215">
        <v>205</v>
      </c>
      <c r="G215">
        <f>SUMIFS(E$2:E215,$A$2:A215,Extraction[[#This Row],[AreaID]])</f>
        <v>1961</v>
      </c>
      <c r="H215">
        <f>SUMIFS(F$2:F215,$A$2:A215,Extraction[[#This Row],[AreaID]])</f>
        <v>2406</v>
      </c>
      <c r="I215">
        <f>VLOOKUP(Extraction[[#This Row],[AreaID]],Reserves[],4,FALSE)-Extraction[[#This Row],[OilExtractionToDate]]</f>
        <v>45462</v>
      </c>
      <c r="J215">
        <f>VLOOKUP(Extraction[[#This Row],[AreaID]],Reserves[],5,FALSE)-Extraction[[#This Row],[GasExtractionToDate]]</f>
        <v>75302</v>
      </c>
    </row>
    <row r="216" spans="1:10" x14ac:dyDescent="0.35">
      <c r="A216">
        <v>11</v>
      </c>
      <c r="B216" t="s">
        <v>14</v>
      </c>
      <c r="C216" t="s">
        <v>17</v>
      </c>
      <c r="D216" s="1">
        <v>42659</v>
      </c>
      <c r="E216">
        <v>252</v>
      </c>
      <c r="F216">
        <v>229</v>
      </c>
      <c r="G216">
        <f>SUMIFS(E$2:E216,$A$2:A216,Extraction[[#This Row],[AreaID]])</f>
        <v>3205</v>
      </c>
      <c r="H216">
        <f>SUMIFS(F$2:F216,$A$2:A216,Extraction[[#This Row],[AreaID]])</f>
        <v>2925</v>
      </c>
      <c r="I216">
        <f>VLOOKUP(Extraction[[#This Row],[AreaID]],Reserves[],4,FALSE)-Extraction[[#This Row],[OilExtractionToDate]]</f>
        <v>72775</v>
      </c>
      <c r="J216">
        <f>VLOOKUP(Extraction[[#This Row],[AreaID]],Reserves[],5,FALSE)-Extraction[[#This Row],[GasExtractionToDate]]</f>
        <v>93872</v>
      </c>
    </row>
    <row r="217" spans="1:10" x14ac:dyDescent="0.35">
      <c r="A217">
        <v>4</v>
      </c>
      <c r="B217" t="s">
        <v>5</v>
      </c>
      <c r="C217" t="s">
        <v>8</v>
      </c>
      <c r="D217" s="1">
        <v>42661</v>
      </c>
      <c r="E217">
        <v>297</v>
      </c>
      <c r="F217">
        <v>119</v>
      </c>
      <c r="G217">
        <f>SUMIFS(E$2:E217,$A$2:A217,Extraction[[#This Row],[AreaID]])</f>
        <v>2356</v>
      </c>
      <c r="H217">
        <f>SUMIFS(F$2:F217,$A$2:A217,Extraction[[#This Row],[AreaID]])</f>
        <v>2332</v>
      </c>
      <c r="I217">
        <f>VLOOKUP(Extraction[[#This Row],[AreaID]],Reserves[],4,FALSE)-Extraction[[#This Row],[OilExtractionToDate]]</f>
        <v>62834</v>
      </c>
      <c r="J217">
        <f>VLOOKUP(Extraction[[#This Row],[AreaID]],Reserves[],5,FALSE)-Extraction[[#This Row],[GasExtractionToDate]]</f>
        <v>86121</v>
      </c>
    </row>
    <row r="218" spans="1:10" x14ac:dyDescent="0.35">
      <c r="A218">
        <v>14</v>
      </c>
      <c r="B218" t="s">
        <v>15</v>
      </c>
      <c r="C218" t="s">
        <v>13</v>
      </c>
      <c r="D218" s="1">
        <v>42681</v>
      </c>
      <c r="E218">
        <v>159</v>
      </c>
      <c r="F218">
        <v>171</v>
      </c>
      <c r="G218">
        <f>SUMIFS(E$2:E218,$A$2:A218,Extraction[[#This Row],[AreaID]])</f>
        <v>2714</v>
      </c>
      <c r="H218">
        <f>SUMIFS(F$2:F218,$A$2:A218,Extraction[[#This Row],[AreaID]])</f>
        <v>2762</v>
      </c>
      <c r="I218">
        <f>VLOOKUP(Extraction[[#This Row],[AreaID]],Reserves[],4,FALSE)-Extraction[[#This Row],[OilExtractionToDate]]</f>
        <v>72697</v>
      </c>
      <c r="J218">
        <f>VLOOKUP(Extraction[[#This Row],[AreaID]],Reserves[],5,FALSE)-Extraction[[#This Row],[GasExtractionToDate]]</f>
        <v>73376</v>
      </c>
    </row>
    <row r="219" spans="1:10" x14ac:dyDescent="0.35">
      <c r="A219">
        <v>6</v>
      </c>
      <c r="B219" t="s">
        <v>6</v>
      </c>
      <c r="C219" t="s">
        <v>12</v>
      </c>
      <c r="D219" s="1">
        <v>42987</v>
      </c>
      <c r="E219">
        <v>138</v>
      </c>
      <c r="F219">
        <v>261</v>
      </c>
      <c r="G219">
        <f>SUMIFS(E$2:E219,$A$2:A219,Extraction[[#This Row],[AreaID]])</f>
        <v>13510</v>
      </c>
      <c r="H219">
        <f>SUMIFS(F$2:F219,$A$2:A219,Extraction[[#This Row],[AreaID]])</f>
        <v>13253</v>
      </c>
      <c r="I219">
        <f>VLOOKUP(Extraction[[#This Row],[AreaID]],Reserves[],4,FALSE)-Extraction[[#This Row],[OilExtractionToDate]]</f>
        <v>46870</v>
      </c>
      <c r="J219">
        <f>VLOOKUP(Extraction[[#This Row],[AreaID]],Reserves[],5,FALSE)-Extraction[[#This Row],[GasExtractionToDate]]</f>
        <v>58349</v>
      </c>
    </row>
    <row r="220" spans="1:10" x14ac:dyDescent="0.35">
      <c r="A220">
        <v>10</v>
      </c>
      <c r="B220" t="s">
        <v>14</v>
      </c>
      <c r="C220" t="s">
        <v>16</v>
      </c>
      <c r="D220" s="1">
        <v>42678</v>
      </c>
      <c r="E220">
        <v>250</v>
      </c>
      <c r="F220">
        <v>239</v>
      </c>
      <c r="G220">
        <f>SUMIFS(E$2:E220,$A$2:A220,Extraction[[#This Row],[AreaID]])</f>
        <v>2727</v>
      </c>
      <c r="H220">
        <f>SUMIFS(F$2:F220,$A$2:A220,Extraction[[#This Row],[AreaID]])</f>
        <v>2708</v>
      </c>
      <c r="I220">
        <f>VLOOKUP(Extraction[[#This Row],[AreaID]],Reserves[],4,FALSE)-Extraction[[#This Row],[OilExtractionToDate]]</f>
        <v>74501</v>
      </c>
      <c r="J220">
        <f>VLOOKUP(Extraction[[#This Row],[AreaID]],Reserves[],5,FALSE)-Extraction[[#This Row],[GasExtractionToDate]]</f>
        <v>62545</v>
      </c>
    </row>
    <row r="221" spans="1:10" x14ac:dyDescent="0.35">
      <c r="A221">
        <v>10</v>
      </c>
      <c r="B221" t="s">
        <v>14</v>
      </c>
      <c r="C221" t="s">
        <v>16</v>
      </c>
      <c r="D221" s="1">
        <v>42684</v>
      </c>
      <c r="E221">
        <v>131</v>
      </c>
      <c r="F221">
        <v>208</v>
      </c>
      <c r="G221">
        <f>SUMIFS(E$2:E221,$A$2:A221,Extraction[[#This Row],[AreaID]])</f>
        <v>2858</v>
      </c>
      <c r="H221">
        <f>SUMIFS(F$2:F221,$A$2:A221,Extraction[[#This Row],[AreaID]])</f>
        <v>2916</v>
      </c>
      <c r="I221">
        <f>VLOOKUP(Extraction[[#This Row],[AreaID]],Reserves[],4,FALSE)-Extraction[[#This Row],[OilExtractionToDate]]</f>
        <v>74370</v>
      </c>
      <c r="J221">
        <f>VLOOKUP(Extraction[[#This Row],[AreaID]],Reserves[],5,FALSE)-Extraction[[#This Row],[GasExtractionToDate]]</f>
        <v>62337</v>
      </c>
    </row>
    <row r="222" spans="1:10" x14ac:dyDescent="0.35">
      <c r="A222">
        <v>12</v>
      </c>
      <c r="B222" t="s">
        <v>14</v>
      </c>
      <c r="C222" t="s">
        <v>18</v>
      </c>
      <c r="D222" s="1">
        <v>42638</v>
      </c>
      <c r="E222">
        <v>203</v>
      </c>
      <c r="F222">
        <v>295</v>
      </c>
      <c r="G222">
        <f>SUMIFS(E$2:E222,$A$2:A222,Extraction[[#This Row],[AreaID]])</f>
        <v>2443</v>
      </c>
      <c r="H222">
        <f>SUMIFS(F$2:F222,$A$2:A222,Extraction[[#This Row],[AreaID]])</f>
        <v>2257</v>
      </c>
      <c r="I222">
        <f>VLOOKUP(Extraction[[#This Row],[AreaID]],Reserves[],4,FALSE)-Extraction[[#This Row],[OilExtractionToDate]]</f>
        <v>60944</v>
      </c>
      <c r="J222">
        <f>VLOOKUP(Extraction[[#This Row],[AreaID]],Reserves[],5,FALSE)-Extraction[[#This Row],[GasExtractionToDate]]</f>
        <v>94948</v>
      </c>
    </row>
    <row r="223" spans="1:10" x14ac:dyDescent="0.35">
      <c r="A223">
        <v>6</v>
      </c>
      <c r="B223" t="s">
        <v>6</v>
      </c>
      <c r="C223" t="s">
        <v>12</v>
      </c>
      <c r="D223" s="1">
        <v>42992</v>
      </c>
      <c r="E223">
        <v>133</v>
      </c>
      <c r="F223">
        <v>299</v>
      </c>
      <c r="G223">
        <f>SUMIFS(E$2:E223,$A$2:A223,Extraction[[#This Row],[AreaID]])</f>
        <v>13643</v>
      </c>
      <c r="H223">
        <f>SUMIFS(F$2:F223,$A$2:A223,Extraction[[#This Row],[AreaID]])</f>
        <v>13552</v>
      </c>
      <c r="I223">
        <f>VLOOKUP(Extraction[[#This Row],[AreaID]],Reserves[],4,FALSE)-Extraction[[#This Row],[OilExtractionToDate]]</f>
        <v>46737</v>
      </c>
      <c r="J223">
        <f>VLOOKUP(Extraction[[#This Row],[AreaID]],Reserves[],5,FALSE)-Extraction[[#This Row],[GasExtractionToDate]]</f>
        <v>58050</v>
      </c>
    </row>
    <row r="224" spans="1:10" x14ac:dyDescent="0.35">
      <c r="A224">
        <v>6</v>
      </c>
      <c r="B224" t="s">
        <v>6</v>
      </c>
      <c r="C224" t="s">
        <v>12</v>
      </c>
      <c r="D224" s="1">
        <v>43000</v>
      </c>
      <c r="E224">
        <v>88</v>
      </c>
      <c r="F224">
        <v>67</v>
      </c>
      <c r="G224">
        <f>SUMIFS(E$2:E224,$A$2:A224,Extraction[[#This Row],[AreaID]])</f>
        <v>13731</v>
      </c>
      <c r="H224">
        <f>SUMIFS(F$2:F224,$A$2:A224,Extraction[[#This Row],[AreaID]])</f>
        <v>13619</v>
      </c>
      <c r="I224">
        <f>VLOOKUP(Extraction[[#This Row],[AreaID]],Reserves[],4,FALSE)-Extraction[[#This Row],[OilExtractionToDate]]</f>
        <v>46649</v>
      </c>
      <c r="J224">
        <f>VLOOKUP(Extraction[[#This Row],[AreaID]],Reserves[],5,FALSE)-Extraction[[#This Row],[GasExtractionToDate]]</f>
        <v>57983</v>
      </c>
    </row>
    <row r="225" spans="1:10" x14ac:dyDescent="0.35">
      <c r="A225">
        <v>13</v>
      </c>
      <c r="B225" t="s">
        <v>15</v>
      </c>
      <c r="C225" t="s">
        <v>19</v>
      </c>
      <c r="D225" s="1">
        <v>42690</v>
      </c>
      <c r="E225">
        <v>196</v>
      </c>
      <c r="F225">
        <v>134</v>
      </c>
      <c r="G225">
        <f>SUMIFS(E$2:E225,$A$2:A225,Extraction[[#This Row],[AreaID]])</f>
        <v>3351</v>
      </c>
      <c r="H225">
        <f>SUMIFS(F$2:F225,$A$2:A225,Extraction[[#This Row],[AreaID]])</f>
        <v>3277</v>
      </c>
      <c r="I225">
        <f>VLOOKUP(Extraction[[#This Row],[AreaID]],Reserves[],4,FALSE)-Extraction[[#This Row],[OilExtractionToDate]]</f>
        <v>89352</v>
      </c>
      <c r="J225">
        <f>VLOOKUP(Extraction[[#This Row],[AreaID]],Reserves[],5,FALSE)-Extraction[[#This Row],[GasExtractionToDate]]</f>
        <v>76178</v>
      </c>
    </row>
    <row r="226" spans="1:10" x14ac:dyDescent="0.35">
      <c r="A226">
        <v>6</v>
      </c>
      <c r="B226" t="s">
        <v>6</v>
      </c>
      <c r="C226" t="s">
        <v>12</v>
      </c>
      <c r="D226" s="1">
        <v>43006</v>
      </c>
      <c r="E226">
        <v>255</v>
      </c>
      <c r="F226">
        <v>132</v>
      </c>
      <c r="G226">
        <f>SUMIFS(E$2:E226,$A$2:A226,Extraction[[#This Row],[AreaID]])</f>
        <v>13986</v>
      </c>
      <c r="H226">
        <f>SUMIFS(F$2:F226,$A$2:A226,Extraction[[#This Row],[AreaID]])</f>
        <v>13751</v>
      </c>
      <c r="I226">
        <f>VLOOKUP(Extraction[[#This Row],[AreaID]],Reserves[],4,FALSE)-Extraction[[#This Row],[OilExtractionToDate]]</f>
        <v>46394</v>
      </c>
      <c r="J226">
        <f>VLOOKUP(Extraction[[#This Row],[AreaID]],Reserves[],5,FALSE)-Extraction[[#This Row],[GasExtractionToDate]]</f>
        <v>57851</v>
      </c>
    </row>
    <row r="227" spans="1:10" x14ac:dyDescent="0.35">
      <c r="A227">
        <v>5</v>
      </c>
      <c r="B227" t="s">
        <v>5</v>
      </c>
      <c r="C227" t="s">
        <v>9</v>
      </c>
      <c r="D227" s="1">
        <v>42654</v>
      </c>
      <c r="E227">
        <v>192</v>
      </c>
      <c r="F227">
        <v>277</v>
      </c>
      <c r="G227">
        <f>SUMIFS(E$2:E227,$A$2:A227,Extraction[[#This Row],[AreaID]])</f>
        <v>2153</v>
      </c>
      <c r="H227">
        <f>SUMIFS(F$2:F227,$A$2:A227,Extraction[[#This Row],[AreaID]])</f>
        <v>2683</v>
      </c>
      <c r="I227">
        <f>VLOOKUP(Extraction[[#This Row],[AreaID]],Reserves[],4,FALSE)-Extraction[[#This Row],[OilExtractionToDate]]</f>
        <v>45270</v>
      </c>
      <c r="J227">
        <f>VLOOKUP(Extraction[[#This Row],[AreaID]],Reserves[],5,FALSE)-Extraction[[#This Row],[GasExtractionToDate]]</f>
        <v>75025</v>
      </c>
    </row>
    <row r="228" spans="1:10" x14ac:dyDescent="0.35">
      <c r="A228">
        <v>5</v>
      </c>
      <c r="B228" t="s">
        <v>5</v>
      </c>
      <c r="C228" t="s">
        <v>9</v>
      </c>
      <c r="D228" s="1">
        <v>42657</v>
      </c>
      <c r="E228">
        <v>97</v>
      </c>
      <c r="F228">
        <v>135</v>
      </c>
      <c r="G228">
        <f>SUMIFS(E$2:E228,$A$2:A228,Extraction[[#This Row],[AreaID]])</f>
        <v>2250</v>
      </c>
      <c r="H228">
        <f>SUMIFS(F$2:F228,$A$2:A228,Extraction[[#This Row],[AreaID]])</f>
        <v>2818</v>
      </c>
      <c r="I228">
        <f>VLOOKUP(Extraction[[#This Row],[AreaID]],Reserves[],4,FALSE)-Extraction[[#This Row],[OilExtractionToDate]]</f>
        <v>45173</v>
      </c>
      <c r="J228">
        <f>VLOOKUP(Extraction[[#This Row],[AreaID]],Reserves[],5,FALSE)-Extraction[[#This Row],[GasExtractionToDate]]</f>
        <v>74890</v>
      </c>
    </row>
    <row r="229" spans="1:10" x14ac:dyDescent="0.35">
      <c r="A229">
        <v>6</v>
      </c>
      <c r="B229" t="s">
        <v>6</v>
      </c>
      <c r="C229" t="s">
        <v>12</v>
      </c>
      <c r="D229" s="1">
        <v>43011</v>
      </c>
      <c r="E229">
        <v>168</v>
      </c>
      <c r="F229">
        <v>54</v>
      </c>
      <c r="G229">
        <f>SUMIFS(E$2:E229,$A$2:A229,Extraction[[#This Row],[AreaID]])</f>
        <v>14154</v>
      </c>
      <c r="H229">
        <f>SUMIFS(F$2:F229,$A$2:A229,Extraction[[#This Row],[AreaID]])</f>
        <v>13805</v>
      </c>
      <c r="I229">
        <f>VLOOKUP(Extraction[[#This Row],[AreaID]],Reserves[],4,FALSE)-Extraction[[#This Row],[OilExtractionToDate]]</f>
        <v>46226</v>
      </c>
      <c r="J229">
        <f>VLOOKUP(Extraction[[#This Row],[AreaID]],Reserves[],5,FALSE)-Extraction[[#This Row],[GasExtractionToDate]]</f>
        <v>57797</v>
      </c>
    </row>
    <row r="230" spans="1:10" x14ac:dyDescent="0.35">
      <c r="A230">
        <v>2</v>
      </c>
      <c r="B230" t="s">
        <v>4</v>
      </c>
      <c r="C230" t="s">
        <v>13</v>
      </c>
      <c r="D230" s="1">
        <v>42655</v>
      </c>
      <c r="E230">
        <v>161</v>
      </c>
      <c r="F230">
        <v>261</v>
      </c>
      <c r="G230">
        <f>SUMIFS(E$2:E230,$A$2:A230,Extraction[[#This Row],[AreaID]])</f>
        <v>2636</v>
      </c>
      <c r="H230">
        <f>SUMIFS(F$2:F230,$A$2:A230,Extraction[[#This Row],[AreaID]])</f>
        <v>2544</v>
      </c>
      <c r="I230">
        <f>VLOOKUP(Extraction[[#This Row],[AreaID]],Reserves[],4,FALSE)-Extraction[[#This Row],[OilExtractionToDate]]</f>
        <v>61805</v>
      </c>
      <c r="J230">
        <f>VLOOKUP(Extraction[[#This Row],[AreaID]],Reserves[],5,FALSE)-Extraction[[#This Row],[GasExtractionToDate]]</f>
        <v>83665</v>
      </c>
    </row>
    <row r="231" spans="1:10" x14ac:dyDescent="0.35">
      <c r="A231">
        <v>10</v>
      </c>
      <c r="B231" t="s">
        <v>14</v>
      </c>
      <c r="C231" t="s">
        <v>16</v>
      </c>
      <c r="D231" s="1">
        <v>42692</v>
      </c>
      <c r="E231">
        <v>139</v>
      </c>
      <c r="F231">
        <v>175</v>
      </c>
      <c r="G231">
        <f>SUMIFS(E$2:E231,$A$2:A231,Extraction[[#This Row],[AreaID]])</f>
        <v>2997</v>
      </c>
      <c r="H231">
        <f>SUMIFS(F$2:F231,$A$2:A231,Extraction[[#This Row],[AreaID]])</f>
        <v>3091</v>
      </c>
      <c r="I231">
        <f>VLOOKUP(Extraction[[#This Row],[AreaID]],Reserves[],4,FALSE)-Extraction[[#This Row],[OilExtractionToDate]]</f>
        <v>74231</v>
      </c>
      <c r="J231">
        <f>VLOOKUP(Extraction[[#This Row],[AreaID]],Reserves[],5,FALSE)-Extraction[[#This Row],[GasExtractionToDate]]</f>
        <v>62162</v>
      </c>
    </row>
    <row r="232" spans="1:10" x14ac:dyDescent="0.35">
      <c r="A232">
        <v>1</v>
      </c>
      <c r="B232" t="s">
        <v>4</v>
      </c>
      <c r="C232" t="s">
        <v>12</v>
      </c>
      <c r="D232" s="1">
        <v>42690</v>
      </c>
      <c r="E232">
        <v>289</v>
      </c>
      <c r="F232">
        <v>151</v>
      </c>
      <c r="G232">
        <f>SUMIFS(E$2:E232,$A$2:A232,Extraction[[#This Row],[AreaID]])</f>
        <v>3462</v>
      </c>
      <c r="H232">
        <f>SUMIFS(F$2:F232,$A$2:A232,Extraction[[#This Row],[AreaID]])</f>
        <v>3616</v>
      </c>
      <c r="I232">
        <f>VLOOKUP(Extraction[[#This Row],[AreaID]],Reserves[],4,FALSE)-Extraction[[#This Row],[OilExtractionToDate]]</f>
        <v>84128</v>
      </c>
      <c r="J232">
        <f>VLOOKUP(Extraction[[#This Row],[AreaID]],Reserves[],5,FALSE)-Extraction[[#This Row],[GasExtractionToDate]]</f>
        <v>68985</v>
      </c>
    </row>
    <row r="233" spans="1:10" x14ac:dyDescent="0.35">
      <c r="A233">
        <v>14</v>
      </c>
      <c r="B233" t="s">
        <v>15</v>
      </c>
      <c r="C233" t="s">
        <v>13</v>
      </c>
      <c r="D233" s="1">
        <v>42686</v>
      </c>
      <c r="E233">
        <v>160</v>
      </c>
      <c r="F233">
        <v>257</v>
      </c>
      <c r="G233">
        <f>SUMIFS(E$2:E233,$A$2:A233,Extraction[[#This Row],[AreaID]])</f>
        <v>2874</v>
      </c>
      <c r="H233">
        <f>SUMIFS(F$2:F233,$A$2:A233,Extraction[[#This Row],[AreaID]])</f>
        <v>3019</v>
      </c>
      <c r="I233">
        <f>VLOOKUP(Extraction[[#This Row],[AreaID]],Reserves[],4,FALSE)-Extraction[[#This Row],[OilExtractionToDate]]</f>
        <v>72537</v>
      </c>
      <c r="J233">
        <f>VLOOKUP(Extraction[[#This Row],[AreaID]],Reserves[],5,FALSE)-Extraction[[#This Row],[GasExtractionToDate]]</f>
        <v>73119</v>
      </c>
    </row>
    <row r="234" spans="1:10" x14ac:dyDescent="0.35">
      <c r="A234">
        <v>5</v>
      </c>
      <c r="B234" t="s">
        <v>5</v>
      </c>
      <c r="C234" t="s">
        <v>9</v>
      </c>
      <c r="D234" s="1">
        <v>42665</v>
      </c>
      <c r="E234">
        <v>219</v>
      </c>
      <c r="F234">
        <v>254</v>
      </c>
      <c r="G234">
        <f>SUMIFS(E$2:E234,$A$2:A234,Extraction[[#This Row],[AreaID]])</f>
        <v>2469</v>
      </c>
      <c r="H234">
        <f>SUMIFS(F$2:F234,$A$2:A234,Extraction[[#This Row],[AreaID]])</f>
        <v>3072</v>
      </c>
      <c r="I234">
        <f>VLOOKUP(Extraction[[#This Row],[AreaID]],Reserves[],4,FALSE)-Extraction[[#This Row],[OilExtractionToDate]]</f>
        <v>44954</v>
      </c>
      <c r="J234">
        <f>VLOOKUP(Extraction[[#This Row],[AreaID]],Reserves[],5,FALSE)-Extraction[[#This Row],[GasExtractionToDate]]</f>
        <v>74636</v>
      </c>
    </row>
    <row r="235" spans="1:10" x14ac:dyDescent="0.35">
      <c r="A235">
        <v>6</v>
      </c>
      <c r="B235" t="s">
        <v>6</v>
      </c>
      <c r="C235" t="s">
        <v>12</v>
      </c>
      <c r="D235" s="1">
        <v>43019</v>
      </c>
      <c r="E235">
        <v>160</v>
      </c>
      <c r="F235">
        <v>60</v>
      </c>
      <c r="G235">
        <f>SUMIFS(E$2:E235,$A$2:A235,Extraction[[#This Row],[AreaID]])</f>
        <v>14314</v>
      </c>
      <c r="H235">
        <f>SUMIFS(F$2:F235,$A$2:A235,Extraction[[#This Row],[AreaID]])</f>
        <v>13865</v>
      </c>
      <c r="I235">
        <f>VLOOKUP(Extraction[[#This Row],[AreaID]],Reserves[],4,FALSE)-Extraction[[#This Row],[OilExtractionToDate]]</f>
        <v>46066</v>
      </c>
      <c r="J235">
        <f>VLOOKUP(Extraction[[#This Row],[AreaID]],Reserves[],5,FALSE)-Extraction[[#This Row],[GasExtractionToDate]]</f>
        <v>57737</v>
      </c>
    </row>
    <row r="236" spans="1:10" x14ac:dyDescent="0.35">
      <c r="A236">
        <v>6</v>
      </c>
      <c r="B236" t="s">
        <v>6</v>
      </c>
      <c r="C236" t="s">
        <v>12</v>
      </c>
      <c r="D236" s="1">
        <v>43022</v>
      </c>
      <c r="E236">
        <v>163</v>
      </c>
      <c r="F236">
        <v>252</v>
      </c>
      <c r="G236">
        <f>SUMIFS(E$2:E236,$A$2:A236,Extraction[[#This Row],[AreaID]])</f>
        <v>14477</v>
      </c>
      <c r="H236">
        <f>SUMIFS(F$2:F236,$A$2:A236,Extraction[[#This Row],[AreaID]])</f>
        <v>14117</v>
      </c>
      <c r="I236">
        <f>VLOOKUP(Extraction[[#This Row],[AreaID]],Reserves[],4,FALSE)-Extraction[[#This Row],[OilExtractionToDate]]</f>
        <v>45903</v>
      </c>
      <c r="J236">
        <f>VLOOKUP(Extraction[[#This Row],[AreaID]],Reserves[],5,FALSE)-Extraction[[#This Row],[GasExtractionToDate]]</f>
        <v>57485</v>
      </c>
    </row>
    <row r="237" spans="1:10" x14ac:dyDescent="0.35">
      <c r="A237">
        <v>11</v>
      </c>
      <c r="B237" t="s">
        <v>14</v>
      </c>
      <c r="C237" t="s">
        <v>17</v>
      </c>
      <c r="D237" s="1">
        <v>42667</v>
      </c>
      <c r="E237">
        <v>249</v>
      </c>
      <c r="F237">
        <v>186</v>
      </c>
      <c r="G237">
        <f>SUMIFS(E$2:E237,$A$2:A237,Extraction[[#This Row],[AreaID]])</f>
        <v>3454</v>
      </c>
      <c r="H237">
        <f>SUMIFS(F$2:F237,$A$2:A237,Extraction[[#This Row],[AreaID]])</f>
        <v>3111</v>
      </c>
      <c r="I237">
        <f>VLOOKUP(Extraction[[#This Row],[AreaID]],Reserves[],4,FALSE)-Extraction[[#This Row],[OilExtractionToDate]]</f>
        <v>72526</v>
      </c>
      <c r="J237">
        <f>VLOOKUP(Extraction[[#This Row],[AreaID]],Reserves[],5,FALSE)-Extraction[[#This Row],[GasExtractionToDate]]</f>
        <v>93686</v>
      </c>
    </row>
    <row r="238" spans="1:10" x14ac:dyDescent="0.35">
      <c r="A238">
        <v>4</v>
      </c>
      <c r="B238" t="s">
        <v>5</v>
      </c>
      <c r="C238" t="s">
        <v>8</v>
      </c>
      <c r="D238" s="1">
        <v>42668</v>
      </c>
      <c r="E238">
        <v>282</v>
      </c>
      <c r="F238">
        <v>134</v>
      </c>
      <c r="G238">
        <f>SUMIFS(E$2:E238,$A$2:A238,Extraction[[#This Row],[AreaID]])</f>
        <v>2638</v>
      </c>
      <c r="H238">
        <f>SUMIFS(F$2:F238,$A$2:A238,Extraction[[#This Row],[AreaID]])</f>
        <v>2466</v>
      </c>
      <c r="I238">
        <f>VLOOKUP(Extraction[[#This Row],[AreaID]],Reserves[],4,FALSE)-Extraction[[#This Row],[OilExtractionToDate]]</f>
        <v>62552</v>
      </c>
      <c r="J238">
        <f>VLOOKUP(Extraction[[#This Row],[AreaID]],Reserves[],5,FALSE)-Extraction[[#This Row],[GasExtractionToDate]]</f>
        <v>85987</v>
      </c>
    </row>
    <row r="239" spans="1:10" x14ac:dyDescent="0.35">
      <c r="A239">
        <v>4</v>
      </c>
      <c r="B239" t="s">
        <v>5</v>
      </c>
      <c r="C239" t="s">
        <v>8</v>
      </c>
      <c r="D239" s="1">
        <v>42676</v>
      </c>
      <c r="E239">
        <v>183</v>
      </c>
      <c r="F239">
        <v>296</v>
      </c>
      <c r="G239">
        <f>SUMIFS(E$2:E239,$A$2:A239,Extraction[[#This Row],[AreaID]])</f>
        <v>2821</v>
      </c>
      <c r="H239">
        <f>SUMIFS(F$2:F239,$A$2:A239,Extraction[[#This Row],[AreaID]])</f>
        <v>2762</v>
      </c>
      <c r="I239">
        <f>VLOOKUP(Extraction[[#This Row],[AreaID]],Reserves[],4,FALSE)-Extraction[[#This Row],[OilExtractionToDate]]</f>
        <v>62369</v>
      </c>
      <c r="J239">
        <f>VLOOKUP(Extraction[[#This Row],[AreaID]],Reserves[],5,FALSE)-Extraction[[#This Row],[GasExtractionToDate]]</f>
        <v>85691</v>
      </c>
    </row>
    <row r="240" spans="1:10" x14ac:dyDescent="0.35">
      <c r="A240">
        <v>11</v>
      </c>
      <c r="B240" t="s">
        <v>14</v>
      </c>
      <c r="C240" t="s">
        <v>17</v>
      </c>
      <c r="D240" s="1">
        <v>42674</v>
      </c>
      <c r="E240">
        <v>243</v>
      </c>
      <c r="F240">
        <v>262</v>
      </c>
      <c r="G240">
        <f>SUMIFS(E$2:E240,$A$2:A240,Extraction[[#This Row],[AreaID]])</f>
        <v>3697</v>
      </c>
      <c r="H240">
        <f>SUMIFS(F$2:F240,$A$2:A240,Extraction[[#This Row],[AreaID]])</f>
        <v>3373</v>
      </c>
      <c r="I240">
        <f>VLOOKUP(Extraction[[#This Row],[AreaID]],Reserves[],4,FALSE)-Extraction[[#This Row],[OilExtractionToDate]]</f>
        <v>72283</v>
      </c>
      <c r="J240">
        <f>VLOOKUP(Extraction[[#This Row],[AreaID]],Reserves[],5,FALSE)-Extraction[[#This Row],[GasExtractionToDate]]</f>
        <v>93424</v>
      </c>
    </row>
    <row r="241" spans="1:10" x14ac:dyDescent="0.35">
      <c r="A241">
        <v>10</v>
      </c>
      <c r="B241" t="s">
        <v>14</v>
      </c>
      <c r="C241" t="s">
        <v>16</v>
      </c>
      <c r="D241" s="1">
        <v>42695</v>
      </c>
      <c r="E241">
        <v>211</v>
      </c>
      <c r="F241">
        <v>141</v>
      </c>
      <c r="G241">
        <f>SUMIFS(E$2:E241,$A$2:A241,Extraction[[#This Row],[AreaID]])</f>
        <v>3208</v>
      </c>
      <c r="H241">
        <f>SUMIFS(F$2:F241,$A$2:A241,Extraction[[#This Row],[AreaID]])</f>
        <v>3232</v>
      </c>
      <c r="I241">
        <f>VLOOKUP(Extraction[[#This Row],[AreaID]],Reserves[],4,FALSE)-Extraction[[#This Row],[OilExtractionToDate]]</f>
        <v>74020</v>
      </c>
      <c r="J241">
        <f>VLOOKUP(Extraction[[#This Row],[AreaID]],Reserves[],5,FALSE)-Extraction[[#This Row],[GasExtractionToDate]]</f>
        <v>62021</v>
      </c>
    </row>
    <row r="242" spans="1:10" x14ac:dyDescent="0.35">
      <c r="A242">
        <v>3</v>
      </c>
      <c r="B242" t="s">
        <v>4</v>
      </c>
      <c r="C242" t="s">
        <v>7</v>
      </c>
      <c r="D242" s="1">
        <v>42677</v>
      </c>
      <c r="E242">
        <v>88</v>
      </c>
      <c r="F242">
        <v>294</v>
      </c>
      <c r="G242">
        <f>SUMIFS(E$2:E242,$A$2:A242,Extraction[[#This Row],[AreaID]])</f>
        <v>2750</v>
      </c>
      <c r="H242">
        <f>SUMIFS(F$2:F242,$A$2:A242,Extraction[[#This Row],[AreaID]])</f>
        <v>2488</v>
      </c>
      <c r="I242">
        <f>VLOOKUP(Extraction[[#This Row],[AreaID]],Reserves[],4,FALSE)-Extraction[[#This Row],[OilExtractionToDate]]</f>
        <v>49408</v>
      </c>
      <c r="J242">
        <f>VLOOKUP(Extraction[[#This Row],[AreaID]],Reserves[],5,FALSE)-Extraction[[#This Row],[GasExtractionToDate]]</f>
        <v>93950</v>
      </c>
    </row>
    <row r="243" spans="1:10" x14ac:dyDescent="0.35">
      <c r="A243">
        <v>10</v>
      </c>
      <c r="B243" t="s">
        <v>14</v>
      </c>
      <c r="C243" t="s">
        <v>16</v>
      </c>
      <c r="D243" s="1">
        <v>42701</v>
      </c>
      <c r="E243">
        <v>86</v>
      </c>
      <c r="F243">
        <v>291</v>
      </c>
      <c r="G243">
        <f>SUMIFS(E$2:E243,$A$2:A243,Extraction[[#This Row],[AreaID]])</f>
        <v>3294</v>
      </c>
      <c r="H243">
        <f>SUMIFS(F$2:F243,$A$2:A243,Extraction[[#This Row],[AreaID]])</f>
        <v>3523</v>
      </c>
      <c r="I243">
        <f>VLOOKUP(Extraction[[#This Row],[AreaID]],Reserves[],4,FALSE)-Extraction[[#This Row],[OilExtractionToDate]]</f>
        <v>73934</v>
      </c>
      <c r="J243">
        <f>VLOOKUP(Extraction[[#This Row],[AreaID]],Reserves[],5,FALSE)-Extraction[[#This Row],[GasExtractionToDate]]</f>
        <v>61730</v>
      </c>
    </row>
    <row r="244" spans="1:10" x14ac:dyDescent="0.35">
      <c r="A244">
        <v>6</v>
      </c>
      <c r="B244" t="s">
        <v>6</v>
      </c>
      <c r="C244" t="s">
        <v>12</v>
      </c>
      <c r="D244" s="1">
        <v>43027</v>
      </c>
      <c r="E244">
        <v>137</v>
      </c>
      <c r="F244">
        <v>203</v>
      </c>
      <c r="G244">
        <f>SUMIFS(E$2:E244,$A$2:A244,Extraction[[#This Row],[AreaID]])</f>
        <v>14614</v>
      </c>
      <c r="H244">
        <f>SUMIFS(F$2:F244,$A$2:A244,Extraction[[#This Row],[AreaID]])</f>
        <v>14320</v>
      </c>
      <c r="I244">
        <f>VLOOKUP(Extraction[[#This Row],[AreaID]],Reserves[],4,FALSE)-Extraction[[#This Row],[OilExtractionToDate]]</f>
        <v>45766</v>
      </c>
      <c r="J244">
        <f>VLOOKUP(Extraction[[#This Row],[AreaID]],Reserves[],5,FALSE)-Extraction[[#This Row],[GasExtractionToDate]]</f>
        <v>57282</v>
      </c>
    </row>
    <row r="245" spans="1:10" x14ac:dyDescent="0.35">
      <c r="A245">
        <v>2</v>
      </c>
      <c r="B245" t="s">
        <v>4</v>
      </c>
      <c r="C245" t="s">
        <v>13</v>
      </c>
      <c r="D245" s="1">
        <v>42662</v>
      </c>
      <c r="E245">
        <v>85</v>
      </c>
      <c r="F245">
        <v>249</v>
      </c>
      <c r="G245">
        <f>SUMIFS(E$2:E245,$A$2:A245,Extraction[[#This Row],[AreaID]])</f>
        <v>2721</v>
      </c>
      <c r="H245">
        <f>SUMIFS(F$2:F245,$A$2:A245,Extraction[[#This Row],[AreaID]])</f>
        <v>2793</v>
      </c>
      <c r="I245">
        <f>VLOOKUP(Extraction[[#This Row],[AreaID]],Reserves[],4,FALSE)-Extraction[[#This Row],[OilExtractionToDate]]</f>
        <v>61720</v>
      </c>
      <c r="J245">
        <f>VLOOKUP(Extraction[[#This Row],[AreaID]],Reserves[],5,FALSE)-Extraction[[#This Row],[GasExtractionToDate]]</f>
        <v>83416</v>
      </c>
    </row>
    <row r="246" spans="1:10" x14ac:dyDescent="0.35">
      <c r="A246">
        <v>13</v>
      </c>
      <c r="B246" t="s">
        <v>15</v>
      </c>
      <c r="C246" t="s">
        <v>19</v>
      </c>
      <c r="D246" s="1">
        <v>42696</v>
      </c>
      <c r="E246">
        <v>134</v>
      </c>
      <c r="F246">
        <v>149</v>
      </c>
      <c r="G246">
        <f>SUMIFS(E$2:E246,$A$2:A246,Extraction[[#This Row],[AreaID]])</f>
        <v>3485</v>
      </c>
      <c r="H246">
        <f>SUMIFS(F$2:F246,$A$2:A246,Extraction[[#This Row],[AreaID]])</f>
        <v>3426</v>
      </c>
      <c r="I246">
        <f>VLOOKUP(Extraction[[#This Row],[AreaID]],Reserves[],4,FALSE)-Extraction[[#This Row],[OilExtractionToDate]]</f>
        <v>89218</v>
      </c>
      <c r="J246">
        <f>VLOOKUP(Extraction[[#This Row],[AreaID]],Reserves[],5,FALSE)-Extraction[[#This Row],[GasExtractionToDate]]</f>
        <v>76029</v>
      </c>
    </row>
    <row r="247" spans="1:10" x14ac:dyDescent="0.35">
      <c r="A247">
        <v>6</v>
      </c>
      <c r="B247" t="s">
        <v>6</v>
      </c>
      <c r="C247" t="s">
        <v>12</v>
      </c>
      <c r="D247" s="1">
        <v>43030</v>
      </c>
      <c r="E247">
        <v>217</v>
      </c>
      <c r="F247">
        <v>249</v>
      </c>
      <c r="G247">
        <f>SUMIFS(E$2:E247,$A$2:A247,Extraction[[#This Row],[AreaID]])</f>
        <v>14831</v>
      </c>
      <c r="H247">
        <f>SUMIFS(F$2:F247,$A$2:A247,Extraction[[#This Row],[AreaID]])</f>
        <v>14569</v>
      </c>
      <c r="I247">
        <f>VLOOKUP(Extraction[[#This Row],[AreaID]],Reserves[],4,FALSE)-Extraction[[#This Row],[OilExtractionToDate]]</f>
        <v>45549</v>
      </c>
      <c r="J247">
        <f>VLOOKUP(Extraction[[#This Row],[AreaID]],Reserves[],5,FALSE)-Extraction[[#This Row],[GasExtractionToDate]]</f>
        <v>57033</v>
      </c>
    </row>
    <row r="248" spans="1:10" x14ac:dyDescent="0.35">
      <c r="A248">
        <v>1</v>
      </c>
      <c r="B248" t="s">
        <v>4</v>
      </c>
      <c r="C248" t="s">
        <v>12</v>
      </c>
      <c r="D248" s="1">
        <v>42695</v>
      </c>
      <c r="E248">
        <v>180</v>
      </c>
      <c r="F248">
        <v>84</v>
      </c>
      <c r="G248">
        <f>SUMIFS(E$2:E248,$A$2:A248,Extraction[[#This Row],[AreaID]])</f>
        <v>3642</v>
      </c>
      <c r="H248">
        <f>SUMIFS(F$2:F248,$A$2:A248,Extraction[[#This Row],[AreaID]])</f>
        <v>3700</v>
      </c>
      <c r="I248">
        <f>VLOOKUP(Extraction[[#This Row],[AreaID]],Reserves[],4,FALSE)-Extraction[[#This Row],[OilExtractionToDate]]</f>
        <v>83948</v>
      </c>
      <c r="J248">
        <f>VLOOKUP(Extraction[[#This Row],[AreaID]],Reserves[],5,FALSE)-Extraction[[#This Row],[GasExtractionToDate]]</f>
        <v>68901</v>
      </c>
    </row>
    <row r="249" spans="1:10" x14ac:dyDescent="0.35">
      <c r="A249">
        <v>6</v>
      </c>
      <c r="B249" t="s">
        <v>6</v>
      </c>
      <c r="C249" t="s">
        <v>12</v>
      </c>
      <c r="D249" s="1">
        <v>43037</v>
      </c>
      <c r="E249">
        <v>202</v>
      </c>
      <c r="F249">
        <v>245</v>
      </c>
      <c r="G249">
        <f>SUMIFS(E$2:E249,$A$2:A249,Extraction[[#This Row],[AreaID]])</f>
        <v>15033</v>
      </c>
      <c r="H249">
        <f>SUMIFS(F$2:F249,$A$2:A249,Extraction[[#This Row],[AreaID]])</f>
        <v>14814</v>
      </c>
      <c r="I249">
        <f>VLOOKUP(Extraction[[#This Row],[AreaID]],Reserves[],4,FALSE)-Extraction[[#This Row],[OilExtractionToDate]]</f>
        <v>45347</v>
      </c>
      <c r="J249">
        <f>VLOOKUP(Extraction[[#This Row],[AreaID]],Reserves[],5,FALSE)-Extraction[[#This Row],[GasExtractionToDate]]</f>
        <v>56788</v>
      </c>
    </row>
    <row r="250" spans="1:10" x14ac:dyDescent="0.35">
      <c r="A250">
        <v>6</v>
      </c>
      <c r="B250" t="s">
        <v>6</v>
      </c>
      <c r="C250" t="s">
        <v>12</v>
      </c>
      <c r="D250" s="1">
        <v>43044</v>
      </c>
      <c r="E250">
        <v>290</v>
      </c>
      <c r="F250">
        <v>232</v>
      </c>
      <c r="G250">
        <f>SUMIFS(E$2:E250,$A$2:A250,Extraction[[#This Row],[AreaID]])</f>
        <v>15323</v>
      </c>
      <c r="H250">
        <f>SUMIFS(F$2:F250,$A$2:A250,Extraction[[#This Row],[AreaID]])</f>
        <v>15046</v>
      </c>
      <c r="I250">
        <f>VLOOKUP(Extraction[[#This Row],[AreaID]],Reserves[],4,FALSE)-Extraction[[#This Row],[OilExtractionToDate]]</f>
        <v>45057</v>
      </c>
      <c r="J250">
        <f>VLOOKUP(Extraction[[#This Row],[AreaID]],Reserves[],5,FALSE)-Extraction[[#This Row],[GasExtractionToDate]]</f>
        <v>56556</v>
      </c>
    </row>
    <row r="251" spans="1:10" x14ac:dyDescent="0.35">
      <c r="A251">
        <v>10</v>
      </c>
      <c r="B251" t="s">
        <v>14</v>
      </c>
      <c r="C251" t="s">
        <v>16</v>
      </c>
      <c r="D251" s="1">
        <v>42706</v>
      </c>
      <c r="E251">
        <v>101</v>
      </c>
      <c r="F251">
        <v>168</v>
      </c>
      <c r="G251">
        <f>SUMIFS(E$2:E251,$A$2:A251,Extraction[[#This Row],[AreaID]])</f>
        <v>3395</v>
      </c>
      <c r="H251">
        <f>SUMIFS(F$2:F251,$A$2:A251,Extraction[[#This Row],[AreaID]])</f>
        <v>3691</v>
      </c>
      <c r="I251">
        <f>VLOOKUP(Extraction[[#This Row],[AreaID]],Reserves[],4,FALSE)-Extraction[[#This Row],[OilExtractionToDate]]</f>
        <v>73833</v>
      </c>
      <c r="J251">
        <f>VLOOKUP(Extraction[[#This Row],[AreaID]],Reserves[],5,FALSE)-Extraction[[#This Row],[GasExtractionToDate]]</f>
        <v>61562</v>
      </c>
    </row>
    <row r="252" spans="1:10" x14ac:dyDescent="0.35">
      <c r="A252">
        <v>3</v>
      </c>
      <c r="B252" t="s">
        <v>4</v>
      </c>
      <c r="C252" t="s">
        <v>7</v>
      </c>
      <c r="D252" s="1">
        <v>42684</v>
      </c>
      <c r="E252">
        <v>283</v>
      </c>
      <c r="F252">
        <v>248</v>
      </c>
      <c r="G252">
        <f>SUMIFS(E$2:E252,$A$2:A252,Extraction[[#This Row],[AreaID]])</f>
        <v>3033</v>
      </c>
      <c r="H252">
        <f>SUMIFS(F$2:F252,$A$2:A252,Extraction[[#This Row],[AreaID]])</f>
        <v>2736</v>
      </c>
      <c r="I252">
        <f>VLOOKUP(Extraction[[#This Row],[AreaID]],Reserves[],4,FALSE)-Extraction[[#This Row],[OilExtractionToDate]]</f>
        <v>49125</v>
      </c>
      <c r="J252">
        <f>VLOOKUP(Extraction[[#This Row],[AreaID]],Reserves[],5,FALSE)-Extraction[[#This Row],[GasExtractionToDate]]</f>
        <v>93702</v>
      </c>
    </row>
    <row r="253" spans="1:10" x14ac:dyDescent="0.35">
      <c r="A253">
        <v>12</v>
      </c>
      <c r="B253" t="s">
        <v>14</v>
      </c>
      <c r="C253" t="s">
        <v>18</v>
      </c>
      <c r="D253" s="1">
        <v>42645</v>
      </c>
      <c r="E253">
        <v>292</v>
      </c>
      <c r="F253">
        <v>284</v>
      </c>
      <c r="G253">
        <f>SUMIFS(E$2:E253,$A$2:A253,Extraction[[#This Row],[AreaID]])</f>
        <v>2735</v>
      </c>
      <c r="H253">
        <f>SUMIFS(F$2:F253,$A$2:A253,Extraction[[#This Row],[AreaID]])</f>
        <v>2541</v>
      </c>
      <c r="I253">
        <f>VLOOKUP(Extraction[[#This Row],[AreaID]],Reserves[],4,FALSE)-Extraction[[#This Row],[OilExtractionToDate]]</f>
        <v>60652</v>
      </c>
      <c r="J253">
        <f>VLOOKUP(Extraction[[#This Row],[AreaID]],Reserves[],5,FALSE)-Extraction[[#This Row],[GasExtractionToDate]]</f>
        <v>94664</v>
      </c>
    </row>
    <row r="254" spans="1:10" x14ac:dyDescent="0.35">
      <c r="A254">
        <v>6</v>
      </c>
      <c r="B254" t="s">
        <v>6</v>
      </c>
      <c r="C254" t="s">
        <v>12</v>
      </c>
      <c r="D254" s="1">
        <v>43051</v>
      </c>
      <c r="E254">
        <v>117</v>
      </c>
      <c r="F254">
        <v>155</v>
      </c>
      <c r="G254">
        <f>SUMIFS(E$2:E254,$A$2:A254,Extraction[[#This Row],[AreaID]])</f>
        <v>15440</v>
      </c>
      <c r="H254">
        <f>SUMIFS(F$2:F254,$A$2:A254,Extraction[[#This Row],[AreaID]])</f>
        <v>15201</v>
      </c>
      <c r="I254">
        <f>VLOOKUP(Extraction[[#This Row],[AreaID]],Reserves[],4,FALSE)-Extraction[[#This Row],[OilExtractionToDate]]</f>
        <v>44940</v>
      </c>
      <c r="J254">
        <f>VLOOKUP(Extraction[[#This Row],[AreaID]],Reserves[],5,FALSE)-Extraction[[#This Row],[GasExtractionToDate]]</f>
        <v>56401</v>
      </c>
    </row>
    <row r="255" spans="1:10" x14ac:dyDescent="0.35">
      <c r="A255">
        <v>1</v>
      </c>
      <c r="B255" t="s">
        <v>4</v>
      </c>
      <c r="C255" t="s">
        <v>12</v>
      </c>
      <c r="D255" s="1">
        <v>42698</v>
      </c>
      <c r="E255">
        <v>228</v>
      </c>
      <c r="F255">
        <v>151</v>
      </c>
      <c r="G255">
        <f>SUMIFS(E$2:E255,$A$2:A255,Extraction[[#This Row],[AreaID]])</f>
        <v>3870</v>
      </c>
      <c r="H255">
        <f>SUMIFS(F$2:F255,$A$2:A255,Extraction[[#This Row],[AreaID]])</f>
        <v>3851</v>
      </c>
      <c r="I255">
        <f>VLOOKUP(Extraction[[#This Row],[AreaID]],Reserves[],4,FALSE)-Extraction[[#This Row],[OilExtractionToDate]]</f>
        <v>83720</v>
      </c>
      <c r="J255">
        <f>VLOOKUP(Extraction[[#This Row],[AreaID]],Reserves[],5,FALSE)-Extraction[[#This Row],[GasExtractionToDate]]</f>
        <v>68750</v>
      </c>
    </row>
    <row r="256" spans="1:10" x14ac:dyDescent="0.35">
      <c r="A256">
        <v>11</v>
      </c>
      <c r="B256" t="s">
        <v>14</v>
      </c>
      <c r="C256" t="s">
        <v>17</v>
      </c>
      <c r="D256" s="1">
        <v>42680</v>
      </c>
      <c r="E256">
        <v>80</v>
      </c>
      <c r="F256">
        <v>223</v>
      </c>
      <c r="G256">
        <f>SUMIFS(E$2:E256,$A$2:A256,Extraction[[#This Row],[AreaID]])</f>
        <v>3777</v>
      </c>
      <c r="H256">
        <f>SUMIFS(F$2:F256,$A$2:A256,Extraction[[#This Row],[AreaID]])</f>
        <v>3596</v>
      </c>
      <c r="I256">
        <f>VLOOKUP(Extraction[[#This Row],[AreaID]],Reserves[],4,FALSE)-Extraction[[#This Row],[OilExtractionToDate]]</f>
        <v>72203</v>
      </c>
      <c r="J256">
        <f>VLOOKUP(Extraction[[#This Row],[AreaID]],Reserves[],5,FALSE)-Extraction[[#This Row],[GasExtractionToDate]]</f>
        <v>93201</v>
      </c>
    </row>
    <row r="257" spans="1:10" x14ac:dyDescent="0.35">
      <c r="A257">
        <v>6</v>
      </c>
      <c r="B257" t="s">
        <v>6</v>
      </c>
      <c r="C257" t="s">
        <v>12</v>
      </c>
      <c r="D257" s="1">
        <v>43056</v>
      </c>
      <c r="E257">
        <v>248</v>
      </c>
      <c r="F257">
        <v>137</v>
      </c>
      <c r="G257">
        <f>SUMIFS(E$2:E257,$A$2:A257,Extraction[[#This Row],[AreaID]])</f>
        <v>15688</v>
      </c>
      <c r="H257">
        <f>SUMIFS(F$2:F257,$A$2:A257,Extraction[[#This Row],[AreaID]])</f>
        <v>15338</v>
      </c>
      <c r="I257">
        <f>VLOOKUP(Extraction[[#This Row],[AreaID]],Reserves[],4,FALSE)-Extraction[[#This Row],[OilExtractionToDate]]</f>
        <v>44692</v>
      </c>
      <c r="J257">
        <f>VLOOKUP(Extraction[[#This Row],[AreaID]],Reserves[],5,FALSE)-Extraction[[#This Row],[GasExtractionToDate]]</f>
        <v>56264</v>
      </c>
    </row>
    <row r="258" spans="1:10" x14ac:dyDescent="0.35">
      <c r="A258">
        <v>3</v>
      </c>
      <c r="B258" t="s">
        <v>4</v>
      </c>
      <c r="C258" t="s">
        <v>7</v>
      </c>
      <c r="D258" s="1">
        <v>42691</v>
      </c>
      <c r="E258">
        <v>117</v>
      </c>
      <c r="F258">
        <v>261</v>
      </c>
      <c r="G258">
        <f>SUMIFS(E$2:E258,$A$2:A258,Extraction[[#This Row],[AreaID]])</f>
        <v>3150</v>
      </c>
      <c r="H258">
        <f>SUMIFS(F$2:F258,$A$2:A258,Extraction[[#This Row],[AreaID]])</f>
        <v>2997</v>
      </c>
      <c r="I258">
        <f>VLOOKUP(Extraction[[#This Row],[AreaID]],Reserves[],4,FALSE)-Extraction[[#This Row],[OilExtractionToDate]]</f>
        <v>49008</v>
      </c>
      <c r="J258">
        <f>VLOOKUP(Extraction[[#This Row],[AreaID]],Reserves[],5,FALSE)-Extraction[[#This Row],[GasExtractionToDate]]</f>
        <v>93441</v>
      </c>
    </row>
    <row r="259" spans="1:10" x14ac:dyDescent="0.35">
      <c r="A259">
        <v>6</v>
      </c>
      <c r="B259" t="s">
        <v>6</v>
      </c>
      <c r="C259" t="s">
        <v>12</v>
      </c>
      <c r="D259" s="1">
        <v>43059</v>
      </c>
      <c r="E259">
        <v>158</v>
      </c>
      <c r="F259">
        <v>265</v>
      </c>
      <c r="G259">
        <f>SUMIFS(E$2:E259,$A$2:A259,Extraction[[#This Row],[AreaID]])</f>
        <v>15846</v>
      </c>
      <c r="H259">
        <f>SUMIFS(F$2:F259,$A$2:A259,Extraction[[#This Row],[AreaID]])</f>
        <v>15603</v>
      </c>
      <c r="I259">
        <f>VLOOKUP(Extraction[[#This Row],[AreaID]],Reserves[],4,FALSE)-Extraction[[#This Row],[OilExtractionToDate]]</f>
        <v>44534</v>
      </c>
      <c r="J259">
        <f>VLOOKUP(Extraction[[#This Row],[AreaID]],Reserves[],5,FALSE)-Extraction[[#This Row],[GasExtractionToDate]]</f>
        <v>55999</v>
      </c>
    </row>
    <row r="260" spans="1:10" x14ac:dyDescent="0.35">
      <c r="A260">
        <v>12</v>
      </c>
      <c r="B260" t="s">
        <v>14</v>
      </c>
      <c r="C260" t="s">
        <v>18</v>
      </c>
      <c r="D260" s="1">
        <v>42649</v>
      </c>
      <c r="E260">
        <v>211</v>
      </c>
      <c r="F260">
        <v>273</v>
      </c>
      <c r="G260">
        <f>SUMIFS(E$2:E260,$A$2:A260,Extraction[[#This Row],[AreaID]])</f>
        <v>2946</v>
      </c>
      <c r="H260">
        <f>SUMIFS(F$2:F260,$A$2:A260,Extraction[[#This Row],[AreaID]])</f>
        <v>2814</v>
      </c>
      <c r="I260">
        <f>VLOOKUP(Extraction[[#This Row],[AreaID]],Reserves[],4,FALSE)-Extraction[[#This Row],[OilExtractionToDate]]</f>
        <v>60441</v>
      </c>
      <c r="J260">
        <f>VLOOKUP(Extraction[[#This Row],[AreaID]],Reserves[],5,FALSE)-Extraction[[#This Row],[GasExtractionToDate]]</f>
        <v>94391</v>
      </c>
    </row>
    <row r="261" spans="1:10" x14ac:dyDescent="0.35">
      <c r="A261">
        <v>4</v>
      </c>
      <c r="B261" t="s">
        <v>5</v>
      </c>
      <c r="C261" t="s">
        <v>8</v>
      </c>
      <c r="D261" s="1">
        <v>42682</v>
      </c>
      <c r="E261">
        <v>247</v>
      </c>
      <c r="F261">
        <v>81</v>
      </c>
      <c r="G261">
        <f>SUMIFS(E$2:E261,$A$2:A261,Extraction[[#This Row],[AreaID]])</f>
        <v>3068</v>
      </c>
      <c r="H261">
        <f>SUMIFS(F$2:F261,$A$2:A261,Extraction[[#This Row],[AreaID]])</f>
        <v>2843</v>
      </c>
      <c r="I261">
        <f>VLOOKUP(Extraction[[#This Row],[AreaID]],Reserves[],4,FALSE)-Extraction[[#This Row],[OilExtractionToDate]]</f>
        <v>62122</v>
      </c>
      <c r="J261">
        <f>VLOOKUP(Extraction[[#This Row],[AreaID]],Reserves[],5,FALSE)-Extraction[[#This Row],[GasExtractionToDate]]</f>
        <v>85610</v>
      </c>
    </row>
    <row r="262" spans="1:10" x14ac:dyDescent="0.35">
      <c r="A262">
        <v>2</v>
      </c>
      <c r="B262" t="s">
        <v>4</v>
      </c>
      <c r="C262" t="s">
        <v>13</v>
      </c>
      <c r="D262" s="1">
        <v>42668</v>
      </c>
      <c r="E262">
        <v>210</v>
      </c>
      <c r="F262">
        <v>186</v>
      </c>
      <c r="G262">
        <f>SUMIFS(E$2:E262,$A$2:A262,Extraction[[#This Row],[AreaID]])</f>
        <v>2931</v>
      </c>
      <c r="H262">
        <f>SUMIFS(F$2:F262,$A$2:A262,Extraction[[#This Row],[AreaID]])</f>
        <v>2979</v>
      </c>
      <c r="I262">
        <f>VLOOKUP(Extraction[[#This Row],[AreaID]],Reserves[],4,FALSE)-Extraction[[#This Row],[OilExtractionToDate]]</f>
        <v>61510</v>
      </c>
      <c r="J262">
        <f>VLOOKUP(Extraction[[#This Row],[AreaID]],Reserves[],5,FALSE)-Extraction[[#This Row],[GasExtractionToDate]]</f>
        <v>83230</v>
      </c>
    </row>
    <row r="263" spans="1:10" x14ac:dyDescent="0.35">
      <c r="A263">
        <v>4</v>
      </c>
      <c r="B263" t="s">
        <v>5</v>
      </c>
      <c r="C263" t="s">
        <v>8</v>
      </c>
      <c r="D263" s="1">
        <v>42686</v>
      </c>
      <c r="E263">
        <v>300</v>
      </c>
      <c r="F263">
        <v>79</v>
      </c>
      <c r="G263">
        <f>SUMIFS(E$2:E263,$A$2:A263,Extraction[[#This Row],[AreaID]])</f>
        <v>3368</v>
      </c>
      <c r="H263">
        <f>SUMIFS(F$2:F263,$A$2:A263,Extraction[[#This Row],[AreaID]])</f>
        <v>2922</v>
      </c>
      <c r="I263">
        <f>VLOOKUP(Extraction[[#This Row],[AreaID]],Reserves[],4,FALSE)-Extraction[[#This Row],[OilExtractionToDate]]</f>
        <v>61822</v>
      </c>
      <c r="J263">
        <f>VLOOKUP(Extraction[[#This Row],[AreaID]],Reserves[],5,FALSE)-Extraction[[#This Row],[GasExtractionToDate]]</f>
        <v>85531</v>
      </c>
    </row>
    <row r="264" spans="1:10" x14ac:dyDescent="0.35">
      <c r="A264">
        <v>14</v>
      </c>
      <c r="B264" t="s">
        <v>15</v>
      </c>
      <c r="C264" t="s">
        <v>13</v>
      </c>
      <c r="D264" s="1">
        <v>42693</v>
      </c>
      <c r="E264">
        <v>300</v>
      </c>
      <c r="F264">
        <v>203</v>
      </c>
      <c r="G264">
        <f>SUMIFS(E$2:E264,$A$2:A264,Extraction[[#This Row],[AreaID]])</f>
        <v>3174</v>
      </c>
      <c r="H264">
        <f>SUMIFS(F$2:F264,$A$2:A264,Extraction[[#This Row],[AreaID]])</f>
        <v>3222</v>
      </c>
      <c r="I264">
        <f>VLOOKUP(Extraction[[#This Row],[AreaID]],Reserves[],4,FALSE)-Extraction[[#This Row],[OilExtractionToDate]]</f>
        <v>72237</v>
      </c>
      <c r="J264">
        <f>VLOOKUP(Extraction[[#This Row],[AreaID]],Reserves[],5,FALSE)-Extraction[[#This Row],[GasExtractionToDate]]</f>
        <v>72916</v>
      </c>
    </row>
    <row r="265" spans="1:10" x14ac:dyDescent="0.35">
      <c r="A265">
        <v>10</v>
      </c>
      <c r="B265" t="s">
        <v>14</v>
      </c>
      <c r="C265" t="s">
        <v>16</v>
      </c>
      <c r="D265" s="1">
        <v>42711</v>
      </c>
      <c r="E265">
        <v>262</v>
      </c>
      <c r="F265">
        <v>235</v>
      </c>
      <c r="G265">
        <f>SUMIFS(E$2:E265,$A$2:A265,Extraction[[#This Row],[AreaID]])</f>
        <v>3657</v>
      </c>
      <c r="H265">
        <f>SUMIFS(F$2:F265,$A$2:A265,Extraction[[#This Row],[AreaID]])</f>
        <v>3926</v>
      </c>
      <c r="I265">
        <f>VLOOKUP(Extraction[[#This Row],[AreaID]],Reserves[],4,FALSE)-Extraction[[#This Row],[OilExtractionToDate]]</f>
        <v>73571</v>
      </c>
      <c r="J265">
        <f>VLOOKUP(Extraction[[#This Row],[AreaID]],Reserves[],5,FALSE)-Extraction[[#This Row],[GasExtractionToDate]]</f>
        <v>61327</v>
      </c>
    </row>
    <row r="266" spans="1:10" x14ac:dyDescent="0.35">
      <c r="A266">
        <v>6</v>
      </c>
      <c r="B266" t="s">
        <v>6</v>
      </c>
      <c r="C266" t="s">
        <v>12</v>
      </c>
      <c r="D266" s="1">
        <v>43067</v>
      </c>
      <c r="E266">
        <v>120</v>
      </c>
      <c r="F266">
        <v>135</v>
      </c>
      <c r="G266">
        <f>SUMIFS(E$2:E266,$A$2:A266,Extraction[[#This Row],[AreaID]])</f>
        <v>15966</v>
      </c>
      <c r="H266">
        <f>SUMIFS(F$2:F266,$A$2:A266,Extraction[[#This Row],[AreaID]])</f>
        <v>15738</v>
      </c>
      <c r="I266">
        <f>VLOOKUP(Extraction[[#This Row],[AreaID]],Reserves[],4,FALSE)-Extraction[[#This Row],[OilExtractionToDate]]</f>
        <v>44414</v>
      </c>
      <c r="J266">
        <f>VLOOKUP(Extraction[[#This Row],[AreaID]],Reserves[],5,FALSE)-Extraction[[#This Row],[GasExtractionToDate]]</f>
        <v>55864</v>
      </c>
    </row>
    <row r="267" spans="1:10" x14ac:dyDescent="0.35">
      <c r="A267">
        <v>1</v>
      </c>
      <c r="B267" t="s">
        <v>4</v>
      </c>
      <c r="C267" t="s">
        <v>12</v>
      </c>
      <c r="D267" s="1">
        <v>42702</v>
      </c>
      <c r="E267">
        <v>191</v>
      </c>
      <c r="F267">
        <v>168</v>
      </c>
      <c r="G267">
        <f>SUMIFS(E$2:E267,$A$2:A267,Extraction[[#This Row],[AreaID]])</f>
        <v>4061</v>
      </c>
      <c r="H267">
        <f>SUMIFS(F$2:F267,$A$2:A267,Extraction[[#This Row],[AreaID]])</f>
        <v>4019</v>
      </c>
      <c r="I267">
        <f>VLOOKUP(Extraction[[#This Row],[AreaID]],Reserves[],4,FALSE)-Extraction[[#This Row],[OilExtractionToDate]]</f>
        <v>83529</v>
      </c>
      <c r="J267">
        <f>VLOOKUP(Extraction[[#This Row],[AreaID]],Reserves[],5,FALSE)-Extraction[[#This Row],[GasExtractionToDate]]</f>
        <v>68582</v>
      </c>
    </row>
    <row r="268" spans="1:10" x14ac:dyDescent="0.35">
      <c r="A268">
        <v>2</v>
      </c>
      <c r="B268" t="s">
        <v>4</v>
      </c>
      <c r="C268" t="s">
        <v>13</v>
      </c>
      <c r="D268" s="1">
        <v>42671</v>
      </c>
      <c r="E268">
        <v>230</v>
      </c>
      <c r="F268">
        <v>223</v>
      </c>
      <c r="G268">
        <f>SUMIFS(E$2:E268,$A$2:A268,Extraction[[#This Row],[AreaID]])</f>
        <v>3161</v>
      </c>
      <c r="H268">
        <f>SUMIFS(F$2:F268,$A$2:A268,Extraction[[#This Row],[AreaID]])</f>
        <v>3202</v>
      </c>
      <c r="I268">
        <f>VLOOKUP(Extraction[[#This Row],[AreaID]],Reserves[],4,FALSE)-Extraction[[#This Row],[OilExtractionToDate]]</f>
        <v>61280</v>
      </c>
      <c r="J268">
        <f>VLOOKUP(Extraction[[#This Row],[AreaID]],Reserves[],5,FALSE)-Extraction[[#This Row],[GasExtractionToDate]]</f>
        <v>83007</v>
      </c>
    </row>
    <row r="269" spans="1:10" x14ac:dyDescent="0.35">
      <c r="A269">
        <v>5</v>
      </c>
      <c r="B269" t="s">
        <v>5</v>
      </c>
      <c r="C269" t="s">
        <v>9</v>
      </c>
      <c r="D269" s="1">
        <v>42670</v>
      </c>
      <c r="E269">
        <v>88</v>
      </c>
      <c r="F269">
        <v>69</v>
      </c>
      <c r="G269">
        <f>SUMIFS(E$2:E269,$A$2:A269,Extraction[[#This Row],[AreaID]])</f>
        <v>2557</v>
      </c>
      <c r="H269">
        <f>SUMIFS(F$2:F269,$A$2:A269,Extraction[[#This Row],[AreaID]])</f>
        <v>3141</v>
      </c>
      <c r="I269">
        <f>VLOOKUP(Extraction[[#This Row],[AreaID]],Reserves[],4,FALSE)-Extraction[[#This Row],[OilExtractionToDate]]</f>
        <v>44866</v>
      </c>
      <c r="J269">
        <f>VLOOKUP(Extraction[[#This Row],[AreaID]],Reserves[],5,FALSE)-Extraction[[#This Row],[GasExtractionToDate]]</f>
        <v>74567</v>
      </c>
    </row>
    <row r="270" spans="1:10" x14ac:dyDescent="0.35">
      <c r="A270">
        <v>12</v>
      </c>
      <c r="B270" t="s">
        <v>14</v>
      </c>
      <c r="C270" t="s">
        <v>18</v>
      </c>
      <c r="D270" s="1">
        <v>42656</v>
      </c>
      <c r="E270">
        <v>171</v>
      </c>
      <c r="F270">
        <v>155</v>
      </c>
      <c r="G270">
        <f>SUMIFS(E$2:E270,$A$2:A270,Extraction[[#This Row],[AreaID]])</f>
        <v>3117</v>
      </c>
      <c r="H270">
        <f>SUMIFS(F$2:F270,$A$2:A270,Extraction[[#This Row],[AreaID]])</f>
        <v>2969</v>
      </c>
      <c r="I270">
        <f>VLOOKUP(Extraction[[#This Row],[AreaID]],Reserves[],4,FALSE)-Extraction[[#This Row],[OilExtractionToDate]]</f>
        <v>60270</v>
      </c>
      <c r="J270">
        <f>VLOOKUP(Extraction[[#This Row],[AreaID]],Reserves[],5,FALSE)-Extraction[[#This Row],[GasExtractionToDate]]</f>
        <v>94236</v>
      </c>
    </row>
    <row r="271" spans="1:10" x14ac:dyDescent="0.35">
      <c r="A271">
        <v>6</v>
      </c>
      <c r="B271" t="s">
        <v>6</v>
      </c>
      <c r="C271" t="s">
        <v>12</v>
      </c>
      <c r="D271" s="1">
        <v>43070</v>
      </c>
      <c r="E271">
        <v>297</v>
      </c>
      <c r="F271">
        <v>294</v>
      </c>
      <c r="G271">
        <f>SUMIFS(E$2:E271,$A$2:A271,Extraction[[#This Row],[AreaID]])</f>
        <v>16263</v>
      </c>
      <c r="H271">
        <f>SUMIFS(F$2:F271,$A$2:A271,Extraction[[#This Row],[AreaID]])</f>
        <v>16032</v>
      </c>
      <c r="I271">
        <f>VLOOKUP(Extraction[[#This Row],[AreaID]],Reserves[],4,FALSE)-Extraction[[#This Row],[OilExtractionToDate]]</f>
        <v>44117</v>
      </c>
      <c r="J271">
        <f>VLOOKUP(Extraction[[#This Row],[AreaID]],Reserves[],5,FALSE)-Extraction[[#This Row],[GasExtractionToDate]]</f>
        <v>55570</v>
      </c>
    </row>
    <row r="272" spans="1:10" x14ac:dyDescent="0.35">
      <c r="A272">
        <v>12</v>
      </c>
      <c r="B272" t="s">
        <v>14</v>
      </c>
      <c r="C272" t="s">
        <v>18</v>
      </c>
      <c r="D272" s="1">
        <v>42660</v>
      </c>
      <c r="E272">
        <v>175</v>
      </c>
      <c r="F272">
        <v>234</v>
      </c>
      <c r="G272">
        <f>SUMIFS(E$2:E272,$A$2:A272,Extraction[[#This Row],[AreaID]])</f>
        <v>3292</v>
      </c>
      <c r="H272">
        <f>SUMIFS(F$2:F272,$A$2:A272,Extraction[[#This Row],[AreaID]])</f>
        <v>3203</v>
      </c>
      <c r="I272">
        <f>VLOOKUP(Extraction[[#This Row],[AreaID]],Reserves[],4,FALSE)-Extraction[[#This Row],[OilExtractionToDate]]</f>
        <v>60095</v>
      </c>
      <c r="J272">
        <f>VLOOKUP(Extraction[[#This Row],[AreaID]],Reserves[],5,FALSE)-Extraction[[#This Row],[GasExtractionToDate]]</f>
        <v>94002</v>
      </c>
    </row>
    <row r="273" spans="1:10" x14ac:dyDescent="0.35">
      <c r="A273">
        <v>12</v>
      </c>
      <c r="B273" t="s">
        <v>14</v>
      </c>
      <c r="C273" t="s">
        <v>18</v>
      </c>
      <c r="D273" s="1">
        <v>42664</v>
      </c>
      <c r="E273">
        <v>247</v>
      </c>
      <c r="F273">
        <v>96</v>
      </c>
      <c r="G273">
        <f>SUMIFS(E$2:E273,$A$2:A273,Extraction[[#This Row],[AreaID]])</f>
        <v>3539</v>
      </c>
      <c r="H273">
        <f>SUMIFS(F$2:F273,$A$2:A273,Extraction[[#This Row],[AreaID]])</f>
        <v>3299</v>
      </c>
      <c r="I273">
        <f>VLOOKUP(Extraction[[#This Row],[AreaID]],Reserves[],4,FALSE)-Extraction[[#This Row],[OilExtractionToDate]]</f>
        <v>59848</v>
      </c>
      <c r="J273">
        <f>VLOOKUP(Extraction[[#This Row],[AreaID]],Reserves[],5,FALSE)-Extraction[[#This Row],[GasExtractionToDate]]</f>
        <v>93906</v>
      </c>
    </row>
    <row r="274" spans="1:10" x14ac:dyDescent="0.35">
      <c r="A274">
        <v>11</v>
      </c>
      <c r="B274" t="s">
        <v>14</v>
      </c>
      <c r="C274" t="s">
        <v>17</v>
      </c>
      <c r="D274" s="1">
        <v>42686</v>
      </c>
      <c r="E274">
        <v>180</v>
      </c>
      <c r="F274">
        <v>169</v>
      </c>
      <c r="G274">
        <f>SUMIFS(E$2:E274,$A$2:A274,Extraction[[#This Row],[AreaID]])</f>
        <v>3957</v>
      </c>
      <c r="H274">
        <f>SUMIFS(F$2:F274,$A$2:A274,Extraction[[#This Row],[AreaID]])</f>
        <v>3765</v>
      </c>
      <c r="I274">
        <f>VLOOKUP(Extraction[[#This Row],[AreaID]],Reserves[],4,FALSE)-Extraction[[#This Row],[OilExtractionToDate]]</f>
        <v>72023</v>
      </c>
      <c r="J274">
        <f>VLOOKUP(Extraction[[#This Row],[AreaID]],Reserves[],5,FALSE)-Extraction[[#This Row],[GasExtractionToDate]]</f>
        <v>93032</v>
      </c>
    </row>
    <row r="275" spans="1:10" x14ac:dyDescent="0.35">
      <c r="A275">
        <v>6</v>
      </c>
      <c r="B275" t="s">
        <v>6</v>
      </c>
      <c r="C275" t="s">
        <v>12</v>
      </c>
      <c r="D275" s="1">
        <v>43077</v>
      </c>
      <c r="E275">
        <v>194</v>
      </c>
      <c r="F275">
        <v>161</v>
      </c>
      <c r="G275">
        <f>SUMIFS(E$2:E275,$A$2:A275,Extraction[[#This Row],[AreaID]])</f>
        <v>16457</v>
      </c>
      <c r="H275">
        <f>SUMIFS(F$2:F275,$A$2:A275,Extraction[[#This Row],[AreaID]])</f>
        <v>16193</v>
      </c>
      <c r="I275">
        <f>VLOOKUP(Extraction[[#This Row],[AreaID]],Reserves[],4,FALSE)-Extraction[[#This Row],[OilExtractionToDate]]</f>
        <v>43923</v>
      </c>
      <c r="J275">
        <f>VLOOKUP(Extraction[[#This Row],[AreaID]],Reserves[],5,FALSE)-Extraction[[#This Row],[GasExtractionToDate]]</f>
        <v>55409</v>
      </c>
    </row>
    <row r="276" spans="1:10" x14ac:dyDescent="0.35">
      <c r="A276">
        <v>1</v>
      </c>
      <c r="B276" t="s">
        <v>4</v>
      </c>
      <c r="C276" t="s">
        <v>12</v>
      </c>
      <c r="D276" s="1">
        <v>42707</v>
      </c>
      <c r="E276">
        <v>283</v>
      </c>
      <c r="F276">
        <v>244</v>
      </c>
      <c r="G276">
        <f>SUMIFS(E$2:E276,$A$2:A276,Extraction[[#This Row],[AreaID]])</f>
        <v>4344</v>
      </c>
      <c r="H276">
        <f>SUMIFS(F$2:F276,$A$2:A276,Extraction[[#This Row],[AreaID]])</f>
        <v>4263</v>
      </c>
      <c r="I276">
        <f>VLOOKUP(Extraction[[#This Row],[AreaID]],Reserves[],4,FALSE)-Extraction[[#This Row],[OilExtractionToDate]]</f>
        <v>83246</v>
      </c>
      <c r="J276">
        <f>VLOOKUP(Extraction[[#This Row],[AreaID]],Reserves[],5,FALSE)-Extraction[[#This Row],[GasExtractionToDate]]</f>
        <v>68338</v>
      </c>
    </row>
    <row r="277" spans="1:10" x14ac:dyDescent="0.35">
      <c r="A277">
        <v>13</v>
      </c>
      <c r="B277" t="s">
        <v>15</v>
      </c>
      <c r="C277" t="s">
        <v>19</v>
      </c>
      <c r="D277" s="1">
        <v>42701</v>
      </c>
      <c r="E277">
        <v>147</v>
      </c>
      <c r="F277">
        <v>195</v>
      </c>
      <c r="G277">
        <f>SUMIFS(E$2:E277,$A$2:A277,Extraction[[#This Row],[AreaID]])</f>
        <v>3632</v>
      </c>
      <c r="H277">
        <f>SUMIFS(F$2:F277,$A$2:A277,Extraction[[#This Row],[AreaID]])</f>
        <v>3621</v>
      </c>
      <c r="I277">
        <f>VLOOKUP(Extraction[[#This Row],[AreaID]],Reserves[],4,FALSE)-Extraction[[#This Row],[OilExtractionToDate]]</f>
        <v>89071</v>
      </c>
      <c r="J277">
        <f>VLOOKUP(Extraction[[#This Row],[AreaID]],Reserves[],5,FALSE)-Extraction[[#This Row],[GasExtractionToDate]]</f>
        <v>75834</v>
      </c>
    </row>
    <row r="278" spans="1:10" x14ac:dyDescent="0.35">
      <c r="A278">
        <v>1</v>
      </c>
      <c r="B278" t="s">
        <v>4</v>
      </c>
      <c r="C278" t="s">
        <v>12</v>
      </c>
      <c r="D278" s="1">
        <v>42713</v>
      </c>
      <c r="E278">
        <v>262</v>
      </c>
      <c r="F278">
        <v>125</v>
      </c>
      <c r="G278">
        <f>SUMIFS(E$2:E278,$A$2:A278,Extraction[[#This Row],[AreaID]])</f>
        <v>4606</v>
      </c>
      <c r="H278">
        <f>SUMIFS(F$2:F278,$A$2:A278,Extraction[[#This Row],[AreaID]])</f>
        <v>4388</v>
      </c>
      <c r="I278">
        <f>VLOOKUP(Extraction[[#This Row],[AreaID]],Reserves[],4,FALSE)-Extraction[[#This Row],[OilExtractionToDate]]</f>
        <v>82984</v>
      </c>
      <c r="J278">
        <f>VLOOKUP(Extraction[[#This Row],[AreaID]],Reserves[],5,FALSE)-Extraction[[#This Row],[GasExtractionToDate]]</f>
        <v>68213</v>
      </c>
    </row>
    <row r="279" spans="1:10" x14ac:dyDescent="0.35">
      <c r="A279">
        <v>6</v>
      </c>
      <c r="B279" t="s">
        <v>6</v>
      </c>
      <c r="C279" t="s">
        <v>12</v>
      </c>
      <c r="D279" s="1">
        <v>43082</v>
      </c>
      <c r="E279">
        <v>135</v>
      </c>
      <c r="F279">
        <v>154</v>
      </c>
      <c r="G279">
        <f>SUMIFS(E$2:E279,$A$2:A279,Extraction[[#This Row],[AreaID]])</f>
        <v>16592</v>
      </c>
      <c r="H279">
        <f>SUMIFS(F$2:F279,$A$2:A279,Extraction[[#This Row],[AreaID]])</f>
        <v>16347</v>
      </c>
      <c r="I279">
        <f>VLOOKUP(Extraction[[#This Row],[AreaID]],Reserves[],4,FALSE)-Extraction[[#This Row],[OilExtractionToDate]]</f>
        <v>43788</v>
      </c>
      <c r="J279">
        <f>VLOOKUP(Extraction[[#This Row],[AreaID]],Reserves[],5,FALSE)-Extraction[[#This Row],[GasExtractionToDate]]</f>
        <v>55255</v>
      </c>
    </row>
    <row r="280" spans="1:10" x14ac:dyDescent="0.35">
      <c r="A280">
        <v>1</v>
      </c>
      <c r="B280" t="s">
        <v>4</v>
      </c>
      <c r="C280" t="s">
        <v>12</v>
      </c>
      <c r="D280" s="1">
        <v>42719</v>
      </c>
      <c r="E280">
        <v>219</v>
      </c>
      <c r="F280">
        <v>114</v>
      </c>
      <c r="G280">
        <f>SUMIFS(E$2:E280,$A$2:A280,Extraction[[#This Row],[AreaID]])</f>
        <v>4825</v>
      </c>
      <c r="H280">
        <f>SUMIFS(F$2:F280,$A$2:A280,Extraction[[#This Row],[AreaID]])</f>
        <v>4502</v>
      </c>
      <c r="I280">
        <f>VLOOKUP(Extraction[[#This Row],[AreaID]],Reserves[],4,FALSE)-Extraction[[#This Row],[OilExtractionToDate]]</f>
        <v>82765</v>
      </c>
      <c r="J280">
        <f>VLOOKUP(Extraction[[#This Row],[AreaID]],Reserves[],5,FALSE)-Extraction[[#This Row],[GasExtractionToDate]]</f>
        <v>68099</v>
      </c>
    </row>
    <row r="281" spans="1:10" x14ac:dyDescent="0.35">
      <c r="A281">
        <v>12</v>
      </c>
      <c r="B281" t="s">
        <v>14</v>
      </c>
      <c r="C281" t="s">
        <v>18</v>
      </c>
      <c r="D281" s="1">
        <v>42670</v>
      </c>
      <c r="E281">
        <v>300</v>
      </c>
      <c r="F281">
        <v>83</v>
      </c>
      <c r="G281">
        <f>SUMIFS(E$2:E281,$A$2:A281,Extraction[[#This Row],[AreaID]])</f>
        <v>3839</v>
      </c>
      <c r="H281">
        <f>SUMIFS(F$2:F281,$A$2:A281,Extraction[[#This Row],[AreaID]])</f>
        <v>3382</v>
      </c>
      <c r="I281">
        <f>VLOOKUP(Extraction[[#This Row],[AreaID]],Reserves[],4,FALSE)-Extraction[[#This Row],[OilExtractionToDate]]</f>
        <v>59548</v>
      </c>
      <c r="J281">
        <f>VLOOKUP(Extraction[[#This Row],[AreaID]],Reserves[],5,FALSE)-Extraction[[#This Row],[GasExtractionToDate]]</f>
        <v>93823</v>
      </c>
    </row>
    <row r="282" spans="1:10" x14ac:dyDescent="0.35">
      <c r="A282">
        <v>13</v>
      </c>
      <c r="B282" t="s">
        <v>15</v>
      </c>
      <c r="C282" t="s">
        <v>19</v>
      </c>
      <c r="D282" s="1">
        <v>42706</v>
      </c>
      <c r="E282">
        <v>152</v>
      </c>
      <c r="F282">
        <v>289</v>
      </c>
      <c r="G282">
        <f>SUMIFS(E$2:E282,$A$2:A282,Extraction[[#This Row],[AreaID]])</f>
        <v>3784</v>
      </c>
      <c r="H282">
        <f>SUMIFS(F$2:F282,$A$2:A282,Extraction[[#This Row],[AreaID]])</f>
        <v>3910</v>
      </c>
      <c r="I282">
        <f>VLOOKUP(Extraction[[#This Row],[AreaID]],Reserves[],4,FALSE)-Extraction[[#This Row],[OilExtractionToDate]]</f>
        <v>88919</v>
      </c>
      <c r="J282">
        <f>VLOOKUP(Extraction[[#This Row],[AreaID]],Reserves[],5,FALSE)-Extraction[[#This Row],[GasExtractionToDate]]</f>
        <v>75545</v>
      </c>
    </row>
    <row r="283" spans="1:10" x14ac:dyDescent="0.35">
      <c r="A283">
        <v>6</v>
      </c>
      <c r="B283" t="s">
        <v>6</v>
      </c>
      <c r="C283" t="s">
        <v>12</v>
      </c>
      <c r="D283" s="1">
        <v>43085</v>
      </c>
      <c r="E283">
        <v>173</v>
      </c>
      <c r="F283">
        <v>157</v>
      </c>
      <c r="G283">
        <f>SUMIFS(E$2:E283,$A$2:A283,Extraction[[#This Row],[AreaID]])</f>
        <v>16765</v>
      </c>
      <c r="H283">
        <f>SUMIFS(F$2:F283,$A$2:A283,Extraction[[#This Row],[AreaID]])</f>
        <v>16504</v>
      </c>
      <c r="I283">
        <f>VLOOKUP(Extraction[[#This Row],[AreaID]],Reserves[],4,FALSE)-Extraction[[#This Row],[OilExtractionToDate]]</f>
        <v>43615</v>
      </c>
      <c r="J283">
        <f>VLOOKUP(Extraction[[#This Row],[AreaID]],Reserves[],5,FALSE)-Extraction[[#This Row],[GasExtractionToDate]]</f>
        <v>55098</v>
      </c>
    </row>
    <row r="284" spans="1:10" x14ac:dyDescent="0.35">
      <c r="A284">
        <v>6</v>
      </c>
      <c r="B284" t="s">
        <v>6</v>
      </c>
      <c r="C284" t="s">
        <v>12</v>
      </c>
      <c r="D284" s="1">
        <v>43090</v>
      </c>
      <c r="E284">
        <v>98</v>
      </c>
      <c r="F284">
        <v>110</v>
      </c>
      <c r="G284">
        <f>SUMIFS(E$2:E284,$A$2:A284,Extraction[[#This Row],[AreaID]])</f>
        <v>16863</v>
      </c>
      <c r="H284">
        <f>SUMIFS(F$2:F284,$A$2:A284,Extraction[[#This Row],[AreaID]])</f>
        <v>16614</v>
      </c>
      <c r="I284">
        <f>VLOOKUP(Extraction[[#This Row],[AreaID]],Reserves[],4,FALSE)-Extraction[[#This Row],[OilExtractionToDate]]</f>
        <v>43517</v>
      </c>
      <c r="J284">
        <f>VLOOKUP(Extraction[[#This Row],[AreaID]],Reserves[],5,FALSE)-Extraction[[#This Row],[GasExtractionToDate]]</f>
        <v>54988</v>
      </c>
    </row>
    <row r="285" spans="1:10" x14ac:dyDescent="0.35">
      <c r="A285">
        <v>4</v>
      </c>
      <c r="B285" t="s">
        <v>5</v>
      </c>
      <c r="C285" t="s">
        <v>8</v>
      </c>
      <c r="D285" s="1">
        <v>42694</v>
      </c>
      <c r="E285">
        <v>90</v>
      </c>
      <c r="F285">
        <v>167</v>
      </c>
      <c r="G285">
        <f>SUMIFS(E$2:E285,$A$2:A285,Extraction[[#This Row],[AreaID]])</f>
        <v>3458</v>
      </c>
      <c r="H285">
        <f>SUMIFS(F$2:F285,$A$2:A285,Extraction[[#This Row],[AreaID]])</f>
        <v>3089</v>
      </c>
      <c r="I285">
        <f>VLOOKUP(Extraction[[#This Row],[AreaID]],Reserves[],4,FALSE)-Extraction[[#This Row],[OilExtractionToDate]]</f>
        <v>61732</v>
      </c>
      <c r="J285">
        <f>VLOOKUP(Extraction[[#This Row],[AreaID]],Reserves[],5,FALSE)-Extraction[[#This Row],[GasExtractionToDate]]</f>
        <v>85364</v>
      </c>
    </row>
    <row r="286" spans="1:10" x14ac:dyDescent="0.35">
      <c r="A286">
        <v>4</v>
      </c>
      <c r="B286" t="s">
        <v>5</v>
      </c>
      <c r="C286" t="s">
        <v>8</v>
      </c>
      <c r="D286" s="1">
        <v>42697</v>
      </c>
      <c r="E286">
        <v>102</v>
      </c>
      <c r="F286">
        <v>88</v>
      </c>
      <c r="G286">
        <f>SUMIFS(E$2:E286,$A$2:A286,Extraction[[#This Row],[AreaID]])</f>
        <v>3560</v>
      </c>
      <c r="H286">
        <f>SUMIFS(F$2:F286,$A$2:A286,Extraction[[#This Row],[AreaID]])</f>
        <v>3177</v>
      </c>
      <c r="I286">
        <f>VLOOKUP(Extraction[[#This Row],[AreaID]],Reserves[],4,FALSE)-Extraction[[#This Row],[OilExtractionToDate]]</f>
        <v>61630</v>
      </c>
      <c r="J286">
        <f>VLOOKUP(Extraction[[#This Row],[AreaID]],Reserves[],5,FALSE)-Extraction[[#This Row],[GasExtractionToDate]]</f>
        <v>85276</v>
      </c>
    </row>
    <row r="287" spans="1:10" x14ac:dyDescent="0.35">
      <c r="A287">
        <v>6</v>
      </c>
      <c r="B287" t="s">
        <v>6</v>
      </c>
      <c r="C287" t="s">
        <v>12</v>
      </c>
      <c r="D287" s="1">
        <v>43097</v>
      </c>
      <c r="E287">
        <v>83</v>
      </c>
      <c r="F287">
        <v>264</v>
      </c>
      <c r="G287">
        <f>SUMIFS(E$2:E287,$A$2:A287,Extraction[[#This Row],[AreaID]])</f>
        <v>16946</v>
      </c>
      <c r="H287">
        <f>SUMIFS(F$2:F287,$A$2:A287,Extraction[[#This Row],[AreaID]])</f>
        <v>16878</v>
      </c>
      <c r="I287">
        <f>VLOOKUP(Extraction[[#This Row],[AreaID]],Reserves[],4,FALSE)-Extraction[[#This Row],[OilExtractionToDate]]</f>
        <v>43434</v>
      </c>
      <c r="J287">
        <f>VLOOKUP(Extraction[[#This Row],[AreaID]],Reserves[],5,FALSE)-Extraction[[#This Row],[GasExtractionToDate]]</f>
        <v>54724</v>
      </c>
    </row>
    <row r="288" spans="1:10" x14ac:dyDescent="0.35">
      <c r="A288">
        <v>11</v>
      </c>
      <c r="B288" t="s">
        <v>14</v>
      </c>
      <c r="C288" t="s">
        <v>17</v>
      </c>
      <c r="D288" s="1">
        <v>42692</v>
      </c>
      <c r="E288">
        <v>272</v>
      </c>
      <c r="F288">
        <v>78</v>
      </c>
      <c r="G288">
        <f>SUMIFS(E$2:E288,$A$2:A288,Extraction[[#This Row],[AreaID]])</f>
        <v>4229</v>
      </c>
      <c r="H288">
        <f>SUMIFS(F$2:F288,$A$2:A288,Extraction[[#This Row],[AreaID]])</f>
        <v>3843</v>
      </c>
      <c r="I288">
        <f>VLOOKUP(Extraction[[#This Row],[AreaID]],Reserves[],4,FALSE)-Extraction[[#This Row],[OilExtractionToDate]]</f>
        <v>71751</v>
      </c>
      <c r="J288">
        <f>VLOOKUP(Extraction[[#This Row],[AreaID]],Reserves[],5,FALSE)-Extraction[[#This Row],[GasExtractionToDate]]</f>
        <v>92954</v>
      </c>
    </row>
    <row r="289" spans="1:10" x14ac:dyDescent="0.35">
      <c r="A289">
        <v>2</v>
      </c>
      <c r="B289" t="s">
        <v>4</v>
      </c>
      <c r="C289" t="s">
        <v>13</v>
      </c>
      <c r="D289" s="1">
        <v>42676</v>
      </c>
      <c r="E289">
        <v>179</v>
      </c>
      <c r="F289">
        <v>240</v>
      </c>
      <c r="G289">
        <f>SUMIFS(E$2:E289,$A$2:A289,Extraction[[#This Row],[AreaID]])</f>
        <v>3340</v>
      </c>
      <c r="H289">
        <f>SUMIFS(F$2:F289,$A$2:A289,Extraction[[#This Row],[AreaID]])</f>
        <v>3442</v>
      </c>
      <c r="I289">
        <f>VLOOKUP(Extraction[[#This Row],[AreaID]],Reserves[],4,FALSE)-Extraction[[#This Row],[OilExtractionToDate]]</f>
        <v>61101</v>
      </c>
      <c r="J289">
        <f>VLOOKUP(Extraction[[#This Row],[AreaID]],Reserves[],5,FALSE)-Extraction[[#This Row],[GasExtractionToDate]]</f>
        <v>82767</v>
      </c>
    </row>
    <row r="290" spans="1:10" x14ac:dyDescent="0.35">
      <c r="A290">
        <v>11</v>
      </c>
      <c r="B290" t="s">
        <v>14</v>
      </c>
      <c r="C290" t="s">
        <v>17</v>
      </c>
      <c r="D290" s="1">
        <v>42698</v>
      </c>
      <c r="E290">
        <v>106</v>
      </c>
      <c r="F290">
        <v>96</v>
      </c>
      <c r="G290">
        <f>SUMIFS(E$2:E290,$A$2:A290,Extraction[[#This Row],[AreaID]])</f>
        <v>4335</v>
      </c>
      <c r="H290">
        <f>SUMIFS(F$2:F290,$A$2:A290,Extraction[[#This Row],[AreaID]])</f>
        <v>3939</v>
      </c>
      <c r="I290">
        <f>VLOOKUP(Extraction[[#This Row],[AreaID]],Reserves[],4,FALSE)-Extraction[[#This Row],[OilExtractionToDate]]</f>
        <v>71645</v>
      </c>
      <c r="J290">
        <f>VLOOKUP(Extraction[[#This Row],[AreaID]],Reserves[],5,FALSE)-Extraction[[#This Row],[GasExtractionToDate]]</f>
        <v>92858</v>
      </c>
    </row>
    <row r="291" spans="1:10" x14ac:dyDescent="0.35">
      <c r="A291">
        <v>4</v>
      </c>
      <c r="B291" t="s">
        <v>5</v>
      </c>
      <c r="C291" t="s">
        <v>8</v>
      </c>
      <c r="D291" s="1">
        <v>42701</v>
      </c>
      <c r="E291">
        <v>252</v>
      </c>
      <c r="F291">
        <v>260</v>
      </c>
      <c r="G291">
        <f>SUMIFS(E$2:E291,$A$2:A291,Extraction[[#This Row],[AreaID]])</f>
        <v>3812</v>
      </c>
      <c r="H291">
        <f>SUMIFS(F$2:F291,$A$2:A291,Extraction[[#This Row],[AreaID]])</f>
        <v>3437</v>
      </c>
      <c r="I291">
        <f>VLOOKUP(Extraction[[#This Row],[AreaID]],Reserves[],4,FALSE)-Extraction[[#This Row],[OilExtractionToDate]]</f>
        <v>61378</v>
      </c>
      <c r="J291">
        <f>VLOOKUP(Extraction[[#This Row],[AreaID]],Reserves[],5,FALSE)-Extraction[[#This Row],[GasExtractionToDate]]</f>
        <v>85016</v>
      </c>
    </row>
    <row r="292" spans="1:10" x14ac:dyDescent="0.35">
      <c r="A292">
        <v>6</v>
      </c>
      <c r="B292" t="s">
        <v>6</v>
      </c>
      <c r="C292" t="s">
        <v>12</v>
      </c>
      <c r="D292" s="1">
        <v>43101</v>
      </c>
      <c r="E292">
        <v>222</v>
      </c>
      <c r="F292">
        <v>242</v>
      </c>
      <c r="G292">
        <f>SUMIFS(E$2:E292,$A$2:A292,Extraction[[#This Row],[AreaID]])</f>
        <v>17168</v>
      </c>
      <c r="H292">
        <f>SUMIFS(F$2:F292,$A$2:A292,Extraction[[#This Row],[AreaID]])</f>
        <v>17120</v>
      </c>
      <c r="I292">
        <f>VLOOKUP(Extraction[[#This Row],[AreaID]],Reserves[],4,FALSE)-Extraction[[#This Row],[OilExtractionToDate]]</f>
        <v>43212</v>
      </c>
      <c r="J292">
        <f>VLOOKUP(Extraction[[#This Row],[AreaID]],Reserves[],5,FALSE)-Extraction[[#This Row],[GasExtractionToDate]]</f>
        <v>54482</v>
      </c>
    </row>
    <row r="293" spans="1:10" x14ac:dyDescent="0.35">
      <c r="A293">
        <v>6</v>
      </c>
      <c r="B293" t="s">
        <v>6</v>
      </c>
      <c r="C293" t="s">
        <v>12</v>
      </c>
      <c r="D293" s="1">
        <v>43106</v>
      </c>
      <c r="E293">
        <v>141</v>
      </c>
      <c r="F293">
        <v>269</v>
      </c>
      <c r="G293">
        <f>SUMIFS(E$2:E293,$A$2:A293,Extraction[[#This Row],[AreaID]])</f>
        <v>17309</v>
      </c>
      <c r="H293">
        <f>SUMIFS(F$2:F293,$A$2:A293,Extraction[[#This Row],[AreaID]])</f>
        <v>17389</v>
      </c>
      <c r="I293">
        <f>VLOOKUP(Extraction[[#This Row],[AreaID]],Reserves[],4,FALSE)-Extraction[[#This Row],[OilExtractionToDate]]</f>
        <v>43071</v>
      </c>
      <c r="J293">
        <f>VLOOKUP(Extraction[[#This Row],[AreaID]],Reserves[],5,FALSE)-Extraction[[#This Row],[GasExtractionToDate]]</f>
        <v>54213</v>
      </c>
    </row>
    <row r="294" spans="1:10" x14ac:dyDescent="0.35">
      <c r="A294">
        <v>6</v>
      </c>
      <c r="B294" t="s">
        <v>6</v>
      </c>
      <c r="C294" t="s">
        <v>12</v>
      </c>
      <c r="D294" s="1">
        <v>43110</v>
      </c>
      <c r="E294">
        <v>282</v>
      </c>
      <c r="F294">
        <v>116</v>
      </c>
      <c r="G294">
        <f>SUMIFS(E$2:E294,$A$2:A294,Extraction[[#This Row],[AreaID]])</f>
        <v>17591</v>
      </c>
      <c r="H294">
        <f>SUMIFS(F$2:F294,$A$2:A294,Extraction[[#This Row],[AreaID]])</f>
        <v>17505</v>
      </c>
      <c r="I294">
        <f>VLOOKUP(Extraction[[#This Row],[AreaID]],Reserves[],4,FALSE)-Extraction[[#This Row],[OilExtractionToDate]]</f>
        <v>42789</v>
      </c>
      <c r="J294">
        <f>VLOOKUP(Extraction[[#This Row],[AreaID]],Reserves[],5,FALSE)-Extraction[[#This Row],[GasExtractionToDate]]</f>
        <v>54097</v>
      </c>
    </row>
    <row r="295" spans="1:10" x14ac:dyDescent="0.35">
      <c r="A295">
        <v>12</v>
      </c>
      <c r="B295" t="s">
        <v>14</v>
      </c>
      <c r="C295" t="s">
        <v>18</v>
      </c>
      <c r="D295" s="1">
        <v>42675</v>
      </c>
      <c r="E295">
        <v>218</v>
      </c>
      <c r="F295">
        <v>200</v>
      </c>
      <c r="G295">
        <f>SUMIFS(E$2:E295,$A$2:A295,Extraction[[#This Row],[AreaID]])</f>
        <v>4057</v>
      </c>
      <c r="H295">
        <f>SUMIFS(F$2:F295,$A$2:A295,Extraction[[#This Row],[AreaID]])</f>
        <v>3582</v>
      </c>
      <c r="I295">
        <f>VLOOKUP(Extraction[[#This Row],[AreaID]],Reserves[],4,FALSE)-Extraction[[#This Row],[OilExtractionToDate]]</f>
        <v>59330</v>
      </c>
      <c r="J295">
        <f>VLOOKUP(Extraction[[#This Row],[AreaID]],Reserves[],5,FALSE)-Extraction[[#This Row],[GasExtractionToDate]]</f>
        <v>93623</v>
      </c>
    </row>
    <row r="296" spans="1:10" x14ac:dyDescent="0.35">
      <c r="A296">
        <v>12</v>
      </c>
      <c r="B296" t="s">
        <v>14</v>
      </c>
      <c r="C296" t="s">
        <v>18</v>
      </c>
      <c r="D296" s="1">
        <v>42679</v>
      </c>
      <c r="E296">
        <v>135</v>
      </c>
      <c r="F296">
        <v>254</v>
      </c>
      <c r="G296">
        <f>SUMIFS(E$2:E296,$A$2:A296,Extraction[[#This Row],[AreaID]])</f>
        <v>4192</v>
      </c>
      <c r="H296">
        <f>SUMIFS(F$2:F296,$A$2:A296,Extraction[[#This Row],[AreaID]])</f>
        <v>3836</v>
      </c>
      <c r="I296">
        <f>VLOOKUP(Extraction[[#This Row],[AreaID]],Reserves[],4,FALSE)-Extraction[[#This Row],[OilExtractionToDate]]</f>
        <v>59195</v>
      </c>
      <c r="J296">
        <f>VLOOKUP(Extraction[[#This Row],[AreaID]],Reserves[],5,FALSE)-Extraction[[#This Row],[GasExtractionToDate]]</f>
        <v>93369</v>
      </c>
    </row>
    <row r="297" spans="1:10" x14ac:dyDescent="0.35">
      <c r="A297">
        <v>6</v>
      </c>
      <c r="B297" t="s">
        <v>6</v>
      </c>
      <c r="C297" t="s">
        <v>12</v>
      </c>
      <c r="D297" s="1">
        <v>43118</v>
      </c>
      <c r="E297">
        <v>268</v>
      </c>
      <c r="F297">
        <v>232</v>
      </c>
      <c r="G297">
        <f>SUMIFS(E$2:E297,$A$2:A297,Extraction[[#This Row],[AreaID]])</f>
        <v>17859</v>
      </c>
      <c r="H297">
        <f>SUMIFS(F$2:F297,$A$2:A297,Extraction[[#This Row],[AreaID]])</f>
        <v>17737</v>
      </c>
      <c r="I297">
        <f>VLOOKUP(Extraction[[#This Row],[AreaID]],Reserves[],4,FALSE)-Extraction[[#This Row],[OilExtractionToDate]]</f>
        <v>42521</v>
      </c>
      <c r="J297">
        <f>VLOOKUP(Extraction[[#This Row],[AreaID]],Reserves[],5,FALSE)-Extraction[[#This Row],[GasExtractionToDate]]</f>
        <v>53865</v>
      </c>
    </row>
    <row r="298" spans="1:10" x14ac:dyDescent="0.35">
      <c r="A298">
        <v>11</v>
      </c>
      <c r="B298" t="s">
        <v>14</v>
      </c>
      <c r="C298" t="s">
        <v>17</v>
      </c>
      <c r="D298" s="1">
        <v>42702</v>
      </c>
      <c r="E298">
        <v>243</v>
      </c>
      <c r="F298">
        <v>273</v>
      </c>
      <c r="G298">
        <f>SUMIFS(E$2:E298,$A$2:A298,Extraction[[#This Row],[AreaID]])</f>
        <v>4578</v>
      </c>
      <c r="H298">
        <f>SUMIFS(F$2:F298,$A$2:A298,Extraction[[#This Row],[AreaID]])</f>
        <v>4212</v>
      </c>
      <c r="I298">
        <f>VLOOKUP(Extraction[[#This Row],[AreaID]],Reserves[],4,FALSE)-Extraction[[#This Row],[OilExtractionToDate]]</f>
        <v>71402</v>
      </c>
      <c r="J298">
        <f>VLOOKUP(Extraction[[#This Row],[AreaID]],Reserves[],5,FALSE)-Extraction[[#This Row],[GasExtractionToDate]]</f>
        <v>92585</v>
      </c>
    </row>
    <row r="299" spans="1:10" x14ac:dyDescent="0.35">
      <c r="A299">
        <v>11</v>
      </c>
      <c r="B299" t="s">
        <v>14</v>
      </c>
      <c r="C299" t="s">
        <v>17</v>
      </c>
      <c r="D299" s="1">
        <v>42707</v>
      </c>
      <c r="E299">
        <v>295</v>
      </c>
      <c r="F299">
        <v>207</v>
      </c>
      <c r="G299">
        <f>SUMIFS(E$2:E299,$A$2:A299,Extraction[[#This Row],[AreaID]])</f>
        <v>4873</v>
      </c>
      <c r="H299">
        <f>SUMIFS(F$2:F299,$A$2:A299,Extraction[[#This Row],[AreaID]])</f>
        <v>4419</v>
      </c>
      <c r="I299">
        <f>VLOOKUP(Extraction[[#This Row],[AreaID]],Reserves[],4,FALSE)-Extraction[[#This Row],[OilExtractionToDate]]</f>
        <v>71107</v>
      </c>
      <c r="J299">
        <f>VLOOKUP(Extraction[[#This Row],[AreaID]],Reserves[],5,FALSE)-Extraction[[#This Row],[GasExtractionToDate]]</f>
        <v>92378</v>
      </c>
    </row>
    <row r="300" spans="1:10" x14ac:dyDescent="0.35">
      <c r="A300">
        <v>2</v>
      </c>
      <c r="B300" t="s">
        <v>4</v>
      </c>
      <c r="C300" t="s">
        <v>13</v>
      </c>
      <c r="D300" s="1">
        <v>42682</v>
      </c>
      <c r="E300">
        <v>107</v>
      </c>
      <c r="F300">
        <v>240</v>
      </c>
      <c r="G300">
        <f>SUMIFS(E$2:E300,$A$2:A300,Extraction[[#This Row],[AreaID]])</f>
        <v>3447</v>
      </c>
      <c r="H300">
        <f>SUMIFS(F$2:F300,$A$2:A300,Extraction[[#This Row],[AreaID]])</f>
        <v>3682</v>
      </c>
      <c r="I300">
        <f>VLOOKUP(Extraction[[#This Row],[AreaID]],Reserves[],4,FALSE)-Extraction[[#This Row],[OilExtractionToDate]]</f>
        <v>60994</v>
      </c>
      <c r="J300">
        <f>VLOOKUP(Extraction[[#This Row],[AreaID]],Reserves[],5,FALSE)-Extraction[[#This Row],[GasExtractionToDate]]</f>
        <v>82527</v>
      </c>
    </row>
    <row r="301" spans="1:10" x14ac:dyDescent="0.35">
      <c r="A301">
        <v>5</v>
      </c>
      <c r="B301" t="s">
        <v>5</v>
      </c>
      <c r="C301" t="s">
        <v>9</v>
      </c>
      <c r="D301" s="1">
        <v>42678</v>
      </c>
      <c r="E301">
        <v>161</v>
      </c>
      <c r="F301">
        <v>213</v>
      </c>
      <c r="G301">
        <f>SUMIFS(E$2:E301,$A$2:A301,Extraction[[#This Row],[AreaID]])</f>
        <v>2718</v>
      </c>
      <c r="H301">
        <f>SUMIFS(F$2:F301,$A$2:A301,Extraction[[#This Row],[AreaID]])</f>
        <v>3354</v>
      </c>
      <c r="I301">
        <f>VLOOKUP(Extraction[[#This Row],[AreaID]],Reserves[],4,FALSE)-Extraction[[#This Row],[OilExtractionToDate]]</f>
        <v>44705</v>
      </c>
      <c r="J301">
        <f>VLOOKUP(Extraction[[#This Row],[AreaID]],Reserves[],5,FALSE)-Extraction[[#This Row],[GasExtractionToDate]]</f>
        <v>74354</v>
      </c>
    </row>
    <row r="302" spans="1:10" x14ac:dyDescent="0.35">
      <c r="A302">
        <v>14</v>
      </c>
      <c r="B302" t="s">
        <v>15</v>
      </c>
      <c r="C302" t="s">
        <v>13</v>
      </c>
      <c r="D302" s="1">
        <v>42701</v>
      </c>
      <c r="E302">
        <v>154</v>
      </c>
      <c r="F302">
        <v>88</v>
      </c>
      <c r="G302">
        <f>SUMIFS(E$2:E302,$A$2:A302,Extraction[[#This Row],[AreaID]])</f>
        <v>3328</v>
      </c>
      <c r="H302">
        <f>SUMIFS(F$2:F302,$A$2:A302,Extraction[[#This Row],[AreaID]])</f>
        <v>3310</v>
      </c>
      <c r="I302">
        <f>VLOOKUP(Extraction[[#This Row],[AreaID]],Reserves[],4,FALSE)-Extraction[[#This Row],[OilExtractionToDate]]</f>
        <v>72083</v>
      </c>
      <c r="J302">
        <f>VLOOKUP(Extraction[[#This Row],[AreaID]],Reserves[],5,FALSE)-Extraction[[#This Row],[GasExtractionToDate]]</f>
        <v>72828</v>
      </c>
    </row>
    <row r="303" spans="1:10" x14ac:dyDescent="0.35">
      <c r="A303">
        <v>6</v>
      </c>
      <c r="B303" t="s">
        <v>6</v>
      </c>
      <c r="C303" t="s">
        <v>12</v>
      </c>
      <c r="D303" s="1">
        <v>43126</v>
      </c>
      <c r="E303">
        <v>220</v>
      </c>
      <c r="F303">
        <v>147</v>
      </c>
      <c r="G303">
        <f>SUMIFS(E$2:E303,$A$2:A303,Extraction[[#This Row],[AreaID]])</f>
        <v>18079</v>
      </c>
      <c r="H303">
        <f>SUMIFS(F$2:F303,$A$2:A303,Extraction[[#This Row],[AreaID]])</f>
        <v>17884</v>
      </c>
      <c r="I303">
        <f>VLOOKUP(Extraction[[#This Row],[AreaID]],Reserves[],4,FALSE)-Extraction[[#This Row],[OilExtractionToDate]]</f>
        <v>42301</v>
      </c>
      <c r="J303">
        <f>VLOOKUP(Extraction[[#This Row],[AreaID]],Reserves[],5,FALSE)-Extraction[[#This Row],[GasExtractionToDate]]</f>
        <v>53718</v>
      </c>
    </row>
    <row r="304" spans="1:10" x14ac:dyDescent="0.35">
      <c r="A304">
        <v>3</v>
      </c>
      <c r="B304" t="s">
        <v>4</v>
      </c>
      <c r="C304" t="s">
        <v>7</v>
      </c>
      <c r="D304" s="1">
        <v>42695</v>
      </c>
      <c r="E304">
        <v>155</v>
      </c>
      <c r="F304">
        <v>121</v>
      </c>
      <c r="G304">
        <f>SUMIFS(E$2:E304,$A$2:A304,Extraction[[#This Row],[AreaID]])</f>
        <v>3305</v>
      </c>
      <c r="H304">
        <f>SUMIFS(F$2:F304,$A$2:A304,Extraction[[#This Row],[AreaID]])</f>
        <v>3118</v>
      </c>
      <c r="I304">
        <f>VLOOKUP(Extraction[[#This Row],[AreaID]],Reserves[],4,FALSE)-Extraction[[#This Row],[OilExtractionToDate]]</f>
        <v>48853</v>
      </c>
      <c r="J304">
        <f>VLOOKUP(Extraction[[#This Row],[AreaID]],Reserves[],5,FALSE)-Extraction[[#This Row],[GasExtractionToDate]]</f>
        <v>93320</v>
      </c>
    </row>
    <row r="305" spans="1:10" x14ac:dyDescent="0.35">
      <c r="A305">
        <v>2</v>
      </c>
      <c r="B305" t="s">
        <v>4</v>
      </c>
      <c r="C305" t="s">
        <v>13</v>
      </c>
      <c r="D305" s="1">
        <v>42685</v>
      </c>
      <c r="E305">
        <v>235</v>
      </c>
      <c r="F305">
        <v>148</v>
      </c>
      <c r="G305">
        <f>SUMIFS(E$2:E305,$A$2:A305,Extraction[[#This Row],[AreaID]])</f>
        <v>3682</v>
      </c>
      <c r="H305">
        <f>SUMIFS(F$2:F305,$A$2:A305,Extraction[[#This Row],[AreaID]])</f>
        <v>3830</v>
      </c>
      <c r="I305">
        <f>VLOOKUP(Extraction[[#This Row],[AreaID]],Reserves[],4,FALSE)-Extraction[[#This Row],[OilExtractionToDate]]</f>
        <v>60759</v>
      </c>
      <c r="J305">
        <f>VLOOKUP(Extraction[[#This Row],[AreaID]],Reserves[],5,FALSE)-Extraction[[#This Row],[GasExtractionToDate]]</f>
        <v>82379</v>
      </c>
    </row>
    <row r="306" spans="1:10" x14ac:dyDescent="0.35">
      <c r="A306">
        <v>4</v>
      </c>
      <c r="B306" t="s">
        <v>5</v>
      </c>
      <c r="C306" t="s">
        <v>8</v>
      </c>
      <c r="D306" s="1">
        <v>42704</v>
      </c>
      <c r="E306">
        <v>147</v>
      </c>
      <c r="F306">
        <v>126</v>
      </c>
      <c r="G306">
        <f>SUMIFS(E$2:E306,$A$2:A306,Extraction[[#This Row],[AreaID]])</f>
        <v>3959</v>
      </c>
      <c r="H306">
        <f>SUMIFS(F$2:F306,$A$2:A306,Extraction[[#This Row],[AreaID]])</f>
        <v>3563</v>
      </c>
      <c r="I306">
        <f>VLOOKUP(Extraction[[#This Row],[AreaID]],Reserves[],4,FALSE)-Extraction[[#This Row],[OilExtractionToDate]]</f>
        <v>61231</v>
      </c>
      <c r="J306">
        <f>VLOOKUP(Extraction[[#This Row],[AreaID]],Reserves[],5,FALSE)-Extraction[[#This Row],[GasExtractionToDate]]</f>
        <v>84890</v>
      </c>
    </row>
    <row r="307" spans="1:10" x14ac:dyDescent="0.35">
      <c r="A307">
        <v>5</v>
      </c>
      <c r="B307" t="s">
        <v>5</v>
      </c>
      <c r="C307" t="s">
        <v>9</v>
      </c>
      <c r="D307" s="1">
        <v>42684</v>
      </c>
      <c r="E307">
        <v>227</v>
      </c>
      <c r="F307">
        <v>117</v>
      </c>
      <c r="G307">
        <f>SUMIFS(E$2:E307,$A$2:A307,Extraction[[#This Row],[AreaID]])</f>
        <v>2945</v>
      </c>
      <c r="H307">
        <f>SUMIFS(F$2:F307,$A$2:A307,Extraction[[#This Row],[AreaID]])</f>
        <v>3471</v>
      </c>
      <c r="I307">
        <f>VLOOKUP(Extraction[[#This Row],[AreaID]],Reserves[],4,FALSE)-Extraction[[#This Row],[OilExtractionToDate]]</f>
        <v>44478</v>
      </c>
      <c r="J307">
        <f>VLOOKUP(Extraction[[#This Row],[AreaID]],Reserves[],5,FALSE)-Extraction[[#This Row],[GasExtractionToDate]]</f>
        <v>74237</v>
      </c>
    </row>
    <row r="308" spans="1:10" x14ac:dyDescent="0.35">
      <c r="A308">
        <v>6</v>
      </c>
      <c r="B308" t="s">
        <v>6</v>
      </c>
      <c r="C308" t="s">
        <v>12</v>
      </c>
      <c r="D308" s="1">
        <v>43134</v>
      </c>
      <c r="E308">
        <v>247</v>
      </c>
      <c r="F308">
        <v>257</v>
      </c>
      <c r="G308">
        <f>SUMIFS(E$2:E308,$A$2:A308,Extraction[[#This Row],[AreaID]])</f>
        <v>18326</v>
      </c>
      <c r="H308">
        <f>SUMIFS(F$2:F308,$A$2:A308,Extraction[[#This Row],[AreaID]])</f>
        <v>18141</v>
      </c>
      <c r="I308">
        <f>VLOOKUP(Extraction[[#This Row],[AreaID]],Reserves[],4,FALSE)-Extraction[[#This Row],[OilExtractionToDate]]</f>
        <v>42054</v>
      </c>
      <c r="J308">
        <f>VLOOKUP(Extraction[[#This Row],[AreaID]],Reserves[],5,FALSE)-Extraction[[#This Row],[GasExtractionToDate]]</f>
        <v>53461</v>
      </c>
    </row>
    <row r="309" spans="1:10" x14ac:dyDescent="0.35">
      <c r="A309">
        <v>6</v>
      </c>
      <c r="B309" t="s">
        <v>6</v>
      </c>
      <c r="C309" t="s">
        <v>12</v>
      </c>
      <c r="D309" s="1">
        <v>43140</v>
      </c>
      <c r="E309">
        <v>253</v>
      </c>
      <c r="F309">
        <v>97</v>
      </c>
      <c r="G309">
        <f>SUMIFS(E$2:E309,$A$2:A309,Extraction[[#This Row],[AreaID]])</f>
        <v>18579</v>
      </c>
      <c r="H309">
        <f>SUMIFS(F$2:F309,$A$2:A309,Extraction[[#This Row],[AreaID]])</f>
        <v>18238</v>
      </c>
      <c r="I309">
        <f>VLOOKUP(Extraction[[#This Row],[AreaID]],Reserves[],4,FALSE)-Extraction[[#This Row],[OilExtractionToDate]]</f>
        <v>41801</v>
      </c>
      <c r="J309">
        <f>VLOOKUP(Extraction[[#This Row],[AreaID]],Reserves[],5,FALSE)-Extraction[[#This Row],[GasExtractionToDate]]</f>
        <v>53364</v>
      </c>
    </row>
    <row r="310" spans="1:10" x14ac:dyDescent="0.35">
      <c r="A310">
        <v>4</v>
      </c>
      <c r="B310" t="s">
        <v>5</v>
      </c>
      <c r="C310" t="s">
        <v>8</v>
      </c>
      <c r="D310" s="1">
        <v>42710</v>
      </c>
      <c r="E310">
        <v>206</v>
      </c>
      <c r="F310">
        <v>195</v>
      </c>
      <c r="G310">
        <f>SUMIFS(E$2:E310,$A$2:A310,Extraction[[#This Row],[AreaID]])</f>
        <v>4165</v>
      </c>
      <c r="H310">
        <f>SUMIFS(F$2:F310,$A$2:A310,Extraction[[#This Row],[AreaID]])</f>
        <v>3758</v>
      </c>
      <c r="I310">
        <f>VLOOKUP(Extraction[[#This Row],[AreaID]],Reserves[],4,FALSE)-Extraction[[#This Row],[OilExtractionToDate]]</f>
        <v>61025</v>
      </c>
      <c r="J310">
        <f>VLOOKUP(Extraction[[#This Row],[AreaID]],Reserves[],5,FALSE)-Extraction[[#This Row],[GasExtractionToDate]]</f>
        <v>84695</v>
      </c>
    </row>
    <row r="311" spans="1:10" x14ac:dyDescent="0.35">
      <c r="A311">
        <v>3</v>
      </c>
      <c r="B311" t="s">
        <v>4</v>
      </c>
      <c r="C311" t="s">
        <v>7</v>
      </c>
      <c r="D311" s="1">
        <v>42700</v>
      </c>
      <c r="E311">
        <v>273</v>
      </c>
      <c r="F311">
        <v>192</v>
      </c>
      <c r="G311">
        <f>SUMIFS(E$2:E311,$A$2:A311,Extraction[[#This Row],[AreaID]])</f>
        <v>3578</v>
      </c>
      <c r="H311">
        <f>SUMIFS(F$2:F311,$A$2:A311,Extraction[[#This Row],[AreaID]])</f>
        <v>3310</v>
      </c>
      <c r="I311">
        <f>VLOOKUP(Extraction[[#This Row],[AreaID]],Reserves[],4,FALSE)-Extraction[[#This Row],[OilExtractionToDate]]</f>
        <v>48580</v>
      </c>
      <c r="J311">
        <f>VLOOKUP(Extraction[[#This Row],[AreaID]],Reserves[],5,FALSE)-Extraction[[#This Row],[GasExtractionToDate]]</f>
        <v>93128</v>
      </c>
    </row>
    <row r="312" spans="1:10" x14ac:dyDescent="0.35">
      <c r="A312">
        <v>6</v>
      </c>
      <c r="B312" t="s">
        <v>6</v>
      </c>
      <c r="C312" t="s">
        <v>12</v>
      </c>
      <c r="D312" s="1">
        <v>43148</v>
      </c>
      <c r="E312">
        <v>170</v>
      </c>
      <c r="F312">
        <v>73</v>
      </c>
      <c r="G312">
        <f>SUMIFS(E$2:E312,$A$2:A312,Extraction[[#This Row],[AreaID]])</f>
        <v>18749</v>
      </c>
      <c r="H312">
        <f>SUMIFS(F$2:F312,$A$2:A312,Extraction[[#This Row],[AreaID]])</f>
        <v>18311</v>
      </c>
      <c r="I312">
        <f>VLOOKUP(Extraction[[#This Row],[AreaID]],Reserves[],4,FALSE)-Extraction[[#This Row],[OilExtractionToDate]]</f>
        <v>41631</v>
      </c>
      <c r="J312">
        <f>VLOOKUP(Extraction[[#This Row],[AreaID]],Reserves[],5,FALSE)-Extraction[[#This Row],[GasExtractionToDate]]</f>
        <v>53291</v>
      </c>
    </row>
    <row r="313" spans="1:10" x14ac:dyDescent="0.35">
      <c r="A313">
        <v>6</v>
      </c>
      <c r="B313" t="s">
        <v>6</v>
      </c>
      <c r="C313" t="s">
        <v>12</v>
      </c>
      <c r="D313" s="1">
        <v>43153</v>
      </c>
      <c r="E313">
        <v>128</v>
      </c>
      <c r="F313">
        <v>68</v>
      </c>
      <c r="G313">
        <f>SUMIFS(E$2:E313,$A$2:A313,Extraction[[#This Row],[AreaID]])</f>
        <v>18877</v>
      </c>
      <c r="H313">
        <f>SUMIFS(F$2:F313,$A$2:A313,Extraction[[#This Row],[AreaID]])</f>
        <v>18379</v>
      </c>
      <c r="I313">
        <f>VLOOKUP(Extraction[[#This Row],[AreaID]],Reserves[],4,FALSE)-Extraction[[#This Row],[OilExtractionToDate]]</f>
        <v>41503</v>
      </c>
      <c r="J313">
        <f>VLOOKUP(Extraction[[#This Row],[AreaID]],Reserves[],5,FALSE)-Extraction[[#This Row],[GasExtractionToDate]]</f>
        <v>53223</v>
      </c>
    </row>
    <row r="314" spans="1:10" x14ac:dyDescent="0.35">
      <c r="A314">
        <v>2</v>
      </c>
      <c r="B314" t="s">
        <v>4</v>
      </c>
      <c r="C314" t="s">
        <v>13</v>
      </c>
      <c r="D314" s="1">
        <v>42691</v>
      </c>
      <c r="E314">
        <v>121</v>
      </c>
      <c r="F314">
        <v>125</v>
      </c>
      <c r="G314">
        <f>SUMIFS(E$2:E314,$A$2:A314,Extraction[[#This Row],[AreaID]])</f>
        <v>3803</v>
      </c>
      <c r="H314">
        <f>SUMIFS(F$2:F314,$A$2:A314,Extraction[[#This Row],[AreaID]])</f>
        <v>3955</v>
      </c>
      <c r="I314">
        <f>VLOOKUP(Extraction[[#This Row],[AreaID]],Reserves[],4,FALSE)-Extraction[[#This Row],[OilExtractionToDate]]</f>
        <v>60638</v>
      </c>
      <c r="J314">
        <f>VLOOKUP(Extraction[[#This Row],[AreaID]],Reserves[],5,FALSE)-Extraction[[#This Row],[GasExtractionToDate]]</f>
        <v>82254</v>
      </c>
    </row>
    <row r="315" spans="1:10" x14ac:dyDescent="0.35">
      <c r="A315">
        <v>2</v>
      </c>
      <c r="B315" t="s">
        <v>4</v>
      </c>
      <c r="C315" t="s">
        <v>13</v>
      </c>
      <c r="D315" s="1">
        <v>42697</v>
      </c>
      <c r="E315">
        <v>294</v>
      </c>
      <c r="F315">
        <v>154</v>
      </c>
      <c r="G315">
        <f>SUMIFS(E$2:E315,$A$2:A315,Extraction[[#This Row],[AreaID]])</f>
        <v>4097</v>
      </c>
      <c r="H315">
        <f>SUMIFS(F$2:F315,$A$2:A315,Extraction[[#This Row],[AreaID]])</f>
        <v>4109</v>
      </c>
      <c r="I315">
        <f>VLOOKUP(Extraction[[#This Row],[AreaID]],Reserves[],4,FALSE)-Extraction[[#This Row],[OilExtractionToDate]]</f>
        <v>60344</v>
      </c>
      <c r="J315">
        <f>VLOOKUP(Extraction[[#This Row],[AreaID]],Reserves[],5,FALSE)-Extraction[[#This Row],[GasExtractionToDate]]</f>
        <v>82100</v>
      </c>
    </row>
    <row r="316" spans="1:10" x14ac:dyDescent="0.35">
      <c r="A316">
        <v>6</v>
      </c>
      <c r="B316" t="s">
        <v>6</v>
      </c>
      <c r="C316" t="s">
        <v>12</v>
      </c>
      <c r="D316" s="1">
        <v>43157</v>
      </c>
      <c r="E316">
        <v>89</v>
      </c>
      <c r="F316">
        <v>155</v>
      </c>
      <c r="G316">
        <f>SUMIFS(E$2:E316,$A$2:A316,Extraction[[#This Row],[AreaID]])</f>
        <v>18966</v>
      </c>
      <c r="H316">
        <f>SUMIFS(F$2:F316,$A$2:A316,Extraction[[#This Row],[AreaID]])</f>
        <v>18534</v>
      </c>
      <c r="I316">
        <f>VLOOKUP(Extraction[[#This Row],[AreaID]],Reserves[],4,FALSE)-Extraction[[#This Row],[OilExtractionToDate]]</f>
        <v>41414</v>
      </c>
      <c r="J316">
        <f>VLOOKUP(Extraction[[#This Row],[AreaID]],Reserves[],5,FALSE)-Extraction[[#This Row],[GasExtractionToDate]]</f>
        <v>53068</v>
      </c>
    </row>
    <row r="317" spans="1:10" x14ac:dyDescent="0.35">
      <c r="A317">
        <v>2</v>
      </c>
      <c r="B317" t="s">
        <v>4</v>
      </c>
      <c r="C317" t="s">
        <v>13</v>
      </c>
      <c r="D317" s="1">
        <v>42702</v>
      </c>
      <c r="E317">
        <v>236</v>
      </c>
      <c r="F317">
        <v>64</v>
      </c>
      <c r="G317">
        <f>SUMIFS(E$2:E317,$A$2:A317,Extraction[[#This Row],[AreaID]])</f>
        <v>4333</v>
      </c>
      <c r="H317">
        <f>SUMIFS(F$2:F317,$A$2:A317,Extraction[[#This Row],[AreaID]])</f>
        <v>4173</v>
      </c>
      <c r="I317">
        <f>VLOOKUP(Extraction[[#This Row],[AreaID]],Reserves[],4,FALSE)-Extraction[[#This Row],[OilExtractionToDate]]</f>
        <v>60108</v>
      </c>
      <c r="J317">
        <f>VLOOKUP(Extraction[[#This Row],[AreaID]],Reserves[],5,FALSE)-Extraction[[#This Row],[GasExtractionToDate]]</f>
        <v>82036</v>
      </c>
    </row>
    <row r="318" spans="1:10" x14ac:dyDescent="0.35">
      <c r="A318">
        <v>12</v>
      </c>
      <c r="B318" t="s">
        <v>14</v>
      </c>
      <c r="C318" t="s">
        <v>18</v>
      </c>
      <c r="D318" s="1">
        <v>42686</v>
      </c>
      <c r="E318">
        <v>219</v>
      </c>
      <c r="F318">
        <v>104</v>
      </c>
      <c r="G318">
        <f>SUMIFS(E$2:E318,$A$2:A318,Extraction[[#This Row],[AreaID]])</f>
        <v>4411</v>
      </c>
      <c r="H318">
        <f>SUMIFS(F$2:F318,$A$2:A318,Extraction[[#This Row],[AreaID]])</f>
        <v>3940</v>
      </c>
      <c r="I318">
        <f>VLOOKUP(Extraction[[#This Row],[AreaID]],Reserves[],4,FALSE)-Extraction[[#This Row],[OilExtractionToDate]]</f>
        <v>58976</v>
      </c>
      <c r="J318">
        <f>VLOOKUP(Extraction[[#This Row],[AreaID]],Reserves[],5,FALSE)-Extraction[[#This Row],[GasExtractionToDate]]</f>
        <v>93265</v>
      </c>
    </row>
    <row r="319" spans="1:10" x14ac:dyDescent="0.35">
      <c r="A319">
        <v>10</v>
      </c>
      <c r="B319" t="s">
        <v>14</v>
      </c>
      <c r="C319" t="s">
        <v>16</v>
      </c>
      <c r="D319" s="1">
        <v>42719</v>
      </c>
      <c r="E319">
        <v>260</v>
      </c>
      <c r="F319">
        <v>110</v>
      </c>
      <c r="G319">
        <f>SUMIFS(E$2:E319,$A$2:A319,Extraction[[#This Row],[AreaID]])</f>
        <v>3917</v>
      </c>
      <c r="H319">
        <f>SUMIFS(F$2:F319,$A$2:A319,Extraction[[#This Row],[AreaID]])</f>
        <v>4036</v>
      </c>
      <c r="I319">
        <f>VLOOKUP(Extraction[[#This Row],[AreaID]],Reserves[],4,FALSE)-Extraction[[#This Row],[OilExtractionToDate]]</f>
        <v>73311</v>
      </c>
      <c r="J319">
        <f>VLOOKUP(Extraction[[#This Row],[AreaID]],Reserves[],5,FALSE)-Extraction[[#This Row],[GasExtractionToDate]]</f>
        <v>61217</v>
      </c>
    </row>
    <row r="320" spans="1:10" x14ac:dyDescent="0.35">
      <c r="A320">
        <v>5</v>
      </c>
      <c r="B320" t="s">
        <v>5</v>
      </c>
      <c r="C320" t="s">
        <v>9</v>
      </c>
      <c r="D320" s="1">
        <v>42688</v>
      </c>
      <c r="E320">
        <v>137</v>
      </c>
      <c r="F320">
        <v>100</v>
      </c>
      <c r="G320">
        <f>SUMIFS(E$2:E320,$A$2:A320,Extraction[[#This Row],[AreaID]])</f>
        <v>3082</v>
      </c>
      <c r="H320">
        <f>SUMIFS(F$2:F320,$A$2:A320,Extraction[[#This Row],[AreaID]])</f>
        <v>3571</v>
      </c>
      <c r="I320">
        <f>VLOOKUP(Extraction[[#This Row],[AreaID]],Reserves[],4,FALSE)-Extraction[[#This Row],[OilExtractionToDate]]</f>
        <v>44341</v>
      </c>
      <c r="J320">
        <f>VLOOKUP(Extraction[[#This Row],[AreaID]],Reserves[],5,FALSE)-Extraction[[#This Row],[GasExtractionToDate]]</f>
        <v>74137</v>
      </c>
    </row>
    <row r="321" spans="1:10" x14ac:dyDescent="0.35">
      <c r="A321">
        <v>2</v>
      </c>
      <c r="B321" t="s">
        <v>4</v>
      </c>
      <c r="C321" t="s">
        <v>13</v>
      </c>
      <c r="D321" s="1">
        <v>42708</v>
      </c>
      <c r="E321">
        <v>232</v>
      </c>
      <c r="F321">
        <v>198</v>
      </c>
      <c r="G321">
        <f>SUMIFS(E$2:E321,$A$2:A321,Extraction[[#This Row],[AreaID]])</f>
        <v>4565</v>
      </c>
      <c r="H321">
        <f>SUMIFS(F$2:F321,$A$2:A321,Extraction[[#This Row],[AreaID]])</f>
        <v>4371</v>
      </c>
      <c r="I321">
        <f>VLOOKUP(Extraction[[#This Row],[AreaID]],Reserves[],4,FALSE)-Extraction[[#This Row],[OilExtractionToDate]]</f>
        <v>59876</v>
      </c>
      <c r="J321">
        <f>VLOOKUP(Extraction[[#This Row],[AreaID]],Reserves[],5,FALSE)-Extraction[[#This Row],[GasExtractionToDate]]</f>
        <v>81838</v>
      </c>
    </row>
    <row r="322" spans="1:10" x14ac:dyDescent="0.35">
      <c r="A322">
        <v>3</v>
      </c>
      <c r="B322" t="s">
        <v>4</v>
      </c>
      <c r="C322" t="s">
        <v>7</v>
      </c>
      <c r="D322" s="1">
        <v>42704</v>
      </c>
      <c r="E322">
        <v>162</v>
      </c>
      <c r="F322">
        <v>162</v>
      </c>
      <c r="G322">
        <f>SUMIFS(E$2:E322,$A$2:A322,Extraction[[#This Row],[AreaID]])</f>
        <v>3740</v>
      </c>
      <c r="H322">
        <f>SUMIFS(F$2:F322,$A$2:A322,Extraction[[#This Row],[AreaID]])</f>
        <v>3472</v>
      </c>
      <c r="I322">
        <f>VLOOKUP(Extraction[[#This Row],[AreaID]],Reserves[],4,FALSE)-Extraction[[#This Row],[OilExtractionToDate]]</f>
        <v>48418</v>
      </c>
      <c r="J322">
        <f>VLOOKUP(Extraction[[#This Row],[AreaID]],Reserves[],5,FALSE)-Extraction[[#This Row],[GasExtractionToDate]]</f>
        <v>92966</v>
      </c>
    </row>
    <row r="323" spans="1:10" x14ac:dyDescent="0.35">
      <c r="A323">
        <v>6</v>
      </c>
      <c r="B323" t="s">
        <v>6</v>
      </c>
      <c r="C323" t="s">
        <v>12</v>
      </c>
      <c r="D323" s="1">
        <v>43161</v>
      </c>
      <c r="E323">
        <v>128</v>
      </c>
      <c r="F323">
        <v>179</v>
      </c>
      <c r="G323">
        <f>SUMIFS(E$2:E323,$A$2:A323,Extraction[[#This Row],[AreaID]])</f>
        <v>19094</v>
      </c>
      <c r="H323">
        <f>SUMIFS(F$2:F323,$A$2:A323,Extraction[[#This Row],[AreaID]])</f>
        <v>18713</v>
      </c>
      <c r="I323">
        <f>VLOOKUP(Extraction[[#This Row],[AreaID]],Reserves[],4,FALSE)-Extraction[[#This Row],[OilExtractionToDate]]</f>
        <v>41286</v>
      </c>
      <c r="J323">
        <f>VLOOKUP(Extraction[[#This Row],[AreaID]],Reserves[],5,FALSE)-Extraction[[#This Row],[GasExtractionToDate]]</f>
        <v>52889</v>
      </c>
    </row>
    <row r="324" spans="1:10" x14ac:dyDescent="0.35">
      <c r="A324">
        <v>5</v>
      </c>
      <c r="B324" t="s">
        <v>5</v>
      </c>
      <c r="C324" t="s">
        <v>9</v>
      </c>
      <c r="D324" s="1">
        <v>42695</v>
      </c>
      <c r="E324">
        <v>87</v>
      </c>
      <c r="F324">
        <v>284</v>
      </c>
      <c r="G324">
        <f>SUMIFS(E$2:E324,$A$2:A324,Extraction[[#This Row],[AreaID]])</f>
        <v>3169</v>
      </c>
      <c r="H324">
        <f>SUMIFS(F$2:F324,$A$2:A324,Extraction[[#This Row],[AreaID]])</f>
        <v>3855</v>
      </c>
      <c r="I324">
        <f>VLOOKUP(Extraction[[#This Row],[AreaID]],Reserves[],4,FALSE)-Extraction[[#This Row],[OilExtractionToDate]]</f>
        <v>44254</v>
      </c>
      <c r="J324">
        <f>VLOOKUP(Extraction[[#This Row],[AreaID]],Reserves[],5,FALSE)-Extraction[[#This Row],[GasExtractionToDate]]</f>
        <v>73853</v>
      </c>
    </row>
    <row r="325" spans="1:10" x14ac:dyDescent="0.35">
      <c r="A325">
        <v>6</v>
      </c>
      <c r="B325" t="s">
        <v>6</v>
      </c>
      <c r="C325" t="s">
        <v>12</v>
      </c>
      <c r="D325" s="1">
        <v>43167</v>
      </c>
      <c r="E325">
        <v>249</v>
      </c>
      <c r="F325">
        <v>169</v>
      </c>
      <c r="G325">
        <f>SUMIFS(E$2:E325,$A$2:A325,Extraction[[#This Row],[AreaID]])</f>
        <v>19343</v>
      </c>
      <c r="H325">
        <f>SUMIFS(F$2:F325,$A$2:A325,Extraction[[#This Row],[AreaID]])</f>
        <v>18882</v>
      </c>
      <c r="I325">
        <f>VLOOKUP(Extraction[[#This Row],[AreaID]],Reserves[],4,FALSE)-Extraction[[#This Row],[OilExtractionToDate]]</f>
        <v>41037</v>
      </c>
      <c r="J325">
        <f>VLOOKUP(Extraction[[#This Row],[AreaID]],Reserves[],5,FALSE)-Extraction[[#This Row],[GasExtractionToDate]]</f>
        <v>52720</v>
      </c>
    </row>
    <row r="326" spans="1:10" x14ac:dyDescent="0.35">
      <c r="A326">
        <v>4</v>
      </c>
      <c r="B326" t="s">
        <v>5</v>
      </c>
      <c r="C326" t="s">
        <v>8</v>
      </c>
      <c r="D326" s="1">
        <v>42718</v>
      </c>
      <c r="E326">
        <v>159</v>
      </c>
      <c r="F326">
        <v>73</v>
      </c>
      <c r="G326">
        <f>SUMIFS(E$2:E326,$A$2:A326,Extraction[[#This Row],[AreaID]])</f>
        <v>4324</v>
      </c>
      <c r="H326">
        <f>SUMIFS(F$2:F326,$A$2:A326,Extraction[[#This Row],[AreaID]])</f>
        <v>3831</v>
      </c>
      <c r="I326">
        <f>VLOOKUP(Extraction[[#This Row],[AreaID]],Reserves[],4,FALSE)-Extraction[[#This Row],[OilExtractionToDate]]</f>
        <v>60866</v>
      </c>
      <c r="J326">
        <f>VLOOKUP(Extraction[[#This Row],[AreaID]],Reserves[],5,FALSE)-Extraction[[#This Row],[GasExtractionToDate]]</f>
        <v>84622</v>
      </c>
    </row>
    <row r="327" spans="1:10" x14ac:dyDescent="0.35">
      <c r="A327">
        <v>14</v>
      </c>
      <c r="B327" t="s">
        <v>15</v>
      </c>
      <c r="C327" t="s">
        <v>13</v>
      </c>
      <c r="D327" s="1">
        <v>42709</v>
      </c>
      <c r="E327">
        <v>263</v>
      </c>
      <c r="F327">
        <v>51</v>
      </c>
      <c r="G327">
        <f>SUMIFS(E$2:E327,$A$2:A327,Extraction[[#This Row],[AreaID]])</f>
        <v>3591</v>
      </c>
      <c r="H327">
        <f>SUMIFS(F$2:F327,$A$2:A327,Extraction[[#This Row],[AreaID]])</f>
        <v>3361</v>
      </c>
      <c r="I327">
        <f>VLOOKUP(Extraction[[#This Row],[AreaID]],Reserves[],4,FALSE)-Extraction[[#This Row],[OilExtractionToDate]]</f>
        <v>71820</v>
      </c>
      <c r="J327">
        <f>VLOOKUP(Extraction[[#This Row],[AreaID]],Reserves[],5,FALSE)-Extraction[[#This Row],[GasExtractionToDate]]</f>
        <v>72777</v>
      </c>
    </row>
    <row r="328" spans="1:10" x14ac:dyDescent="0.35">
      <c r="A328">
        <v>12</v>
      </c>
      <c r="B328" t="s">
        <v>14</v>
      </c>
      <c r="C328" t="s">
        <v>18</v>
      </c>
      <c r="D328" s="1">
        <v>42691</v>
      </c>
      <c r="E328">
        <v>224</v>
      </c>
      <c r="F328">
        <v>67</v>
      </c>
      <c r="G328">
        <f>SUMIFS(E$2:E328,$A$2:A328,Extraction[[#This Row],[AreaID]])</f>
        <v>4635</v>
      </c>
      <c r="H328">
        <f>SUMIFS(F$2:F328,$A$2:A328,Extraction[[#This Row],[AreaID]])</f>
        <v>4007</v>
      </c>
      <c r="I328">
        <f>VLOOKUP(Extraction[[#This Row],[AreaID]],Reserves[],4,FALSE)-Extraction[[#This Row],[OilExtractionToDate]]</f>
        <v>58752</v>
      </c>
      <c r="J328">
        <f>VLOOKUP(Extraction[[#This Row],[AreaID]],Reserves[],5,FALSE)-Extraction[[#This Row],[GasExtractionToDate]]</f>
        <v>93198</v>
      </c>
    </row>
    <row r="329" spans="1:10" x14ac:dyDescent="0.35">
      <c r="A329">
        <v>13</v>
      </c>
      <c r="B329" t="s">
        <v>15</v>
      </c>
      <c r="C329" t="s">
        <v>19</v>
      </c>
      <c r="D329" s="1">
        <v>42709</v>
      </c>
      <c r="E329">
        <v>169</v>
      </c>
      <c r="F329">
        <v>60</v>
      </c>
      <c r="G329">
        <f>SUMIFS(E$2:E329,$A$2:A329,Extraction[[#This Row],[AreaID]])</f>
        <v>3953</v>
      </c>
      <c r="H329">
        <f>SUMIFS(F$2:F329,$A$2:A329,Extraction[[#This Row],[AreaID]])</f>
        <v>3970</v>
      </c>
      <c r="I329">
        <f>VLOOKUP(Extraction[[#This Row],[AreaID]],Reserves[],4,FALSE)-Extraction[[#This Row],[OilExtractionToDate]]</f>
        <v>88750</v>
      </c>
      <c r="J329">
        <f>VLOOKUP(Extraction[[#This Row],[AreaID]],Reserves[],5,FALSE)-Extraction[[#This Row],[GasExtractionToDate]]</f>
        <v>75485</v>
      </c>
    </row>
    <row r="330" spans="1:10" x14ac:dyDescent="0.35">
      <c r="A330">
        <v>6</v>
      </c>
      <c r="B330" t="s">
        <v>6</v>
      </c>
      <c r="C330" t="s">
        <v>12</v>
      </c>
      <c r="D330" s="1">
        <v>43175</v>
      </c>
      <c r="E330">
        <v>238</v>
      </c>
      <c r="F330">
        <v>189</v>
      </c>
      <c r="G330">
        <f>SUMIFS(E$2:E330,$A$2:A330,Extraction[[#This Row],[AreaID]])</f>
        <v>19581</v>
      </c>
      <c r="H330">
        <f>SUMIFS(F$2:F330,$A$2:A330,Extraction[[#This Row],[AreaID]])</f>
        <v>19071</v>
      </c>
      <c r="I330">
        <f>VLOOKUP(Extraction[[#This Row],[AreaID]],Reserves[],4,FALSE)-Extraction[[#This Row],[OilExtractionToDate]]</f>
        <v>40799</v>
      </c>
      <c r="J330">
        <f>VLOOKUP(Extraction[[#This Row],[AreaID]],Reserves[],5,FALSE)-Extraction[[#This Row],[GasExtractionToDate]]</f>
        <v>52531</v>
      </c>
    </row>
    <row r="331" spans="1:10" x14ac:dyDescent="0.35">
      <c r="A331">
        <v>12</v>
      </c>
      <c r="B331" t="s">
        <v>14</v>
      </c>
      <c r="C331" t="s">
        <v>18</v>
      </c>
      <c r="D331" s="1">
        <v>42699</v>
      </c>
      <c r="E331">
        <v>135</v>
      </c>
      <c r="F331">
        <v>232</v>
      </c>
      <c r="G331">
        <f>SUMIFS(E$2:E331,$A$2:A331,Extraction[[#This Row],[AreaID]])</f>
        <v>4770</v>
      </c>
      <c r="H331">
        <f>SUMIFS(F$2:F331,$A$2:A331,Extraction[[#This Row],[AreaID]])</f>
        <v>4239</v>
      </c>
      <c r="I331">
        <f>VLOOKUP(Extraction[[#This Row],[AreaID]],Reserves[],4,FALSE)-Extraction[[#This Row],[OilExtractionToDate]]</f>
        <v>58617</v>
      </c>
      <c r="J331">
        <f>VLOOKUP(Extraction[[#This Row],[AreaID]],Reserves[],5,FALSE)-Extraction[[#This Row],[GasExtractionToDate]]</f>
        <v>92966</v>
      </c>
    </row>
    <row r="332" spans="1:10" x14ac:dyDescent="0.35">
      <c r="A332">
        <v>1</v>
      </c>
      <c r="B332" t="s">
        <v>4</v>
      </c>
      <c r="C332" t="s">
        <v>12</v>
      </c>
      <c r="D332" s="1">
        <v>42725</v>
      </c>
      <c r="E332">
        <v>178</v>
      </c>
      <c r="F332">
        <v>242</v>
      </c>
      <c r="G332">
        <f>SUMIFS(E$2:E332,$A$2:A332,Extraction[[#This Row],[AreaID]])</f>
        <v>5003</v>
      </c>
      <c r="H332">
        <f>SUMIFS(F$2:F332,$A$2:A332,Extraction[[#This Row],[AreaID]])</f>
        <v>4744</v>
      </c>
      <c r="I332">
        <f>VLOOKUP(Extraction[[#This Row],[AreaID]],Reserves[],4,FALSE)-Extraction[[#This Row],[OilExtractionToDate]]</f>
        <v>82587</v>
      </c>
      <c r="J332">
        <f>VLOOKUP(Extraction[[#This Row],[AreaID]],Reserves[],5,FALSE)-Extraction[[#This Row],[GasExtractionToDate]]</f>
        <v>67857</v>
      </c>
    </row>
    <row r="333" spans="1:10" x14ac:dyDescent="0.35">
      <c r="A333">
        <v>13</v>
      </c>
      <c r="B333" t="s">
        <v>15</v>
      </c>
      <c r="C333" t="s">
        <v>19</v>
      </c>
      <c r="D333" s="1">
        <v>42713</v>
      </c>
      <c r="E333">
        <v>284</v>
      </c>
      <c r="F333">
        <v>244</v>
      </c>
      <c r="G333">
        <f>SUMIFS(E$2:E333,$A$2:A333,Extraction[[#This Row],[AreaID]])</f>
        <v>4237</v>
      </c>
      <c r="H333">
        <f>SUMIFS(F$2:F333,$A$2:A333,Extraction[[#This Row],[AreaID]])</f>
        <v>4214</v>
      </c>
      <c r="I333">
        <f>VLOOKUP(Extraction[[#This Row],[AreaID]],Reserves[],4,FALSE)-Extraction[[#This Row],[OilExtractionToDate]]</f>
        <v>88466</v>
      </c>
      <c r="J333">
        <f>VLOOKUP(Extraction[[#This Row],[AreaID]],Reserves[],5,FALSE)-Extraction[[#This Row],[GasExtractionToDate]]</f>
        <v>75241</v>
      </c>
    </row>
    <row r="334" spans="1:10" x14ac:dyDescent="0.35">
      <c r="A334">
        <v>2</v>
      </c>
      <c r="B334" t="s">
        <v>4</v>
      </c>
      <c r="C334" t="s">
        <v>13</v>
      </c>
      <c r="D334" s="1">
        <v>42713</v>
      </c>
      <c r="E334">
        <v>157</v>
      </c>
      <c r="F334">
        <v>147</v>
      </c>
      <c r="G334">
        <f>SUMIFS(E$2:E334,$A$2:A334,Extraction[[#This Row],[AreaID]])</f>
        <v>4722</v>
      </c>
      <c r="H334">
        <f>SUMIFS(F$2:F334,$A$2:A334,Extraction[[#This Row],[AreaID]])</f>
        <v>4518</v>
      </c>
      <c r="I334">
        <f>VLOOKUP(Extraction[[#This Row],[AreaID]],Reserves[],4,FALSE)-Extraction[[#This Row],[OilExtractionToDate]]</f>
        <v>59719</v>
      </c>
      <c r="J334">
        <f>VLOOKUP(Extraction[[#This Row],[AreaID]],Reserves[],5,FALSE)-Extraction[[#This Row],[GasExtractionToDate]]</f>
        <v>81691</v>
      </c>
    </row>
    <row r="335" spans="1:10" x14ac:dyDescent="0.35">
      <c r="A335">
        <v>14</v>
      </c>
      <c r="B335" t="s">
        <v>15</v>
      </c>
      <c r="C335" t="s">
        <v>13</v>
      </c>
      <c r="D335" s="1">
        <v>42716</v>
      </c>
      <c r="E335">
        <v>262</v>
      </c>
      <c r="F335">
        <v>125</v>
      </c>
      <c r="G335">
        <f>SUMIFS(E$2:E335,$A$2:A335,Extraction[[#This Row],[AreaID]])</f>
        <v>3853</v>
      </c>
      <c r="H335">
        <f>SUMIFS(F$2:F335,$A$2:A335,Extraction[[#This Row],[AreaID]])</f>
        <v>3486</v>
      </c>
      <c r="I335">
        <f>VLOOKUP(Extraction[[#This Row],[AreaID]],Reserves[],4,FALSE)-Extraction[[#This Row],[OilExtractionToDate]]</f>
        <v>71558</v>
      </c>
      <c r="J335">
        <f>VLOOKUP(Extraction[[#This Row],[AreaID]],Reserves[],5,FALSE)-Extraction[[#This Row],[GasExtractionToDate]]</f>
        <v>72652</v>
      </c>
    </row>
    <row r="336" spans="1:10" x14ac:dyDescent="0.35">
      <c r="A336">
        <v>6</v>
      </c>
      <c r="B336" t="s">
        <v>6</v>
      </c>
      <c r="C336" t="s">
        <v>12</v>
      </c>
      <c r="D336" s="1">
        <v>43179</v>
      </c>
      <c r="E336">
        <v>189</v>
      </c>
      <c r="F336">
        <v>135</v>
      </c>
      <c r="G336">
        <f>SUMIFS(E$2:E336,$A$2:A336,Extraction[[#This Row],[AreaID]])</f>
        <v>19770</v>
      </c>
      <c r="H336">
        <f>SUMIFS(F$2:F336,$A$2:A336,Extraction[[#This Row],[AreaID]])</f>
        <v>19206</v>
      </c>
      <c r="I336">
        <f>VLOOKUP(Extraction[[#This Row],[AreaID]],Reserves[],4,FALSE)-Extraction[[#This Row],[OilExtractionToDate]]</f>
        <v>40610</v>
      </c>
      <c r="J336">
        <f>VLOOKUP(Extraction[[#This Row],[AreaID]],Reserves[],5,FALSE)-Extraction[[#This Row],[GasExtractionToDate]]</f>
        <v>52396</v>
      </c>
    </row>
    <row r="337" spans="1:10" x14ac:dyDescent="0.35">
      <c r="A337">
        <v>13</v>
      </c>
      <c r="B337" t="s">
        <v>15</v>
      </c>
      <c r="C337" t="s">
        <v>19</v>
      </c>
      <c r="D337" s="1">
        <v>42720</v>
      </c>
      <c r="E337">
        <v>259</v>
      </c>
      <c r="F337">
        <v>250</v>
      </c>
      <c r="G337">
        <f>SUMIFS(E$2:E337,$A$2:A337,Extraction[[#This Row],[AreaID]])</f>
        <v>4496</v>
      </c>
      <c r="H337">
        <f>SUMIFS(F$2:F337,$A$2:A337,Extraction[[#This Row],[AreaID]])</f>
        <v>4464</v>
      </c>
      <c r="I337">
        <f>VLOOKUP(Extraction[[#This Row],[AreaID]],Reserves[],4,FALSE)-Extraction[[#This Row],[OilExtractionToDate]]</f>
        <v>88207</v>
      </c>
      <c r="J337">
        <f>VLOOKUP(Extraction[[#This Row],[AreaID]],Reserves[],5,FALSE)-Extraction[[#This Row],[GasExtractionToDate]]</f>
        <v>74991</v>
      </c>
    </row>
    <row r="338" spans="1:10" x14ac:dyDescent="0.35">
      <c r="A338">
        <v>5</v>
      </c>
      <c r="B338" t="s">
        <v>5</v>
      </c>
      <c r="C338" t="s">
        <v>9</v>
      </c>
      <c r="D338" s="1">
        <v>42699</v>
      </c>
      <c r="E338">
        <v>119</v>
      </c>
      <c r="F338">
        <v>61</v>
      </c>
      <c r="G338">
        <f>SUMIFS(E$2:E338,$A$2:A338,Extraction[[#This Row],[AreaID]])</f>
        <v>3288</v>
      </c>
      <c r="H338">
        <f>SUMIFS(F$2:F338,$A$2:A338,Extraction[[#This Row],[AreaID]])</f>
        <v>3916</v>
      </c>
      <c r="I338">
        <f>VLOOKUP(Extraction[[#This Row],[AreaID]],Reserves[],4,FALSE)-Extraction[[#This Row],[OilExtractionToDate]]</f>
        <v>44135</v>
      </c>
      <c r="J338">
        <f>VLOOKUP(Extraction[[#This Row],[AreaID]],Reserves[],5,FALSE)-Extraction[[#This Row],[GasExtractionToDate]]</f>
        <v>73792</v>
      </c>
    </row>
    <row r="339" spans="1:10" x14ac:dyDescent="0.35">
      <c r="A339">
        <v>10</v>
      </c>
      <c r="B339" t="s">
        <v>14</v>
      </c>
      <c r="C339" t="s">
        <v>16</v>
      </c>
      <c r="D339" s="1">
        <v>42723</v>
      </c>
      <c r="E339">
        <v>173</v>
      </c>
      <c r="F339">
        <v>290</v>
      </c>
      <c r="G339">
        <f>SUMIFS(E$2:E339,$A$2:A339,Extraction[[#This Row],[AreaID]])</f>
        <v>4090</v>
      </c>
      <c r="H339">
        <f>SUMIFS(F$2:F339,$A$2:A339,Extraction[[#This Row],[AreaID]])</f>
        <v>4326</v>
      </c>
      <c r="I339">
        <f>VLOOKUP(Extraction[[#This Row],[AreaID]],Reserves[],4,FALSE)-Extraction[[#This Row],[OilExtractionToDate]]</f>
        <v>73138</v>
      </c>
      <c r="J339">
        <f>VLOOKUP(Extraction[[#This Row],[AreaID]],Reserves[],5,FALSE)-Extraction[[#This Row],[GasExtractionToDate]]</f>
        <v>60927</v>
      </c>
    </row>
    <row r="340" spans="1:10" x14ac:dyDescent="0.35">
      <c r="A340">
        <v>4</v>
      </c>
      <c r="B340" t="s">
        <v>5</v>
      </c>
      <c r="C340" t="s">
        <v>8</v>
      </c>
      <c r="D340" s="1">
        <v>42722</v>
      </c>
      <c r="E340">
        <v>173</v>
      </c>
      <c r="F340">
        <v>266</v>
      </c>
      <c r="G340">
        <f>SUMIFS(E$2:E340,$A$2:A340,Extraction[[#This Row],[AreaID]])</f>
        <v>4497</v>
      </c>
      <c r="H340">
        <f>SUMIFS(F$2:F340,$A$2:A340,Extraction[[#This Row],[AreaID]])</f>
        <v>4097</v>
      </c>
      <c r="I340">
        <f>VLOOKUP(Extraction[[#This Row],[AreaID]],Reserves[],4,FALSE)-Extraction[[#This Row],[OilExtractionToDate]]</f>
        <v>60693</v>
      </c>
      <c r="J340">
        <f>VLOOKUP(Extraction[[#This Row],[AreaID]],Reserves[],5,FALSE)-Extraction[[#This Row],[GasExtractionToDate]]</f>
        <v>84356</v>
      </c>
    </row>
    <row r="341" spans="1:10" x14ac:dyDescent="0.35">
      <c r="A341">
        <v>6</v>
      </c>
      <c r="B341" t="s">
        <v>6</v>
      </c>
      <c r="C341" t="s">
        <v>12</v>
      </c>
      <c r="D341" s="1">
        <v>43187</v>
      </c>
      <c r="E341">
        <v>235</v>
      </c>
      <c r="F341">
        <v>104</v>
      </c>
      <c r="G341">
        <f>SUMIFS(E$2:E341,$A$2:A341,Extraction[[#This Row],[AreaID]])</f>
        <v>20005</v>
      </c>
      <c r="H341">
        <f>SUMIFS(F$2:F341,$A$2:A341,Extraction[[#This Row],[AreaID]])</f>
        <v>19310</v>
      </c>
      <c r="I341">
        <f>VLOOKUP(Extraction[[#This Row],[AreaID]],Reserves[],4,FALSE)-Extraction[[#This Row],[OilExtractionToDate]]</f>
        <v>40375</v>
      </c>
      <c r="J341">
        <f>VLOOKUP(Extraction[[#This Row],[AreaID]],Reserves[],5,FALSE)-Extraction[[#This Row],[GasExtractionToDate]]</f>
        <v>52292</v>
      </c>
    </row>
    <row r="342" spans="1:10" x14ac:dyDescent="0.35">
      <c r="A342">
        <v>5</v>
      </c>
      <c r="B342" t="s">
        <v>5</v>
      </c>
      <c r="C342" t="s">
        <v>9</v>
      </c>
      <c r="D342" s="1">
        <v>42706</v>
      </c>
      <c r="E342">
        <v>267</v>
      </c>
      <c r="F342">
        <v>155</v>
      </c>
      <c r="G342">
        <f>SUMIFS(E$2:E342,$A$2:A342,Extraction[[#This Row],[AreaID]])</f>
        <v>3555</v>
      </c>
      <c r="H342">
        <f>SUMIFS(F$2:F342,$A$2:A342,Extraction[[#This Row],[AreaID]])</f>
        <v>4071</v>
      </c>
      <c r="I342">
        <f>VLOOKUP(Extraction[[#This Row],[AreaID]],Reserves[],4,FALSE)-Extraction[[#This Row],[OilExtractionToDate]]</f>
        <v>43868</v>
      </c>
      <c r="J342">
        <f>VLOOKUP(Extraction[[#This Row],[AreaID]],Reserves[],5,FALSE)-Extraction[[#This Row],[GasExtractionToDate]]</f>
        <v>73637</v>
      </c>
    </row>
    <row r="343" spans="1:10" x14ac:dyDescent="0.35">
      <c r="A343">
        <v>5</v>
      </c>
      <c r="B343" t="s">
        <v>5</v>
      </c>
      <c r="C343" t="s">
        <v>9</v>
      </c>
      <c r="D343" s="1">
        <v>42712</v>
      </c>
      <c r="E343">
        <v>229</v>
      </c>
      <c r="F343">
        <v>219</v>
      </c>
      <c r="G343">
        <f>SUMIFS(E$2:E343,$A$2:A343,Extraction[[#This Row],[AreaID]])</f>
        <v>3784</v>
      </c>
      <c r="H343">
        <f>SUMIFS(F$2:F343,$A$2:A343,Extraction[[#This Row],[AreaID]])</f>
        <v>4290</v>
      </c>
      <c r="I343">
        <f>VLOOKUP(Extraction[[#This Row],[AreaID]],Reserves[],4,FALSE)-Extraction[[#This Row],[OilExtractionToDate]]</f>
        <v>43639</v>
      </c>
      <c r="J343">
        <f>VLOOKUP(Extraction[[#This Row],[AreaID]],Reserves[],5,FALSE)-Extraction[[#This Row],[GasExtractionToDate]]</f>
        <v>73418</v>
      </c>
    </row>
    <row r="344" spans="1:10" x14ac:dyDescent="0.35">
      <c r="A344">
        <v>5</v>
      </c>
      <c r="B344" t="s">
        <v>5</v>
      </c>
      <c r="C344" t="s">
        <v>9</v>
      </c>
      <c r="D344" s="1">
        <v>42716</v>
      </c>
      <c r="E344">
        <v>289</v>
      </c>
      <c r="F344">
        <v>114</v>
      </c>
      <c r="G344">
        <f>SUMIFS(E$2:E344,$A$2:A344,Extraction[[#This Row],[AreaID]])</f>
        <v>4073</v>
      </c>
      <c r="H344">
        <f>SUMIFS(F$2:F344,$A$2:A344,Extraction[[#This Row],[AreaID]])</f>
        <v>4404</v>
      </c>
      <c r="I344">
        <f>VLOOKUP(Extraction[[#This Row],[AreaID]],Reserves[],4,FALSE)-Extraction[[#This Row],[OilExtractionToDate]]</f>
        <v>43350</v>
      </c>
      <c r="J344">
        <f>VLOOKUP(Extraction[[#This Row],[AreaID]],Reserves[],5,FALSE)-Extraction[[#This Row],[GasExtractionToDate]]</f>
        <v>73304</v>
      </c>
    </row>
    <row r="345" spans="1:10" x14ac:dyDescent="0.35">
      <c r="A345">
        <v>6</v>
      </c>
      <c r="B345" t="s">
        <v>6</v>
      </c>
      <c r="C345" t="s">
        <v>12</v>
      </c>
      <c r="D345" s="1">
        <v>43190</v>
      </c>
      <c r="E345">
        <v>86</v>
      </c>
      <c r="F345">
        <v>135</v>
      </c>
      <c r="G345">
        <f>SUMIFS(E$2:E345,$A$2:A345,Extraction[[#This Row],[AreaID]])</f>
        <v>20091</v>
      </c>
      <c r="H345">
        <f>SUMIFS(F$2:F345,$A$2:A345,Extraction[[#This Row],[AreaID]])</f>
        <v>19445</v>
      </c>
      <c r="I345">
        <f>VLOOKUP(Extraction[[#This Row],[AreaID]],Reserves[],4,FALSE)-Extraction[[#This Row],[OilExtractionToDate]]</f>
        <v>40289</v>
      </c>
      <c r="J345">
        <f>VLOOKUP(Extraction[[#This Row],[AreaID]],Reserves[],5,FALSE)-Extraction[[#This Row],[GasExtractionToDate]]</f>
        <v>52157</v>
      </c>
    </row>
    <row r="346" spans="1:10" x14ac:dyDescent="0.35">
      <c r="A346">
        <v>6</v>
      </c>
      <c r="B346" t="s">
        <v>6</v>
      </c>
      <c r="C346" t="s">
        <v>12</v>
      </c>
      <c r="D346" s="1">
        <v>43197</v>
      </c>
      <c r="E346">
        <v>257</v>
      </c>
      <c r="F346">
        <v>219</v>
      </c>
      <c r="G346">
        <f>SUMIFS(E$2:E346,$A$2:A346,Extraction[[#This Row],[AreaID]])</f>
        <v>20348</v>
      </c>
      <c r="H346">
        <f>SUMIFS(F$2:F346,$A$2:A346,Extraction[[#This Row],[AreaID]])</f>
        <v>19664</v>
      </c>
      <c r="I346">
        <f>VLOOKUP(Extraction[[#This Row],[AreaID]],Reserves[],4,FALSE)-Extraction[[#This Row],[OilExtractionToDate]]</f>
        <v>40032</v>
      </c>
      <c r="J346">
        <f>VLOOKUP(Extraction[[#This Row],[AreaID]],Reserves[],5,FALSE)-Extraction[[#This Row],[GasExtractionToDate]]</f>
        <v>51938</v>
      </c>
    </row>
    <row r="347" spans="1:10" x14ac:dyDescent="0.35">
      <c r="A347">
        <v>11</v>
      </c>
      <c r="B347" t="s">
        <v>14</v>
      </c>
      <c r="C347" t="s">
        <v>17</v>
      </c>
      <c r="D347" s="1">
        <v>42714</v>
      </c>
      <c r="E347">
        <v>291</v>
      </c>
      <c r="F347">
        <v>258</v>
      </c>
      <c r="G347">
        <f>SUMIFS(E$2:E347,$A$2:A347,Extraction[[#This Row],[AreaID]])</f>
        <v>5164</v>
      </c>
      <c r="H347">
        <f>SUMIFS(F$2:F347,$A$2:A347,Extraction[[#This Row],[AreaID]])</f>
        <v>4677</v>
      </c>
      <c r="I347">
        <f>VLOOKUP(Extraction[[#This Row],[AreaID]],Reserves[],4,FALSE)-Extraction[[#This Row],[OilExtractionToDate]]</f>
        <v>70816</v>
      </c>
      <c r="J347">
        <f>VLOOKUP(Extraction[[#This Row],[AreaID]],Reserves[],5,FALSE)-Extraction[[#This Row],[GasExtractionToDate]]</f>
        <v>92120</v>
      </c>
    </row>
    <row r="348" spans="1:10" x14ac:dyDescent="0.35">
      <c r="A348">
        <v>4</v>
      </c>
      <c r="B348" t="s">
        <v>5</v>
      </c>
      <c r="C348" t="s">
        <v>8</v>
      </c>
      <c r="D348" s="1">
        <v>42727</v>
      </c>
      <c r="E348">
        <v>206</v>
      </c>
      <c r="F348">
        <v>194</v>
      </c>
      <c r="G348">
        <f>SUMIFS(E$2:E348,$A$2:A348,Extraction[[#This Row],[AreaID]])</f>
        <v>4703</v>
      </c>
      <c r="H348">
        <f>SUMIFS(F$2:F348,$A$2:A348,Extraction[[#This Row],[AreaID]])</f>
        <v>4291</v>
      </c>
      <c r="I348">
        <f>VLOOKUP(Extraction[[#This Row],[AreaID]],Reserves[],4,FALSE)-Extraction[[#This Row],[OilExtractionToDate]]</f>
        <v>60487</v>
      </c>
      <c r="J348">
        <f>VLOOKUP(Extraction[[#This Row],[AreaID]],Reserves[],5,FALSE)-Extraction[[#This Row],[GasExtractionToDate]]</f>
        <v>84162</v>
      </c>
    </row>
    <row r="349" spans="1:10" x14ac:dyDescent="0.35">
      <c r="A349">
        <v>6</v>
      </c>
      <c r="B349" t="s">
        <v>6</v>
      </c>
      <c r="C349" t="s">
        <v>12</v>
      </c>
      <c r="D349" s="1">
        <v>43200</v>
      </c>
      <c r="E349">
        <v>106</v>
      </c>
      <c r="F349">
        <v>91</v>
      </c>
      <c r="G349">
        <f>SUMIFS(E$2:E349,$A$2:A349,Extraction[[#This Row],[AreaID]])</f>
        <v>20454</v>
      </c>
      <c r="H349">
        <f>SUMIFS(F$2:F349,$A$2:A349,Extraction[[#This Row],[AreaID]])</f>
        <v>19755</v>
      </c>
      <c r="I349">
        <f>VLOOKUP(Extraction[[#This Row],[AreaID]],Reserves[],4,FALSE)-Extraction[[#This Row],[OilExtractionToDate]]</f>
        <v>39926</v>
      </c>
      <c r="J349">
        <f>VLOOKUP(Extraction[[#This Row],[AreaID]],Reserves[],5,FALSE)-Extraction[[#This Row],[GasExtractionToDate]]</f>
        <v>51847</v>
      </c>
    </row>
    <row r="350" spans="1:10" x14ac:dyDescent="0.35">
      <c r="A350">
        <v>6</v>
      </c>
      <c r="B350" t="s">
        <v>6</v>
      </c>
      <c r="C350" t="s">
        <v>12</v>
      </c>
      <c r="D350" s="1">
        <v>43203</v>
      </c>
      <c r="E350">
        <v>117</v>
      </c>
      <c r="F350">
        <v>240</v>
      </c>
      <c r="G350">
        <f>SUMIFS(E$2:E350,$A$2:A350,Extraction[[#This Row],[AreaID]])</f>
        <v>20571</v>
      </c>
      <c r="H350">
        <f>SUMIFS(F$2:F350,$A$2:A350,Extraction[[#This Row],[AreaID]])</f>
        <v>19995</v>
      </c>
      <c r="I350">
        <f>VLOOKUP(Extraction[[#This Row],[AreaID]],Reserves[],4,FALSE)-Extraction[[#This Row],[OilExtractionToDate]]</f>
        <v>39809</v>
      </c>
      <c r="J350">
        <f>VLOOKUP(Extraction[[#This Row],[AreaID]],Reserves[],5,FALSE)-Extraction[[#This Row],[GasExtractionToDate]]</f>
        <v>51607</v>
      </c>
    </row>
    <row r="351" spans="1:10" x14ac:dyDescent="0.35">
      <c r="A351">
        <v>6</v>
      </c>
      <c r="B351" t="s">
        <v>6</v>
      </c>
      <c r="C351" t="s">
        <v>12</v>
      </c>
      <c r="D351" s="1">
        <v>43209</v>
      </c>
      <c r="E351">
        <v>115</v>
      </c>
      <c r="F351">
        <v>189</v>
      </c>
      <c r="G351">
        <f>SUMIFS(E$2:E351,$A$2:A351,Extraction[[#This Row],[AreaID]])</f>
        <v>20686</v>
      </c>
      <c r="H351">
        <f>SUMIFS(F$2:F351,$A$2:A351,Extraction[[#This Row],[AreaID]])</f>
        <v>20184</v>
      </c>
      <c r="I351">
        <f>VLOOKUP(Extraction[[#This Row],[AreaID]],Reserves[],4,FALSE)-Extraction[[#This Row],[OilExtractionToDate]]</f>
        <v>39694</v>
      </c>
      <c r="J351">
        <f>VLOOKUP(Extraction[[#This Row],[AreaID]],Reserves[],5,FALSE)-Extraction[[#This Row],[GasExtractionToDate]]</f>
        <v>51418</v>
      </c>
    </row>
    <row r="352" spans="1:10" x14ac:dyDescent="0.35">
      <c r="A352">
        <v>1</v>
      </c>
      <c r="B352" t="s">
        <v>4</v>
      </c>
      <c r="C352" t="s">
        <v>12</v>
      </c>
      <c r="D352" s="1">
        <v>42729</v>
      </c>
      <c r="E352">
        <v>224</v>
      </c>
      <c r="F352">
        <v>129</v>
      </c>
      <c r="G352">
        <f>SUMIFS(E$2:E352,$A$2:A352,Extraction[[#This Row],[AreaID]])</f>
        <v>5227</v>
      </c>
      <c r="H352">
        <f>SUMIFS(F$2:F352,$A$2:A352,Extraction[[#This Row],[AreaID]])</f>
        <v>4873</v>
      </c>
      <c r="I352">
        <f>VLOOKUP(Extraction[[#This Row],[AreaID]],Reserves[],4,FALSE)-Extraction[[#This Row],[OilExtractionToDate]]</f>
        <v>82363</v>
      </c>
      <c r="J352">
        <f>VLOOKUP(Extraction[[#This Row],[AreaID]],Reserves[],5,FALSE)-Extraction[[#This Row],[GasExtractionToDate]]</f>
        <v>67728</v>
      </c>
    </row>
    <row r="353" spans="1:10" x14ac:dyDescent="0.35">
      <c r="A353">
        <v>2</v>
      </c>
      <c r="B353" t="s">
        <v>4</v>
      </c>
      <c r="C353" t="s">
        <v>13</v>
      </c>
      <c r="D353" s="1">
        <v>42719</v>
      </c>
      <c r="E353">
        <v>278</v>
      </c>
      <c r="F353">
        <v>219</v>
      </c>
      <c r="G353">
        <f>SUMIFS(E$2:E353,$A$2:A353,Extraction[[#This Row],[AreaID]])</f>
        <v>5000</v>
      </c>
      <c r="H353">
        <f>SUMIFS(F$2:F353,$A$2:A353,Extraction[[#This Row],[AreaID]])</f>
        <v>4737</v>
      </c>
      <c r="I353">
        <f>VLOOKUP(Extraction[[#This Row],[AreaID]],Reserves[],4,FALSE)-Extraction[[#This Row],[OilExtractionToDate]]</f>
        <v>59441</v>
      </c>
      <c r="J353">
        <f>VLOOKUP(Extraction[[#This Row],[AreaID]],Reserves[],5,FALSE)-Extraction[[#This Row],[GasExtractionToDate]]</f>
        <v>81472</v>
      </c>
    </row>
    <row r="354" spans="1:10" x14ac:dyDescent="0.35">
      <c r="A354">
        <v>3</v>
      </c>
      <c r="B354" t="s">
        <v>4</v>
      </c>
      <c r="C354" t="s">
        <v>7</v>
      </c>
      <c r="D354" s="1">
        <v>42708</v>
      </c>
      <c r="E354">
        <v>298</v>
      </c>
      <c r="F354">
        <v>266</v>
      </c>
      <c r="G354">
        <f>SUMIFS(E$2:E354,$A$2:A354,Extraction[[#This Row],[AreaID]])</f>
        <v>4038</v>
      </c>
      <c r="H354">
        <f>SUMIFS(F$2:F354,$A$2:A354,Extraction[[#This Row],[AreaID]])</f>
        <v>3738</v>
      </c>
      <c r="I354">
        <f>VLOOKUP(Extraction[[#This Row],[AreaID]],Reserves[],4,FALSE)-Extraction[[#This Row],[OilExtractionToDate]]</f>
        <v>48120</v>
      </c>
      <c r="J354">
        <f>VLOOKUP(Extraction[[#This Row],[AreaID]],Reserves[],5,FALSE)-Extraction[[#This Row],[GasExtractionToDate]]</f>
        <v>92700</v>
      </c>
    </row>
    <row r="355" spans="1:10" x14ac:dyDescent="0.35">
      <c r="A355">
        <v>6</v>
      </c>
      <c r="B355" t="s">
        <v>6</v>
      </c>
      <c r="C355" t="s">
        <v>12</v>
      </c>
      <c r="D355" s="1">
        <v>43212</v>
      </c>
      <c r="E355">
        <v>227</v>
      </c>
      <c r="F355">
        <v>173</v>
      </c>
      <c r="G355">
        <f>SUMIFS(E$2:E355,$A$2:A355,Extraction[[#This Row],[AreaID]])</f>
        <v>20913</v>
      </c>
      <c r="H355">
        <f>SUMIFS(F$2:F355,$A$2:A355,Extraction[[#This Row],[AreaID]])</f>
        <v>20357</v>
      </c>
      <c r="I355">
        <f>VLOOKUP(Extraction[[#This Row],[AreaID]],Reserves[],4,FALSE)-Extraction[[#This Row],[OilExtractionToDate]]</f>
        <v>39467</v>
      </c>
      <c r="J355">
        <f>VLOOKUP(Extraction[[#This Row],[AreaID]],Reserves[],5,FALSE)-Extraction[[#This Row],[GasExtractionToDate]]</f>
        <v>51245</v>
      </c>
    </row>
    <row r="356" spans="1:10" x14ac:dyDescent="0.35">
      <c r="A356">
        <v>14</v>
      </c>
      <c r="B356" t="s">
        <v>15</v>
      </c>
      <c r="C356" t="s">
        <v>13</v>
      </c>
      <c r="D356" s="1">
        <v>42723</v>
      </c>
      <c r="E356">
        <v>241</v>
      </c>
      <c r="F356">
        <v>203</v>
      </c>
      <c r="G356">
        <f>SUMIFS(E$2:E356,$A$2:A356,Extraction[[#This Row],[AreaID]])</f>
        <v>4094</v>
      </c>
      <c r="H356">
        <f>SUMIFS(F$2:F356,$A$2:A356,Extraction[[#This Row],[AreaID]])</f>
        <v>3689</v>
      </c>
      <c r="I356">
        <f>VLOOKUP(Extraction[[#This Row],[AreaID]],Reserves[],4,FALSE)-Extraction[[#This Row],[OilExtractionToDate]]</f>
        <v>71317</v>
      </c>
      <c r="J356">
        <f>VLOOKUP(Extraction[[#This Row],[AreaID]],Reserves[],5,FALSE)-Extraction[[#This Row],[GasExtractionToDate]]</f>
        <v>72449</v>
      </c>
    </row>
    <row r="357" spans="1:10" x14ac:dyDescent="0.35">
      <c r="A357">
        <v>3</v>
      </c>
      <c r="B357" t="s">
        <v>4</v>
      </c>
      <c r="C357" t="s">
        <v>7</v>
      </c>
      <c r="D357" s="1">
        <v>42713</v>
      </c>
      <c r="E357">
        <v>254</v>
      </c>
      <c r="F357">
        <v>90</v>
      </c>
      <c r="G357">
        <f>SUMIFS(E$2:E357,$A$2:A357,Extraction[[#This Row],[AreaID]])</f>
        <v>4292</v>
      </c>
      <c r="H357">
        <f>SUMIFS(F$2:F357,$A$2:A357,Extraction[[#This Row],[AreaID]])</f>
        <v>3828</v>
      </c>
      <c r="I357">
        <f>VLOOKUP(Extraction[[#This Row],[AreaID]],Reserves[],4,FALSE)-Extraction[[#This Row],[OilExtractionToDate]]</f>
        <v>47866</v>
      </c>
      <c r="J357">
        <f>VLOOKUP(Extraction[[#This Row],[AreaID]],Reserves[],5,FALSE)-Extraction[[#This Row],[GasExtractionToDate]]</f>
        <v>92610</v>
      </c>
    </row>
    <row r="358" spans="1:10" x14ac:dyDescent="0.35">
      <c r="A358">
        <v>11</v>
      </c>
      <c r="B358" t="s">
        <v>14</v>
      </c>
      <c r="C358" t="s">
        <v>17</v>
      </c>
      <c r="D358" s="1">
        <v>42718</v>
      </c>
      <c r="E358">
        <v>96</v>
      </c>
      <c r="F358">
        <v>217</v>
      </c>
      <c r="G358">
        <f>SUMIFS(E$2:E358,$A$2:A358,Extraction[[#This Row],[AreaID]])</f>
        <v>5260</v>
      </c>
      <c r="H358">
        <f>SUMIFS(F$2:F358,$A$2:A358,Extraction[[#This Row],[AreaID]])</f>
        <v>4894</v>
      </c>
      <c r="I358">
        <f>VLOOKUP(Extraction[[#This Row],[AreaID]],Reserves[],4,FALSE)-Extraction[[#This Row],[OilExtractionToDate]]</f>
        <v>70720</v>
      </c>
      <c r="J358">
        <f>VLOOKUP(Extraction[[#This Row],[AreaID]],Reserves[],5,FALSE)-Extraction[[#This Row],[GasExtractionToDate]]</f>
        <v>91903</v>
      </c>
    </row>
    <row r="359" spans="1:10" x14ac:dyDescent="0.35">
      <c r="A359">
        <v>10</v>
      </c>
      <c r="B359" t="s">
        <v>14</v>
      </c>
      <c r="C359" t="s">
        <v>16</v>
      </c>
      <c r="D359" s="1">
        <v>42727</v>
      </c>
      <c r="E359">
        <v>298</v>
      </c>
      <c r="F359">
        <v>143</v>
      </c>
      <c r="G359">
        <f>SUMIFS(E$2:E359,$A$2:A359,Extraction[[#This Row],[AreaID]])</f>
        <v>4388</v>
      </c>
      <c r="H359">
        <f>SUMIFS(F$2:F359,$A$2:A359,Extraction[[#This Row],[AreaID]])</f>
        <v>4469</v>
      </c>
      <c r="I359">
        <f>VLOOKUP(Extraction[[#This Row],[AreaID]],Reserves[],4,FALSE)-Extraction[[#This Row],[OilExtractionToDate]]</f>
        <v>72840</v>
      </c>
      <c r="J359">
        <f>VLOOKUP(Extraction[[#This Row],[AreaID]],Reserves[],5,FALSE)-Extraction[[#This Row],[GasExtractionToDate]]</f>
        <v>60784</v>
      </c>
    </row>
    <row r="360" spans="1:10" x14ac:dyDescent="0.35">
      <c r="A360">
        <v>13</v>
      </c>
      <c r="B360" t="s">
        <v>15</v>
      </c>
      <c r="C360" t="s">
        <v>19</v>
      </c>
      <c r="D360" s="1">
        <v>42725</v>
      </c>
      <c r="E360">
        <v>291</v>
      </c>
      <c r="F360">
        <v>73</v>
      </c>
      <c r="G360">
        <f>SUMIFS(E$2:E360,$A$2:A360,Extraction[[#This Row],[AreaID]])</f>
        <v>4787</v>
      </c>
      <c r="H360">
        <f>SUMIFS(F$2:F360,$A$2:A360,Extraction[[#This Row],[AreaID]])</f>
        <v>4537</v>
      </c>
      <c r="I360">
        <f>VLOOKUP(Extraction[[#This Row],[AreaID]],Reserves[],4,FALSE)-Extraction[[#This Row],[OilExtractionToDate]]</f>
        <v>87916</v>
      </c>
      <c r="J360">
        <f>VLOOKUP(Extraction[[#This Row],[AreaID]],Reserves[],5,FALSE)-Extraction[[#This Row],[GasExtractionToDate]]</f>
        <v>74918</v>
      </c>
    </row>
    <row r="361" spans="1:10" x14ac:dyDescent="0.35">
      <c r="A361">
        <v>1</v>
      </c>
      <c r="B361" t="s">
        <v>4</v>
      </c>
      <c r="C361" t="s">
        <v>12</v>
      </c>
      <c r="D361" s="1">
        <v>42736</v>
      </c>
      <c r="E361">
        <v>184</v>
      </c>
      <c r="F361">
        <v>60</v>
      </c>
      <c r="G361">
        <f>SUMIFS(E$2:E361,$A$2:A361,Extraction[[#This Row],[AreaID]])</f>
        <v>5411</v>
      </c>
      <c r="H361">
        <f>SUMIFS(F$2:F361,$A$2:A361,Extraction[[#This Row],[AreaID]])</f>
        <v>4933</v>
      </c>
      <c r="I361">
        <f>VLOOKUP(Extraction[[#This Row],[AreaID]],Reserves[],4,FALSE)-Extraction[[#This Row],[OilExtractionToDate]]</f>
        <v>82179</v>
      </c>
      <c r="J361">
        <f>VLOOKUP(Extraction[[#This Row],[AreaID]],Reserves[],5,FALSE)-Extraction[[#This Row],[GasExtractionToDate]]</f>
        <v>67668</v>
      </c>
    </row>
    <row r="362" spans="1:10" x14ac:dyDescent="0.35">
      <c r="A362">
        <v>4</v>
      </c>
      <c r="B362" t="s">
        <v>5</v>
      </c>
      <c r="C362" t="s">
        <v>8</v>
      </c>
      <c r="D362" s="1">
        <v>42735</v>
      </c>
      <c r="E362">
        <v>243</v>
      </c>
      <c r="F362">
        <v>52</v>
      </c>
      <c r="G362">
        <f>SUMIFS(E$2:E362,$A$2:A362,Extraction[[#This Row],[AreaID]])</f>
        <v>4946</v>
      </c>
      <c r="H362">
        <f>SUMIFS(F$2:F362,$A$2:A362,Extraction[[#This Row],[AreaID]])</f>
        <v>4343</v>
      </c>
      <c r="I362">
        <f>VLOOKUP(Extraction[[#This Row],[AreaID]],Reserves[],4,FALSE)-Extraction[[#This Row],[OilExtractionToDate]]</f>
        <v>60244</v>
      </c>
      <c r="J362">
        <f>VLOOKUP(Extraction[[#This Row],[AreaID]],Reserves[],5,FALSE)-Extraction[[#This Row],[GasExtractionToDate]]</f>
        <v>84110</v>
      </c>
    </row>
    <row r="363" spans="1:10" x14ac:dyDescent="0.35">
      <c r="A363">
        <v>6</v>
      </c>
      <c r="B363" t="s">
        <v>6</v>
      </c>
      <c r="C363" t="s">
        <v>12</v>
      </c>
      <c r="D363" s="1">
        <v>43219</v>
      </c>
      <c r="E363">
        <v>163</v>
      </c>
      <c r="F363">
        <v>175</v>
      </c>
      <c r="G363">
        <f>SUMIFS(E$2:E363,$A$2:A363,Extraction[[#This Row],[AreaID]])</f>
        <v>21076</v>
      </c>
      <c r="H363">
        <f>SUMIFS(F$2:F363,$A$2:A363,Extraction[[#This Row],[AreaID]])</f>
        <v>20532</v>
      </c>
      <c r="I363">
        <f>VLOOKUP(Extraction[[#This Row],[AreaID]],Reserves[],4,FALSE)-Extraction[[#This Row],[OilExtractionToDate]]</f>
        <v>39304</v>
      </c>
      <c r="J363">
        <f>VLOOKUP(Extraction[[#This Row],[AreaID]],Reserves[],5,FALSE)-Extraction[[#This Row],[GasExtractionToDate]]</f>
        <v>51070</v>
      </c>
    </row>
    <row r="364" spans="1:10" x14ac:dyDescent="0.35">
      <c r="A364">
        <v>3</v>
      </c>
      <c r="B364" t="s">
        <v>4</v>
      </c>
      <c r="C364" t="s">
        <v>7</v>
      </c>
      <c r="D364" s="1">
        <v>42718</v>
      </c>
      <c r="E364">
        <v>82</v>
      </c>
      <c r="F364">
        <v>274</v>
      </c>
      <c r="G364">
        <f>SUMIFS(E$2:E364,$A$2:A364,Extraction[[#This Row],[AreaID]])</f>
        <v>4374</v>
      </c>
      <c r="H364">
        <f>SUMIFS(F$2:F364,$A$2:A364,Extraction[[#This Row],[AreaID]])</f>
        <v>4102</v>
      </c>
      <c r="I364">
        <f>VLOOKUP(Extraction[[#This Row],[AreaID]],Reserves[],4,FALSE)-Extraction[[#This Row],[OilExtractionToDate]]</f>
        <v>47784</v>
      </c>
      <c r="J364">
        <f>VLOOKUP(Extraction[[#This Row],[AreaID]],Reserves[],5,FALSE)-Extraction[[#This Row],[GasExtractionToDate]]</f>
        <v>92336</v>
      </c>
    </row>
    <row r="365" spans="1:10" x14ac:dyDescent="0.35">
      <c r="A365">
        <v>5</v>
      </c>
      <c r="B365" t="s">
        <v>5</v>
      </c>
      <c r="C365" t="s">
        <v>9</v>
      </c>
      <c r="D365" s="1">
        <v>42721</v>
      </c>
      <c r="E365">
        <v>243</v>
      </c>
      <c r="F365">
        <v>52</v>
      </c>
      <c r="G365">
        <f>SUMIFS(E$2:E365,$A$2:A365,Extraction[[#This Row],[AreaID]])</f>
        <v>4316</v>
      </c>
      <c r="H365">
        <f>SUMIFS(F$2:F365,$A$2:A365,Extraction[[#This Row],[AreaID]])</f>
        <v>4456</v>
      </c>
      <c r="I365">
        <f>VLOOKUP(Extraction[[#This Row],[AreaID]],Reserves[],4,FALSE)-Extraction[[#This Row],[OilExtractionToDate]]</f>
        <v>43107</v>
      </c>
      <c r="J365">
        <f>VLOOKUP(Extraction[[#This Row],[AreaID]],Reserves[],5,FALSE)-Extraction[[#This Row],[GasExtractionToDate]]</f>
        <v>73252</v>
      </c>
    </row>
    <row r="366" spans="1:10" x14ac:dyDescent="0.35">
      <c r="A366">
        <v>6</v>
      </c>
      <c r="B366" t="s">
        <v>6</v>
      </c>
      <c r="C366" t="s">
        <v>12</v>
      </c>
      <c r="D366" s="1">
        <v>43222</v>
      </c>
      <c r="E366">
        <v>195</v>
      </c>
      <c r="F366">
        <v>250</v>
      </c>
      <c r="G366">
        <f>SUMIFS(E$2:E366,$A$2:A366,Extraction[[#This Row],[AreaID]])</f>
        <v>21271</v>
      </c>
      <c r="H366">
        <f>SUMIFS(F$2:F366,$A$2:A366,Extraction[[#This Row],[AreaID]])</f>
        <v>20782</v>
      </c>
      <c r="I366">
        <f>VLOOKUP(Extraction[[#This Row],[AreaID]],Reserves[],4,FALSE)-Extraction[[#This Row],[OilExtractionToDate]]</f>
        <v>39109</v>
      </c>
      <c r="J366">
        <f>VLOOKUP(Extraction[[#This Row],[AreaID]],Reserves[],5,FALSE)-Extraction[[#This Row],[GasExtractionToDate]]</f>
        <v>50820</v>
      </c>
    </row>
    <row r="367" spans="1:10" x14ac:dyDescent="0.35">
      <c r="A367">
        <v>6</v>
      </c>
      <c r="B367" t="s">
        <v>6</v>
      </c>
      <c r="C367" t="s">
        <v>12</v>
      </c>
      <c r="D367" s="1">
        <v>43228</v>
      </c>
      <c r="E367">
        <v>271</v>
      </c>
      <c r="F367">
        <v>197</v>
      </c>
      <c r="G367">
        <f>SUMIFS(E$2:E367,$A$2:A367,Extraction[[#This Row],[AreaID]])</f>
        <v>21542</v>
      </c>
      <c r="H367">
        <f>SUMIFS(F$2:F367,$A$2:A367,Extraction[[#This Row],[AreaID]])</f>
        <v>20979</v>
      </c>
      <c r="I367">
        <f>VLOOKUP(Extraction[[#This Row],[AreaID]],Reserves[],4,FALSE)-Extraction[[#This Row],[OilExtractionToDate]]</f>
        <v>38838</v>
      </c>
      <c r="J367">
        <f>VLOOKUP(Extraction[[#This Row],[AreaID]],Reserves[],5,FALSE)-Extraction[[#This Row],[GasExtractionToDate]]</f>
        <v>50623</v>
      </c>
    </row>
    <row r="368" spans="1:10" x14ac:dyDescent="0.35">
      <c r="A368">
        <v>13</v>
      </c>
      <c r="B368" t="s">
        <v>15</v>
      </c>
      <c r="C368" t="s">
        <v>19</v>
      </c>
      <c r="D368" s="1">
        <v>42728</v>
      </c>
      <c r="E368">
        <v>148</v>
      </c>
      <c r="F368">
        <v>74</v>
      </c>
      <c r="G368">
        <f>SUMIFS(E$2:E368,$A$2:A368,Extraction[[#This Row],[AreaID]])</f>
        <v>4935</v>
      </c>
      <c r="H368">
        <f>SUMIFS(F$2:F368,$A$2:A368,Extraction[[#This Row],[AreaID]])</f>
        <v>4611</v>
      </c>
      <c r="I368">
        <f>VLOOKUP(Extraction[[#This Row],[AreaID]],Reserves[],4,FALSE)-Extraction[[#This Row],[OilExtractionToDate]]</f>
        <v>87768</v>
      </c>
      <c r="J368">
        <f>VLOOKUP(Extraction[[#This Row],[AreaID]],Reserves[],5,FALSE)-Extraction[[#This Row],[GasExtractionToDate]]</f>
        <v>74844</v>
      </c>
    </row>
    <row r="369" spans="1:10" x14ac:dyDescent="0.35">
      <c r="A369">
        <v>1</v>
      </c>
      <c r="B369" t="s">
        <v>4</v>
      </c>
      <c r="C369" t="s">
        <v>12</v>
      </c>
      <c r="D369" s="1">
        <v>42743</v>
      </c>
      <c r="E369">
        <v>100</v>
      </c>
      <c r="F369">
        <v>60</v>
      </c>
      <c r="G369">
        <f>SUMIFS(E$2:E369,$A$2:A369,Extraction[[#This Row],[AreaID]])</f>
        <v>5511</v>
      </c>
      <c r="H369">
        <f>SUMIFS(F$2:F369,$A$2:A369,Extraction[[#This Row],[AreaID]])</f>
        <v>4993</v>
      </c>
      <c r="I369">
        <f>VLOOKUP(Extraction[[#This Row],[AreaID]],Reserves[],4,FALSE)-Extraction[[#This Row],[OilExtractionToDate]]</f>
        <v>82079</v>
      </c>
      <c r="J369">
        <f>VLOOKUP(Extraction[[#This Row],[AreaID]],Reserves[],5,FALSE)-Extraction[[#This Row],[GasExtractionToDate]]</f>
        <v>67608</v>
      </c>
    </row>
    <row r="370" spans="1:10" x14ac:dyDescent="0.35">
      <c r="A370">
        <v>14</v>
      </c>
      <c r="B370" t="s">
        <v>15</v>
      </c>
      <c r="C370" t="s">
        <v>13</v>
      </c>
      <c r="D370" s="1">
        <v>42729</v>
      </c>
      <c r="E370">
        <v>236</v>
      </c>
      <c r="F370">
        <v>281</v>
      </c>
      <c r="G370">
        <f>SUMIFS(E$2:E370,$A$2:A370,Extraction[[#This Row],[AreaID]])</f>
        <v>4330</v>
      </c>
      <c r="H370">
        <f>SUMIFS(F$2:F370,$A$2:A370,Extraction[[#This Row],[AreaID]])</f>
        <v>3970</v>
      </c>
      <c r="I370">
        <f>VLOOKUP(Extraction[[#This Row],[AreaID]],Reserves[],4,FALSE)-Extraction[[#This Row],[OilExtractionToDate]]</f>
        <v>71081</v>
      </c>
      <c r="J370">
        <f>VLOOKUP(Extraction[[#This Row],[AreaID]],Reserves[],5,FALSE)-Extraction[[#This Row],[GasExtractionToDate]]</f>
        <v>72168</v>
      </c>
    </row>
    <row r="371" spans="1:10" x14ac:dyDescent="0.35">
      <c r="A371">
        <v>14</v>
      </c>
      <c r="B371" t="s">
        <v>15</v>
      </c>
      <c r="C371" t="s">
        <v>13</v>
      </c>
      <c r="D371" s="1">
        <v>42733</v>
      </c>
      <c r="E371">
        <v>182</v>
      </c>
      <c r="F371">
        <v>204</v>
      </c>
      <c r="G371">
        <f>SUMIFS(E$2:E371,$A$2:A371,Extraction[[#This Row],[AreaID]])</f>
        <v>4512</v>
      </c>
      <c r="H371">
        <f>SUMIFS(F$2:F371,$A$2:A371,Extraction[[#This Row],[AreaID]])</f>
        <v>4174</v>
      </c>
      <c r="I371">
        <f>VLOOKUP(Extraction[[#This Row],[AreaID]],Reserves[],4,FALSE)-Extraction[[#This Row],[OilExtractionToDate]]</f>
        <v>70899</v>
      </c>
      <c r="J371">
        <f>VLOOKUP(Extraction[[#This Row],[AreaID]],Reserves[],5,FALSE)-Extraction[[#This Row],[GasExtractionToDate]]</f>
        <v>71964</v>
      </c>
    </row>
    <row r="372" spans="1:10" x14ac:dyDescent="0.35">
      <c r="A372">
        <v>5</v>
      </c>
      <c r="B372" t="s">
        <v>5</v>
      </c>
      <c r="C372" t="s">
        <v>9</v>
      </c>
      <c r="D372" s="1">
        <v>42728</v>
      </c>
      <c r="E372">
        <v>240</v>
      </c>
      <c r="F372">
        <v>206</v>
      </c>
      <c r="G372">
        <f>SUMIFS(E$2:E372,$A$2:A372,Extraction[[#This Row],[AreaID]])</f>
        <v>4556</v>
      </c>
      <c r="H372">
        <f>SUMIFS(F$2:F372,$A$2:A372,Extraction[[#This Row],[AreaID]])</f>
        <v>4662</v>
      </c>
      <c r="I372">
        <f>VLOOKUP(Extraction[[#This Row],[AreaID]],Reserves[],4,FALSE)-Extraction[[#This Row],[OilExtractionToDate]]</f>
        <v>42867</v>
      </c>
      <c r="J372">
        <f>VLOOKUP(Extraction[[#This Row],[AreaID]],Reserves[],5,FALSE)-Extraction[[#This Row],[GasExtractionToDate]]</f>
        <v>73046</v>
      </c>
    </row>
    <row r="373" spans="1:10" x14ac:dyDescent="0.35">
      <c r="A373">
        <v>1</v>
      </c>
      <c r="B373" t="s">
        <v>4</v>
      </c>
      <c r="C373" t="s">
        <v>12</v>
      </c>
      <c r="D373" s="1">
        <v>42750</v>
      </c>
      <c r="E373">
        <v>210</v>
      </c>
      <c r="F373">
        <v>293</v>
      </c>
      <c r="G373">
        <f>SUMIFS(E$2:E373,$A$2:A373,Extraction[[#This Row],[AreaID]])</f>
        <v>5721</v>
      </c>
      <c r="H373">
        <f>SUMIFS(F$2:F373,$A$2:A373,Extraction[[#This Row],[AreaID]])</f>
        <v>5286</v>
      </c>
      <c r="I373">
        <f>VLOOKUP(Extraction[[#This Row],[AreaID]],Reserves[],4,FALSE)-Extraction[[#This Row],[OilExtractionToDate]]</f>
        <v>81869</v>
      </c>
      <c r="J373">
        <f>VLOOKUP(Extraction[[#This Row],[AreaID]],Reserves[],5,FALSE)-Extraction[[#This Row],[GasExtractionToDate]]</f>
        <v>67315</v>
      </c>
    </row>
    <row r="374" spans="1:10" x14ac:dyDescent="0.35">
      <c r="A374">
        <v>12</v>
      </c>
      <c r="B374" t="s">
        <v>14</v>
      </c>
      <c r="C374" t="s">
        <v>18</v>
      </c>
      <c r="D374" s="1">
        <v>42706</v>
      </c>
      <c r="E374">
        <v>211</v>
      </c>
      <c r="F374">
        <v>232</v>
      </c>
      <c r="G374">
        <f>SUMIFS(E$2:E374,$A$2:A374,Extraction[[#This Row],[AreaID]])</f>
        <v>4981</v>
      </c>
      <c r="H374">
        <f>SUMIFS(F$2:F374,$A$2:A374,Extraction[[#This Row],[AreaID]])</f>
        <v>4471</v>
      </c>
      <c r="I374">
        <f>VLOOKUP(Extraction[[#This Row],[AreaID]],Reserves[],4,FALSE)-Extraction[[#This Row],[OilExtractionToDate]]</f>
        <v>58406</v>
      </c>
      <c r="J374">
        <f>VLOOKUP(Extraction[[#This Row],[AreaID]],Reserves[],5,FALSE)-Extraction[[#This Row],[GasExtractionToDate]]</f>
        <v>92734</v>
      </c>
    </row>
    <row r="375" spans="1:10" x14ac:dyDescent="0.35">
      <c r="A375">
        <v>5</v>
      </c>
      <c r="B375" t="s">
        <v>5</v>
      </c>
      <c r="C375" t="s">
        <v>9</v>
      </c>
      <c r="D375" s="1">
        <v>42732</v>
      </c>
      <c r="E375">
        <v>246</v>
      </c>
      <c r="F375">
        <v>50</v>
      </c>
      <c r="G375">
        <f>SUMIFS(E$2:E375,$A$2:A375,Extraction[[#This Row],[AreaID]])</f>
        <v>4802</v>
      </c>
      <c r="H375">
        <f>SUMIFS(F$2:F375,$A$2:A375,Extraction[[#This Row],[AreaID]])</f>
        <v>4712</v>
      </c>
      <c r="I375">
        <f>VLOOKUP(Extraction[[#This Row],[AreaID]],Reserves[],4,FALSE)-Extraction[[#This Row],[OilExtractionToDate]]</f>
        <v>42621</v>
      </c>
      <c r="J375">
        <f>VLOOKUP(Extraction[[#This Row],[AreaID]],Reserves[],5,FALSE)-Extraction[[#This Row],[GasExtractionToDate]]</f>
        <v>72996</v>
      </c>
    </row>
    <row r="376" spans="1:10" x14ac:dyDescent="0.35">
      <c r="A376">
        <v>14</v>
      </c>
      <c r="B376" t="s">
        <v>15</v>
      </c>
      <c r="C376" t="s">
        <v>13</v>
      </c>
      <c r="D376" s="1">
        <v>42737</v>
      </c>
      <c r="E376">
        <v>80</v>
      </c>
      <c r="F376">
        <v>232</v>
      </c>
      <c r="G376">
        <f>SUMIFS(E$2:E376,$A$2:A376,Extraction[[#This Row],[AreaID]])</f>
        <v>4592</v>
      </c>
      <c r="H376">
        <f>SUMIFS(F$2:F376,$A$2:A376,Extraction[[#This Row],[AreaID]])</f>
        <v>4406</v>
      </c>
      <c r="I376">
        <f>VLOOKUP(Extraction[[#This Row],[AreaID]],Reserves[],4,FALSE)-Extraction[[#This Row],[OilExtractionToDate]]</f>
        <v>70819</v>
      </c>
      <c r="J376">
        <f>VLOOKUP(Extraction[[#This Row],[AreaID]],Reserves[],5,FALSE)-Extraction[[#This Row],[GasExtractionToDate]]</f>
        <v>71732</v>
      </c>
    </row>
    <row r="377" spans="1:10" x14ac:dyDescent="0.35">
      <c r="A377">
        <v>2</v>
      </c>
      <c r="B377" t="s">
        <v>4</v>
      </c>
      <c r="C377" t="s">
        <v>13</v>
      </c>
      <c r="D377" s="1">
        <v>42724</v>
      </c>
      <c r="E377">
        <v>122</v>
      </c>
      <c r="F377">
        <v>205</v>
      </c>
      <c r="G377">
        <f>SUMIFS(E$2:E377,$A$2:A377,Extraction[[#This Row],[AreaID]])</f>
        <v>5122</v>
      </c>
      <c r="H377">
        <f>SUMIFS(F$2:F377,$A$2:A377,Extraction[[#This Row],[AreaID]])</f>
        <v>4942</v>
      </c>
      <c r="I377">
        <f>VLOOKUP(Extraction[[#This Row],[AreaID]],Reserves[],4,FALSE)-Extraction[[#This Row],[OilExtractionToDate]]</f>
        <v>59319</v>
      </c>
      <c r="J377">
        <f>VLOOKUP(Extraction[[#This Row],[AreaID]],Reserves[],5,FALSE)-Extraction[[#This Row],[GasExtractionToDate]]</f>
        <v>81267</v>
      </c>
    </row>
    <row r="378" spans="1:10" x14ac:dyDescent="0.35">
      <c r="A378">
        <v>4</v>
      </c>
      <c r="B378" t="s">
        <v>5</v>
      </c>
      <c r="C378" t="s">
        <v>8</v>
      </c>
      <c r="D378" s="1">
        <v>42740</v>
      </c>
      <c r="E378">
        <v>207</v>
      </c>
      <c r="F378">
        <v>70</v>
      </c>
      <c r="G378">
        <f>SUMIFS(E$2:E378,$A$2:A378,Extraction[[#This Row],[AreaID]])</f>
        <v>5153</v>
      </c>
      <c r="H378">
        <f>SUMIFS(F$2:F378,$A$2:A378,Extraction[[#This Row],[AreaID]])</f>
        <v>4413</v>
      </c>
      <c r="I378">
        <f>VLOOKUP(Extraction[[#This Row],[AreaID]],Reserves[],4,FALSE)-Extraction[[#This Row],[OilExtractionToDate]]</f>
        <v>60037</v>
      </c>
      <c r="J378">
        <f>VLOOKUP(Extraction[[#This Row],[AreaID]],Reserves[],5,FALSE)-Extraction[[#This Row],[GasExtractionToDate]]</f>
        <v>84040</v>
      </c>
    </row>
    <row r="379" spans="1:10" x14ac:dyDescent="0.35">
      <c r="A379">
        <v>14</v>
      </c>
      <c r="B379" t="s">
        <v>15</v>
      </c>
      <c r="C379" t="s">
        <v>13</v>
      </c>
      <c r="D379" s="1">
        <v>42744</v>
      </c>
      <c r="E379">
        <v>270</v>
      </c>
      <c r="F379">
        <v>184</v>
      </c>
      <c r="G379">
        <f>SUMIFS(E$2:E379,$A$2:A379,Extraction[[#This Row],[AreaID]])</f>
        <v>4862</v>
      </c>
      <c r="H379">
        <f>SUMIFS(F$2:F379,$A$2:A379,Extraction[[#This Row],[AreaID]])</f>
        <v>4590</v>
      </c>
      <c r="I379">
        <f>VLOOKUP(Extraction[[#This Row],[AreaID]],Reserves[],4,FALSE)-Extraction[[#This Row],[OilExtractionToDate]]</f>
        <v>70549</v>
      </c>
      <c r="J379">
        <f>VLOOKUP(Extraction[[#This Row],[AreaID]],Reserves[],5,FALSE)-Extraction[[#This Row],[GasExtractionToDate]]</f>
        <v>71548</v>
      </c>
    </row>
    <row r="380" spans="1:10" x14ac:dyDescent="0.35">
      <c r="A380">
        <v>6</v>
      </c>
      <c r="B380" t="s">
        <v>6</v>
      </c>
      <c r="C380" t="s">
        <v>12</v>
      </c>
      <c r="D380" s="1">
        <v>43232</v>
      </c>
      <c r="E380">
        <v>248</v>
      </c>
      <c r="F380">
        <v>101</v>
      </c>
      <c r="G380">
        <f>SUMIFS(E$2:E380,$A$2:A380,Extraction[[#This Row],[AreaID]])</f>
        <v>21790</v>
      </c>
      <c r="H380">
        <f>SUMIFS(F$2:F380,$A$2:A380,Extraction[[#This Row],[AreaID]])</f>
        <v>21080</v>
      </c>
      <c r="I380">
        <f>VLOOKUP(Extraction[[#This Row],[AreaID]],Reserves[],4,FALSE)-Extraction[[#This Row],[OilExtractionToDate]]</f>
        <v>38590</v>
      </c>
      <c r="J380">
        <f>VLOOKUP(Extraction[[#This Row],[AreaID]],Reserves[],5,FALSE)-Extraction[[#This Row],[GasExtractionToDate]]</f>
        <v>50522</v>
      </c>
    </row>
    <row r="381" spans="1:10" x14ac:dyDescent="0.35">
      <c r="A381">
        <v>11</v>
      </c>
      <c r="B381" t="s">
        <v>14</v>
      </c>
      <c r="C381" t="s">
        <v>17</v>
      </c>
      <c r="D381" s="1">
        <v>42722</v>
      </c>
      <c r="E381">
        <v>199</v>
      </c>
      <c r="F381">
        <v>90</v>
      </c>
      <c r="G381">
        <f>SUMIFS(E$2:E381,$A$2:A381,Extraction[[#This Row],[AreaID]])</f>
        <v>5459</v>
      </c>
      <c r="H381">
        <f>SUMIFS(F$2:F381,$A$2:A381,Extraction[[#This Row],[AreaID]])</f>
        <v>4984</v>
      </c>
      <c r="I381">
        <f>VLOOKUP(Extraction[[#This Row],[AreaID]],Reserves[],4,FALSE)-Extraction[[#This Row],[OilExtractionToDate]]</f>
        <v>70521</v>
      </c>
      <c r="J381">
        <f>VLOOKUP(Extraction[[#This Row],[AreaID]],Reserves[],5,FALSE)-Extraction[[#This Row],[GasExtractionToDate]]</f>
        <v>91813</v>
      </c>
    </row>
    <row r="382" spans="1:10" x14ac:dyDescent="0.35">
      <c r="A382">
        <v>4</v>
      </c>
      <c r="B382" t="s">
        <v>5</v>
      </c>
      <c r="C382" t="s">
        <v>8</v>
      </c>
      <c r="D382" s="1">
        <v>42745</v>
      </c>
      <c r="E382">
        <v>150</v>
      </c>
      <c r="F382">
        <v>228</v>
      </c>
      <c r="G382">
        <f>SUMIFS(E$2:E382,$A$2:A382,Extraction[[#This Row],[AreaID]])</f>
        <v>5303</v>
      </c>
      <c r="H382">
        <f>SUMIFS(F$2:F382,$A$2:A382,Extraction[[#This Row],[AreaID]])</f>
        <v>4641</v>
      </c>
      <c r="I382">
        <f>VLOOKUP(Extraction[[#This Row],[AreaID]],Reserves[],4,FALSE)-Extraction[[#This Row],[OilExtractionToDate]]</f>
        <v>59887</v>
      </c>
      <c r="J382">
        <f>VLOOKUP(Extraction[[#This Row],[AreaID]],Reserves[],5,FALSE)-Extraction[[#This Row],[GasExtractionToDate]]</f>
        <v>83812</v>
      </c>
    </row>
    <row r="383" spans="1:10" x14ac:dyDescent="0.35">
      <c r="A383">
        <v>14</v>
      </c>
      <c r="B383" t="s">
        <v>15</v>
      </c>
      <c r="C383" t="s">
        <v>13</v>
      </c>
      <c r="D383" s="1">
        <v>42751</v>
      </c>
      <c r="E383">
        <v>276</v>
      </c>
      <c r="F383">
        <v>296</v>
      </c>
      <c r="G383">
        <f>SUMIFS(E$2:E383,$A$2:A383,Extraction[[#This Row],[AreaID]])</f>
        <v>5138</v>
      </c>
      <c r="H383">
        <f>SUMIFS(F$2:F383,$A$2:A383,Extraction[[#This Row],[AreaID]])</f>
        <v>4886</v>
      </c>
      <c r="I383">
        <f>VLOOKUP(Extraction[[#This Row],[AreaID]],Reserves[],4,FALSE)-Extraction[[#This Row],[OilExtractionToDate]]</f>
        <v>70273</v>
      </c>
      <c r="J383">
        <f>VLOOKUP(Extraction[[#This Row],[AreaID]],Reserves[],5,FALSE)-Extraction[[#This Row],[GasExtractionToDate]]</f>
        <v>71252</v>
      </c>
    </row>
    <row r="384" spans="1:10" x14ac:dyDescent="0.35">
      <c r="A384">
        <v>4</v>
      </c>
      <c r="B384" t="s">
        <v>5</v>
      </c>
      <c r="C384" t="s">
        <v>8</v>
      </c>
      <c r="D384" s="1">
        <v>42752</v>
      </c>
      <c r="E384">
        <v>228</v>
      </c>
      <c r="F384">
        <v>191</v>
      </c>
      <c r="G384">
        <f>SUMIFS(E$2:E384,$A$2:A384,Extraction[[#This Row],[AreaID]])</f>
        <v>5531</v>
      </c>
      <c r="H384">
        <f>SUMIFS(F$2:F384,$A$2:A384,Extraction[[#This Row],[AreaID]])</f>
        <v>4832</v>
      </c>
      <c r="I384">
        <f>VLOOKUP(Extraction[[#This Row],[AreaID]],Reserves[],4,FALSE)-Extraction[[#This Row],[OilExtractionToDate]]</f>
        <v>59659</v>
      </c>
      <c r="J384">
        <f>VLOOKUP(Extraction[[#This Row],[AreaID]],Reserves[],5,FALSE)-Extraction[[#This Row],[GasExtractionToDate]]</f>
        <v>83621</v>
      </c>
    </row>
    <row r="385" spans="1:10" x14ac:dyDescent="0.35">
      <c r="A385">
        <v>10</v>
      </c>
      <c r="B385" t="s">
        <v>14</v>
      </c>
      <c r="C385" t="s">
        <v>16</v>
      </c>
      <c r="D385" s="1">
        <v>42731</v>
      </c>
      <c r="E385">
        <v>225</v>
      </c>
      <c r="F385">
        <v>135</v>
      </c>
      <c r="G385">
        <f>SUMIFS(E$2:E385,$A$2:A385,Extraction[[#This Row],[AreaID]])</f>
        <v>4613</v>
      </c>
      <c r="H385">
        <f>SUMIFS(F$2:F385,$A$2:A385,Extraction[[#This Row],[AreaID]])</f>
        <v>4604</v>
      </c>
      <c r="I385">
        <f>VLOOKUP(Extraction[[#This Row],[AreaID]],Reserves[],4,FALSE)-Extraction[[#This Row],[OilExtractionToDate]]</f>
        <v>72615</v>
      </c>
      <c r="J385">
        <f>VLOOKUP(Extraction[[#This Row],[AreaID]],Reserves[],5,FALSE)-Extraction[[#This Row],[GasExtractionToDate]]</f>
        <v>60649</v>
      </c>
    </row>
    <row r="386" spans="1:10" x14ac:dyDescent="0.35">
      <c r="A386">
        <v>6</v>
      </c>
      <c r="B386" t="s">
        <v>6</v>
      </c>
      <c r="C386" t="s">
        <v>12</v>
      </c>
      <c r="D386" s="1">
        <v>43236</v>
      </c>
      <c r="E386">
        <v>150</v>
      </c>
      <c r="F386">
        <v>80</v>
      </c>
      <c r="G386">
        <f>SUMIFS(E$2:E386,$A$2:A386,Extraction[[#This Row],[AreaID]])</f>
        <v>21940</v>
      </c>
      <c r="H386">
        <f>SUMIFS(F$2:F386,$A$2:A386,Extraction[[#This Row],[AreaID]])</f>
        <v>21160</v>
      </c>
      <c r="I386">
        <f>VLOOKUP(Extraction[[#This Row],[AreaID]],Reserves[],4,FALSE)-Extraction[[#This Row],[OilExtractionToDate]]</f>
        <v>38440</v>
      </c>
      <c r="J386">
        <f>VLOOKUP(Extraction[[#This Row],[AreaID]],Reserves[],5,FALSE)-Extraction[[#This Row],[GasExtractionToDate]]</f>
        <v>50442</v>
      </c>
    </row>
    <row r="387" spans="1:10" x14ac:dyDescent="0.35">
      <c r="A387">
        <v>6</v>
      </c>
      <c r="B387" t="s">
        <v>6</v>
      </c>
      <c r="C387" t="s">
        <v>12</v>
      </c>
      <c r="D387" s="1">
        <v>43243</v>
      </c>
      <c r="E387">
        <v>134</v>
      </c>
      <c r="F387">
        <v>253</v>
      </c>
      <c r="G387">
        <f>SUMIFS(E$2:E387,$A$2:A387,Extraction[[#This Row],[AreaID]])</f>
        <v>22074</v>
      </c>
      <c r="H387">
        <f>SUMIFS(F$2:F387,$A$2:A387,Extraction[[#This Row],[AreaID]])</f>
        <v>21413</v>
      </c>
      <c r="I387">
        <f>VLOOKUP(Extraction[[#This Row],[AreaID]],Reserves[],4,FALSE)-Extraction[[#This Row],[OilExtractionToDate]]</f>
        <v>38306</v>
      </c>
      <c r="J387">
        <f>VLOOKUP(Extraction[[#This Row],[AreaID]],Reserves[],5,FALSE)-Extraction[[#This Row],[GasExtractionToDate]]</f>
        <v>50189</v>
      </c>
    </row>
    <row r="388" spans="1:10" x14ac:dyDescent="0.35">
      <c r="A388">
        <v>14</v>
      </c>
      <c r="B388" t="s">
        <v>15</v>
      </c>
      <c r="C388" t="s">
        <v>13</v>
      </c>
      <c r="D388" s="1">
        <v>42755</v>
      </c>
      <c r="E388">
        <v>115</v>
      </c>
      <c r="F388">
        <v>178</v>
      </c>
      <c r="G388">
        <f>SUMIFS(E$2:E388,$A$2:A388,Extraction[[#This Row],[AreaID]])</f>
        <v>5253</v>
      </c>
      <c r="H388">
        <f>SUMIFS(F$2:F388,$A$2:A388,Extraction[[#This Row],[AreaID]])</f>
        <v>5064</v>
      </c>
      <c r="I388">
        <f>VLOOKUP(Extraction[[#This Row],[AreaID]],Reserves[],4,FALSE)-Extraction[[#This Row],[OilExtractionToDate]]</f>
        <v>70158</v>
      </c>
      <c r="J388">
        <f>VLOOKUP(Extraction[[#This Row],[AreaID]],Reserves[],5,FALSE)-Extraction[[#This Row],[GasExtractionToDate]]</f>
        <v>71074</v>
      </c>
    </row>
    <row r="389" spans="1:10" x14ac:dyDescent="0.35">
      <c r="A389">
        <v>5</v>
      </c>
      <c r="B389" t="s">
        <v>5</v>
      </c>
      <c r="C389" t="s">
        <v>9</v>
      </c>
      <c r="D389" s="1">
        <v>42736</v>
      </c>
      <c r="E389">
        <v>158</v>
      </c>
      <c r="F389">
        <v>109</v>
      </c>
      <c r="G389">
        <f>SUMIFS(E$2:E389,$A$2:A389,Extraction[[#This Row],[AreaID]])</f>
        <v>4960</v>
      </c>
      <c r="H389">
        <f>SUMIFS(F$2:F389,$A$2:A389,Extraction[[#This Row],[AreaID]])</f>
        <v>4821</v>
      </c>
      <c r="I389">
        <f>VLOOKUP(Extraction[[#This Row],[AreaID]],Reserves[],4,FALSE)-Extraction[[#This Row],[OilExtractionToDate]]</f>
        <v>42463</v>
      </c>
      <c r="J389">
        <f>VLOOKUP(Extraction[[#This Row],[AreaID]],Reserves[],5,FALSE)-Extraction[[#This Row],[GasExtractionToDate]]</f>
        <v>72887</v>
      </c>
    </row>
    <row r="390" spans="1:10" x14ac:dyDescent="0.35">
      <c r="A390">
        <v>6</v>
      </c>
      <c r="B390" t="s">
        <v>6</v>
      </c>
      <c r="C390" t="s">
        <v>12</v>
      </c>
      <c r="D390" s="1">
        <v>43249</v>
      </c>
      <c r="E390">
        <v>156</v>
      </c>
      <c r="F390">
        <v>109</v>
      </c>
      <c r="G390">
        <f>SUMIFS(E$2:E390,$A$2:A390,Extraction[[#This Row],[AreaID]])</f>
        <v>22230</v>
      </c>
      <c r="H390">
        <f>SUMIFS(F$2:F390,$A$2:A390,Extraction[[#This Row],[AreaID]])</f>
        <v>21522</v>
      </c>
      <c r="I390">
        <f>VLOOKUP(Extraction[[#This Row],[AreaID]],Reserves[],4,FALSE)-Extraction[[#This Row],[OilExtractionToDate]]</f>
        <v>38150</v>
      </c>
      <c r="J390">
        <f>VLOOKUP(Extraction[[#This Row],[AreaID]],Reserves[],5,FALSE)-Extraction[[#This Row],[GasExtractionToDate]]</f>
        <v>50080</v>
      </c>
    </row>
    <row r="391" spans="1:10" x14ac:dyDescent="0.35">
      <c r="A391">
        <v>6</v>
      </c>
      <c r="B391" t="s">
        <v>6</v>
      </c>
      <c r="C391" t="s">
        <v>12</v>
      </c>
      <c r="D391" s="1">
        <v>43257</v>
      </c>
      <c r="E391">
        <v>180</v>
      </c>
      <c r="F391">
        <v>294</v>
      </c>
      <c r="G391">
        <f>SUMIFS(E$2:E391,$A$2:A391,Extraction[[#This Row],[AreaID]])</f>
        <v>22410</v>
      </c>
      <c r="H391">
        <f>SUMIFS(F$2:F391,$A$2:A391,Extraction[[#This Row],[AreaID]])</f>
        <v>21816</v>
      </c>
      <c r="I391">
        <f>VLOOKUP(Extraction[[#This Row],[AreaID]],Reserves[],4,FALSE)-Extraction[[#This Row],[OilExtractionToDate]]</f>
        <v>37970</v>
      </c>
      <c r="J391">
        <f>VLOOKUP(Extraction[[#This Row],[AreaID]],Reserves[],5,FALSE)-Extraction[[#This Row],[GasExtractionToDate]]</f>
        <v>49786</v>
      </c>
    </row>
    <row r="392" spans="1:10" x14ac:dyDescent="0.35">
      <c r="A392">
        <v>6</v>
      </c>
      <c r="B392" t="s">
        <v>6</v>
      </c>
      <c r="C392" t="s">
        <v>12</v>
      </c>
      <c r="D392" s="1">
        <v>43263</v>
      </c>
      <c r="E392">
        <v>292</v>
      </c>
      <c r="F392">
        <v>119</v>
      </c>
      <c r="G392">
        <f>SUMIFS(E$2:E392,$A$2:A392,Extraction[[#This Row],[AreaID]])</f>
        <v>22702</v>
      </c>
      <c r="H392">
        <f>SUMIFS(F$2:F392,$A$2:A392,Extraction[[#This Row],[AreaID]])</f>
        <v>21935</v>
      </c>
      <c r="I392">
        <f>VLOOKUP(Extraction[[#This Row],[AreaID]],Reserves[],4,FALSE)-Extraction[[#This Row],[OilExtractionToDate]]</f>
        <v>37678</v>
      </c>
      <c r="J392">
        <f>VLOOKUP(Extraction[[#This Row],[AreaID]],Reserves[],5,FALSE)-Extraction[[#This Row],[GasExtractionToDate]]</f>
        <v>49667</v>
      </c>
    </row>
    <row r="393" spans="1:10" x14ac:dyDescent="0.35">
      <c r="A393">
        <v>10</v>
      </c>
      <c r="B393" t="s">
        <v>14</v>
      </c>
      <c r="C393" t="s">
        <v>16</v>
      </c>
      <c r="D393" s="1">
        <v>42734</v>
      </c>
      <c r="E393">
        <v>118</v>
      </c>
      <c r="F393">
        <v>116</v>
      </c>
      <c r="G393">
        <f>SUMIFS(E$2:E393,$A$2:A393,Extraction[[#This Row],[AreaID]])</f>
        <v>4731</v>
      </c>
      <c r="H393">
        <f>SUMIFS(F$2:F393,$A$2:A393,Extraction[[#This Row],[AreaID]])</f>
        <v>4720</v>
      </c>
      <c r="I393">
        <f>VLOOKUP(Extraction[[#This Row],[AreaID]],Reserves[],4,FALSE)-Extraction[[#This Row],[OilExtractionToDate]]</f>
        <v>72497</v>
      </c>
      <c r="J393">
        <f>VLOOKUP(Extraction[[#This Row],[AreaID]],Reserves[],5,FALSE)-Extraction[[#This Row],[GasExtractionToDate]]</f>
        <v>60533</v>
      </c>
    </row>
    <row r="394" spans="1:10" x14ac:dyDescent="0.35">
      <c r="A394">
        <v>3</v>
      </c>
      <c r="B394" t="s">
        <v>4</v>
      </c>
      <c r="C394" t="s">
        <v>7</v>
      </c>
      <c r="D394" s="1">
        <v>42721</v>
      </c>
      <c r="E394">
        <v>174</v>
      </c>
      <c r="F394">
        <v>79</v>
      </c>
      <c r="G394">
        <f>SUMIFS(E$2:E394,$A$2:A394,Extraction[[#This Row],[AreaID]])</f>
        <v>4548</v>
      </c>
      <c r="H394">
        <f>SUMIFS(F$2:F394,$A$2:A394,Extraction[[#This Row],[AreaID]])</f>
        <v>4181</v>
      </c>
      <c r="I394">
        <f>VLOOKUP(Extraction[[#This Row],[AreaID]],Reserves[],4,FALSE)-Extraction[[#This Row],[OilExtractionToDate]]</f>
        <v>47610</v>
      </c>
      <c r="J394">
        <f>VLOOKUP(Extraction[[#This Row],[AreaID]],Reserves[],5,FALSE)-Extraction[[#This Row],[GasExtractionToDate]]</f>
        <v>92257</v>
      </c>
    </row>
    <row r="395" spans="1:10" x14ac:dyDescent="0.35">
      <c r="A395">
        <v>14</v>
      </c>
      <c r="B395" t="s">
        <v>15</v>
      </c>
      <c r="C395" t="s">
        <v>13</v>
      </c>
      <c r="D395" s="1">
        <v>42761</v>
      </c>
      <c r="E395">
        <v>170</v>
      </c>
      <c r="F395">
        <v>270</v>
      </c>
      <c r="G395">
        <f>SUMIFS(E$2:E395,$A$2:A395,Extraction[[#This Row],[AreaID]])</f>
        <v>5423</v>
      </c>
      <c r="H395">
        <f>SUMIFS(F$2:F395,$A$2:A395,Extraction[[#This Row],[AreaID]])</f>
        <v>5334</v>
      </c>
      <c r="I395">
        <f>VLOOKUP(Extraction[[#This Row],[AreaID]],Reserves[],4,FALSE)-Extraction[[#This Row],[OilExtractionToDate]]</f>
        <v>69988</v>
      </c>
      <c r="J395">
        <f>VLOOKUP(Extraction[[#This Row],[AreaID]],Reserves[],5,FALSE)-Extraction[[#This Row],[GasExtractionToDate]]</f>
        <v>70804</v>
      </c>
    </row>
    <row r="396" spans="1:10" x14ac:dyDescent="0.35">
      <c r="A396">
        <v>4</v>
      </c>
      <c r="B396" t="s">
        <v>5</v>
      </c>
      <c r="C396" t="s">
        <v>8</v>
      </c>
      <c r="D396" s="1">
        <v>42757</v>
      </c>
      <c r="E396">
        <v>210</v>
      </c>
      <c r="F396">
        <v>285</v>
      </c>
      <c r="G396">
        <f>SUMIFS(E$2:E396,$A$2:A396,Extraction[[#This Row],[AreaID]])</f>
        <v>5741</v>
      </c>
      <c r="H396">
        <f>SUMIFS(F$2:F396,$A$2:A396,Extraction[[#This Row],[AreaID]])</f>
        <v>5117</v>
      </c>
      <c r="I396">
        <f>VLOOKUP(Extraction[[#This Row],[AreaID]],Reserves[],4,FALSE)-Extraction[[#This Row],[OilExtractionToDate]]</f>
        <v>59449</v>
      </c>
      <c r="J396">
        <f>VLOOKUP(Extraction[[#This Row],[AreaID]],Reserves[],5,FALSE)-Extraction[[#This Row],[GasExtractionToDate]]</f>
        <v>83336</v>
      </c>
    </row>
    <row r="397" spans="1:10" x14ac:dyDescent="0.35">
      <c r="A397">
        <v>6</v>
      </c>
      <c r="B397" t="s">
        <v>6</v>
      </c>
      <c r="C397" t="s">
        <v>12</v>
      </c>
      <c r="D397" s="1">
        <v>43267</v>
      </c>
      <c r="E397">
        <v>300</v>
      </c>
      <c r="F397">
        <v>52</v>
      </c>
      <c r="G397">
        <f>SUMIFS(E$2:E397,$A$2:A397,Extraction[[#This Row],[AreaID]])</f>
        <v>23002</v>
      </c>
      <c r="H397">
        <f>SUMIFS(F$2:F397,$A$2:A397,Extraction[[#This Row],[AreaID]])</f>
        <v>21987</v>
      </c>
      <c r="I397">
        <f>VLOOKUP(Extraction[[#This Row],[AreaID]],Reserves[],4,FALSE)-Extraction[[#This Row],[OilExtractionToDate]]</f>
        <v>37378</v>
      </c>
      <c r="J397">
        <f>VLOOKUP(Extraction[[#This Row],[AreaID]],Reserves[],5,FALSE)-Extraction[[#This Row],[GasExtractionToDate]]</f>
        <v>49615</v>
      </c>
    </row>
    <row r="398" spans="1:10" x14ac:dyDescent="0.35">
      <c r="A398">
        <v>6</v>
      </c>
      <c r="B398" t="s">
        <v>6</v>
      </c>
      <c r="C398" t="s">
        <v>12</v>
      </c>
      <c r="D398" s="1">
        <v>43271</v>
      </c>
      <c r="E398">
        <v>190</v>
      </c>
      <c r="F398">
        <v>92</v>
      </c>
      <c r="G398">
        <f>SUMIFS(E$2:E398,$A$2:A398,Extraction[[#This Row],[AreaID]])</f>
        <v>23192</v>
      </c>
      <c r="H398">
        <f>SUMIFS(F$2:F398,$A$2:A398,Extraction[[#This Row],[AreaID]])</f>
        <v>22079</v>
      </c>
      <c r="I398">
        <f>VLOOKUP(Extraction[[#This Row],[AreaID]],Reserves[],4,FALSE)-Extraction[[#This Row],[OilExtractionToDate]]</f>
        <v>37188</v>
      </c>
      <c r="J398">
        <f>VLOOKUP(Extraction[[#This Row],[AreaID]],Reserves[],5,FALSE)-Extraction[[#This Row],[GasExtractionToDate]]</f>
        <v>49523</v>
      </c>
    </row>
    <row r="399" spans="1:10" x14ac:dyDescent="0.35">
      <c r="A399">
        <v>13</v>
      </c>
      <c r="B399" t="s">
        <v>15</v>
      </c>
      <c r="C399" t="s">
        <v>19</v>
      </c>
      <c r="D399" s="1">
        <v>42733</v>
      </c>
      <c r="E399">
        <v>180</v>
      </c>
      <c r="F399">
        <v>123</v>
      </c>
      <c r="G399">
        <f>SUMIFS(E$2:E399,$A$2:A399,Extraction[[#This Row],[AreaID]])</f>
        <v>5115</v>
      </c>
      <c r="H399">
        <f>SUMIFS(F$2:F399,$A$2:A399,Extraction[[#This Row],[AreaID]])</f>
        <v>4734</v>
      </c>
      <c r="I399">
        <f>VLOOKUP(Extraction[[#This Row],[AreaID]],Reserves[],4,FALSE)-Extraction[[#This Row],[OilExtractionToDate]]</f>
        <v>87588</v>
      </c>
      <c r="J399">
        <f>VLOOKUP(Extraction[[#This Row],[AreaID]],Reserves[],5,FALSE)-Extraction[[#This Row],[GasExtractionToDate]]</f>
        <v>74721</v>
      </c>
    </row>
    <row r="400" spans="1:10" x14ac:dyDescent="0.35">
      <c r="A400">
        <v>6</v>
      </c>
      <c r="B400" t="s">
        <v>6</v>
      </c>
      <c r="C400" t="s">
        <v>12</v>
      </c>
      <c r="D400" s="1">
        <v>43277</v>
      </c>
      <c r="E400">
        <v>172</v>
      </c>
      <c r="F400">
        <v>288</v>
      </c>
      <c r="G400">
        <f>SUMIFS(E$2:E400,$A$2:A400,Extraction[[#This Row],[AreaID]])</f>
        <v>23364</v>
      </c>
      <c r="H400">
        <f>SUMIFS(F$2:F400,$A$2:A400,Extraction[[#This Row],[AreaID]])</f>
        <v>22367</v>
      </c>
      <c r="I400">
        <f>VLOOKUP(Extraction[[#This Row],[AreaID]],Reserves[],4,FALSE)-Extraction[[#This Row],[OilExtractionToDate]]</f>
        <v>37016</v>
      </c>
      <c r="J400">
        <f>VLOOKUP(Extraction[[#This Row],[AreaID]],Reserves[],5,FALSE)-Extraction[[#This Row],[GasExtractionToDate]]</f>
        <v>49235</v>
      </c>
    </row>
    <row r="401" spans="1:10" x14ac:dyDescent="0.35">
      <c r="A401">
        <v>1</v>
      </c>
      <c r="B401" t="s">
        <v>4</v>
      </c>
      <c r="C401" t="s">
        <v>12</v>
      </c>
      <c r="D401" s="1">
        <v>42757</v>
      </c>
      <c r="E401">
        <v>190</v>
      </c>
      <c r="F401">
        <v>198</v>
      </c>
      <c r="G401">
        <f>SUMIFS(E$2:E401,$A$2:A401,Extraction[[#This Row],[AreaID]])</f>
        <v>5911</v>
      </c>
      <c r="H401">
        <f>SUMIFS(F$2:F401,$A$2:A401,Extraction[[#This Row],[AreaID]])</f>
        <v>5484</v>
      </c>
      <c r="I401">
        <f>VLOOKUP(Extraction[[#This Row],[AreaID]],Reserves[],4,FALSE)-Extraction[[#This Row],[OilExtractionToDate]]</f>
        <v>81679</v>
      </c>
      <c r="J401">
        <f>VLOOKUP(Extraction[[#This Row],[AreaID]],Reserves[],5,FALSE)-Extraction[[#This Row],[GasExtractionToDate]]</f>
        <v>67117</v>
      </c>
    </row>
    <row r="402" spans="1:10" x14ac:dyDescent="0.35">
      <c r="A402">
        <v>6</v>
      </c>
      <c r="B402" t="s">
        <v>6</v>
      </c>
      <c r="C402" t="s">
        <v>12</v>
      </c>
      <c r="D402" s="1">
        <v>43281</v>
      </c>
      <c r="E402">
        <v>292</v>
      </c>
      <c r="F402">
        <v>274</v>
      </c>
      <c r="G402">
        <f>SUMIFS(E$2:E402,$A$2:A402,Extraction[[#This Row],[AreaID]])</f>
        <v>23656</v>
      </c>
      <c r="H402">
        <f>SUMIFS(F$2:F402,$A$2:A402,Extraction[[#This Row],[AreaID]])</f>
        <v>22641</v>
      </c>
      <c r="I402">
        <f>VLOOKUP(Extraction[[#This Row],[AreaID]],Reserves[],4,FALSE)-Extraction[[#This Row],[OilExtractionToDate]]</f>
        <v>36724</v>
      </c>
      <c r="J402">
        <f>VLOOKUP(Extraction[[#This Row],[AreaID]],Reserves[],5,FALSE)-Extraction[[#This Row],[GasExtractionToDate]]</f>
        <v>48961</v>
      </c>
    </row>
    <row r="403" spans="1:10" x14ac:dyDescent="0.35">
      <c r="A403">
        <v>11</v>
      </c>
      <c r="B403" t="s">
        <v>14</v>
      </c>
      <c r="C403" t="s">
        <v>17</v>
      </c>
      <c r="D403" s="1">
        <v>42725</v>
      </c>
      <c r="E403">
        <v>221</v>
      </c>
      <c r="F403">
        <v>148</v>
      </c>
      <c r="G403">
        <f>SUMIFS(E$2:E403,$A$2:A403,Extraction[[#This Row],[AreaID]])</f>
        <v>5680</v>
      </c>
      <c r="H403">
        <f>SUMIFS(F$2:F403,$A$2:A403,Extraction[[#This Row],[AreaID]])</f>
        <v>5132</v>
      </c>
      <c r="I403">
        <f>VLOOKUP(Extraction[[#This Row],[AreaID]],Reserves[],4,FALSE)-Extraction[[#This Row],[OilExtractionToDate]]</f>
        <v>70300</v>
      </c>
      <c r="J403">
        <f>VLOOKUP(Extraction[[#This Row],[AreaID]],Reserves[],5,FALSE)-Extraction[[#This Row],[GasExtractionToDate]]</f>
        <v>91665</v>
      </c>
    </row>
    <row r="404" spans="1:10" x14ac:dyDescent="0.35">
      <c r="A404">
        <v>6</v>
      </c>
      <c r="B404" t="s">
        <v>6</v>
      </c>
      <c r="C404" t="s">
        <v>12</v>
      </c>
      <c r="D404" s="1">
        <v>43289</v>
      </c>
      <c r="E404">
        <v>173</v>
      </c>
      <c r="F404">
        <v>83</v>
      </c>
      <c r="G404">
        <f>SUMIFS(E$2:E404,$A$2:A404,Extraction[[#This Row],[AreaID]])</f>
        <v>23829</v>
      </c>
      <c r="H404">
        <f>SUMIFS(F$2:F404,$A$2:A404,Extraction[[#This Row],[AreaID]])</f>
        <v>22724</v>
      </c>
      <c r="I404">
        <f>VLOOKUP(Extraction[[#This Row],[AreaID]],Reserves[],4,FALSE)-Extraction[[#This Row],[OilExtractionToDate]]</f>
        <v>36551</v>
      </c>
      <c r="J404">
        <f>VLOOKUP(Extraction[[#This Row],[AreaID]],Reserves[],5,FALSE)-Extraction[[#This Row],[GasExtractionToDate]]</f>
        <v>48878</v>
      </c>
    </row>
    <row r="405" spans="1:10" x14ac:dyDescent="0.35">
      <c r="A405">
        <v>2</v>
      </c>
      <c r="B405" t="s">
        <v>4</v>
      </c>
      <c r="C405" t="s">
        <v>13</v>
      </c>
      <c r="D405" s="1">
        <v>42730</v>
      </c>
      <c r="E405">
        <v>176</v>
      </c>
      <c r="F405">
        <v>294</v>
      </c>
      <c r="G405">
        <f>SUMIFS(E$2:E405,$A$2:A405,Extraction[[#This Row],[AreaID]])</f>
        <v>5298</v>
      </c>
      <c r="H405">
        <f>SUMIFS(F$2:F405,$A$2:A405,Extraction[[#This Row],[AreaID]])</f>
        <v>5236</v>
      </c>
      <c r="I405">
        <f>VLOOKUP(Extraction[[#This Row],[AreaID]],Reserves[],4,FALSE)-Extraction[[#This Row],[OilExtractionToDate]]</f>
        <v>59143</v>
      </c>
      <c r="J405">
        <f>VLOOKUP(Extraction[[#This Row],[AreaID]],Reserves[],5,FALSE)-Extraction[[#This Row],[GasExtractionToDate]]</f>
        <v>80973</v>
      </c>
    </row>
    <row r="406" spans="1:10" x14ac:dyDescent="0.35">
      <c r="A406">
        <v>13</v>
      </c>
      <c r="B406" t="s">
        <v>15</v>
      </c>
      <c r="C406" t="s">
        <v>19</v>
      </c>
      <c r="D406" s="1">
        <v>42738</v>
      </c>
      <c r="E406">
        <v>274</v>
      </c>
      <c r="F406">
        <v>281</v>
      </c>
      <c r="G406">
        <f>SUMIFS(E$2:E406,$A$2:A406,Extraction[[#This Row],[AreaID]])</f>
        <v>5389</v>
      </c>
      <c r="H406">
        <f>SUMIFS(F$2:F406,$A$2:A406,Extraction[[#This Row],[AreaID]])</f>
        <v>5015</v>
      </c>
      <c r="I406">
        <f>VLOOKUP(Extraction[[#This Row],[AreaID]],Reserves[],4,FALSE)-Extraction[[#This Row],[OilExtractionToDate]]</f>
        <v>87314</v>
      </c>
      <c r="J406">
        <f>VLOOKUP(Extraction[[#This Row],[AreaID]],Reserves[],5,FALSE)-Extraction[[#This Row],[GasExtractionToDate]]</f>
        <v>74440</v>
      </c>
    </row>
    <row r="407" spans="1:10" x14ac:dyDescent="0.35">
      <c r="A407">
        <v>6</v>
      </c>
      <c r="B407" t="s">
        <v>6</v>
      </c>
      <c r="C407" t="s">
        <v>12</v>
      </c>
      <c r="D407" s="1">
        <v>43294</v>
      </c>
      <c r="E407">
        <v>256</v>
      </c>
      <c r="F407">
        <v>147</v>
      </c>
      <c r="G407">
        <f>SUMIFS(E$2:E407,$A$2:A407,Extraction[[#This Row],[AreaID]])</f>
        <v>24085</v>
      </c>
      <c r="H407">
        <f>SUMIFS(F$2:F407,$A$2:A407,Extraction[[#This Row],[AreaID]])</f>
        <v>22871</v>
      </c>
      <c r="I407">
        <f>VLOOKUP(Extraction[[#This Row],[AreaID]],Reserves[],4,FALSE)-Extraction[[#This Row],[OilExtractionToDate]]</f>
        <v>36295</v>
      </c>
      <c r="J407">
        <f>VLOOKUP(Extraction[[#This Row],[AreaID]],Reserves[],5,FALSE)-Extraction[[#This Row],[GasExtractionToDate]]</f>
        <v>48731</v>
      </c>
    </row>
    <row r="408" spans="1:10" x14ac:dyDescent="0.35">
      <c r="A408">
        <v>6</v>
      </c>
      <c r="B408" t="s">
        <v>6</v>
      </c>
      <c r="C408" t="s">
        <v>12</v>
      </c>
      <c r="D408" s="1">
        <v>43302</v>
      </c>
      <c r="E408">
        <v>248</v>
      </c>
      <c r="F408">
        <v>291</v>
      </c>
      <c r="G408">
        <f>SUMIFS(E$2:E408,$A$2:A408,Extraction[[#This Row],[AreaID]])</f>
        <v>24333</v>
      </c>
      <c r="H408">
        <f>SUMIFS(F$2:F408,$A$2:A408,Extraction[[#This Row],[AreaID]])</f>
        <v>23162</v>
      </c>
      <c r="I408">
        <f>VLOOKUP(Extraction[[#This Row],[AreaID]],Reserves[],4,FALSE)-Extraction[[#This Row],[OilExtractionToDate]]</f>
        <v>36047</v>
      </c>
      <c r="J408">
        <f>VLOOKUP(Extraction[[#This Row],[AreaID]],Reserves[],5,FALSE)-Extraction[[#This Row],[GasExtractionToDate]]</f>
        <v>48440</v>
      </c>
    </row>
    <row r="409" spans="1:10" x14ac:dyDescent="0.35">
      <c r="A409">
        <v>3</v>
      </c>
      <c r="B409" t="s">
        <v>4</v>
      </c>
      <c r="C409" t="s">
        <v>7</v>
      </c>
      <c r="D409" s="1">
        <v>42724</v>
      </c>
      <c r="E409">
        <v>292</v>
      </c>
      <c r="F409">
        <v>264</v>
      </c>
      <c r="G409">
        <f>SUMIFS(E$2:E409,$A$2:A409,Extraction[[#This Row],[AreaID]])</f>
        <v>4840</v>
      </c>
      <c r="H409">
        <f>SUMIFS(F$2:F409,$A$2:A409,Extraction[[#This Row],[AreaID]])</f>
        <v>4445</v>
      </c>
      <c r="I409">
        <f>VLOOKUP(Extraction[[#This Row],[AreaID]],Reserves[],4,FALSE)-Extraction[[#This Row],[OilExtractionToDate]]</f>
        <v>47318</v>
      </c>
      <c r="J409">
        <f>VLOOKUP(Extraction[[#This Row],[AreaID]],Reserves[],5,FALSE)-Extraction[[#This Row],[GasExtractionToDate]]</f>
        <v>91993</v>
      </c>
    </row>
    <row r="410" spans="1:10" x14ac:dyDescent="0.35">
      <c r="A410">
        <v>12</v>
      </c>
      <c r="B410" t="s">
        <v>14</v>
      </c>
      <c r="C410" t="s">
        <v>18</v>
      </c>
      <c r="D410" s="1">
        <v>42713</v>
      </c>
      <c r="E410">
        <v>198</v>
      </c>
      <c r="F410">
        <v>96</v>
      </c>
      <c r="G410">
        <f>SUMIFS(E$2:E410,$A$2:A410,Extraction[[#This Row],[AreaID]])</f>
        <v>5179</v>
      </c>
      <c r="H410">
        <f>SUMIFS(F$2:F410,$A$2:A410,Extraction[[#This Row],[AreaID]])</f>
        <v>4567</v>
      </c>
      <c r="I410">
        <f>VLOOKUP(Extraction[[#This Row],[AreaID]],Reserves[],4,FALSE)-Extraction[[#This Row],[OilExtractionToDate]]</f>
        <v>58208</v>
      </c>
      <c r="J410">
        <f>VLOOKUP(Extraction[[#This Row],[AreaID]],Reserves[],5,FALSE)-Extraction[[#This Row],[GasExtractionToDate]]</f>
        <v>92638</v>
      </c>
    </row>
    <row r="411" spans="1:10" x14ac:dyDescent="0.35">
      <c r="A411">
        <v>13</v>
      </c>
      <c r="B411" t="s">
        <v>15</v>
      </c>
      <c r="C411" t="s">
        <v>19</v>
      </c>
      <c r="D411" s="1">
        <v>42743</v>
      </c>
      <c r="E411">
        <v>250</v>
      </c>
      <c r="F411">
        <v>92</v>
      </c>
      <c r="G411">
        <f>SUMIFS(E$2:E411,$A$2:A411,Extraction[[#This Row],[AreaID]])</f>
        <v>5639</v>
      </c>
      <c r="H411">
        <f>SUMIFS(F$2:F411,$A$2:A411,Extraction[[#This Row],[AreaID]])</f>
        <v>5107</v>
      </c>
      <c r="I411">
        <f>VLOOKUP(Extraction[[#This Row],[AreaID]],Reserves[],4,FALSE)-Extraction[[#This Row],[OilExtractionToDate]]</f>
        <v>87064</v>
      </c>
      <c r="J411">
        <f>VLOOKUP(Extraction[[#This Row],[AreaID]],Reserves[],5,FALSE)-Extraction[[#This Row],[GasExtractionToDate]]</f>
        <v>74348</v>
      </c>
    </row>
    <row r="412" spans="1:10" x14ac:dyDescent="0.35">
      <c r="A412">
        <v>4</v>
      </c>
      <c r="B412" t="s">
        <v>5</v>
      </c>
      <c r="C412" t="s">
        <v>8</v>
      </c>
      <c r="D412" s="1">
        <v>42760</v>
      </c>
      <c r="E412">
        <v>215</v>
      </c>
      <c r="F412">
        <v>274</v>
      </c>
      <c r="G412">
        <f>SUMIFS(E$2:E412,$A$2:A412,Extraction[[#This Row],[AreaID]])</f>
        <v>5956</v>
      </c>
      <c r="H412">
        <f>SUMIFS(F$2:F412,$A$2:A412,Extraction[[#This Row],[AreaID]])</f>
        <v>5391</v>
      </c>
      <c r="I412">
        <f>VLOOKUP(Extraction[[#This Row],[AreaID]],Reserves[],4,FALSE)-Extraction[[#This Row],[OilExtractionToDate]]</f>
        <v>59234</v>
      </c>
      <c r="J412">
        <f>VLOOKUP(Extraction[[#This Row],[AreaID]],Reserves[],5,FALSE)-Extraction[[#This Row],[GasExtractionToDate]]</f>
        <v>83062</v>
      </c>
    </row>
    <row r="413" spans="1:10" x14ac:dyDescent="0.35">
      <c r="A413">
        <v>2</v>
      </c>
      <c r="B413" t="s">
        <v>4</v>
      </c>
      <c r="C413" t="s">
        <v>13</v>
      </c>
      <c r="D413" s="1">
        <v>42737</v>
      </c>
      <c r="E413">
        <v>208</v>
      </c>
      <c r="F413">
        <v>261</v>
      </c>
      <c r="G413">
        <f>SUMIFS(E$2:E413,$A$2:A413,Extraction[[#This Row],[AreaID]])</f>
        <v>5506</v>
      </c>
      <c r="H413">
        <f>SUMIFS(F$2:F413,$A$2:A413,Extraction[[#This Row],[AreaID]])</f>
        <v>5497</v>
      </c>
      <c r="I413">
        <f>VLOOKUP(Extraction[[#This Row],[AreaID]],Reserves[],4,FALSE)-Extraction[[#This Row],[OilExtractionToDate]]</f>
        <v>58935</v>
      </c>
      <c r="J413">
        <f>VLOOKUP(Extraction[[#This Row],[AreaID]],Reserves[],5,FALSE)-Extraction[[#This Row],[GasExtractionToDate]]</f>
        <v>80712</v>
      </c>
    </row>
    <row r="414" spans="1:10" x14ac:dyDescent="0.35">
      <c r="A414">
        <v>10</v>
      </c>
      <c r="B414" t="s">
        <v>14</v>
      </c>
      <c r="C414" t="s">
        <v>16</v>
      </c>
      <c r="D414" s="1">
        <v>42742</v>
      </c>
      <c r="E414">
        <v>192</v>
      </c>
      <c r="F414">
        <v>55</v>
      </c>
      <c r="G414">
        <f>SUMIFS(E$2:E414,$A$2:A414,Extraction[[#This Row],[AreaID]])</f>
        <v>4923</v>
      </c>
      <c r="H414">
        <f>SUMIFS(F$2:F414,$A$2:A414,Extraction[[#This Row],[AreaID]])</f>
        <v>4775</v>
      </c>
      <c r="I414">
        <f>VLOOKUP(Extraction[[#This Row],[AreaID]],Reserves[],4,FALSE)-Extraction[[#This Row],[OilExtractionToDate]]</f>
        <v>72305</v>
      </c>
      <c r="J414">
        <f>VLOOKUP(Extraction[[#This Row],[AreaID]],Reserves[],5,FALSE)-Extraction[[#This Row],[GasExtractionToDate]]</f>
        <v>60478</v>
      </c>
    </row>
    <row r="415" spans="1:10" x14ac:dyDescent="0.35">
      <c r="A415">
        <v>10</v>
      </c>
      <c r="B415" t="s">
        <v>14</v>
      </c>
      <c r="C415" t="s">
        <v>16</v>
      </c>
      <c r="D415" s="1">
        <v>42745</v>
      </c>
      <c r="E415">
        <v>207</v>
      </c>
      <c r="F415">
        <v>205</v>
      </c>
      <c r="G415">
        <f>SUMIFS(E$2:E415,$A$2:A415,Extraction[[#This Row],[AreaID]])</f>
        <v>5130</v>
      </c>
      <c r="H415">
        <f>SUMIFS(F$2:F415,$A$2:A415,Extraction[[#This Row],[AreaID]])</f>
        <v>4980</v>
      </c>
      <c r="I415">
        <f>VLOOKUP(Extraction[[#This Row],[AreaID]],Reserves[],4,FALSE)-Extraction[[#This Row],[OilExtractionToDate]]</f>
        <v>72098</v>
      </c>
      <c r="J415">
        <f>VLOOKUP(Extraction[[#This Row],[AreaID]],Reserves[],5,FALSE)-Extraction[[#This Row],[GasExtractionToDate]]</f>
        <v>60273</v>
      </c>
    </row>
    <row r="416" spans="1:10" x14ac:dyDescent="0.35">
      <c r="A416">
        <v>1</v>
      </c>
      <c r="B416" t="s">
        <v>4</v>
      </c>
      <c r="C416" t="s">
        <v>12</v>
      </c>
      <c r="D416" s="1">
        <v>42763</v>
      </c>
      <c r="E416">
        <v>161</v>
      </c>
      <c r="F416">
        <v>294</v>
      </c>
      <c r="G416">
        <f>SUMIFS(E$2:E416,$A$2:A416,Extraction[[#This Row],[AreaID]])</f>
        <v>6072</v>
      </c>
      <c r="H416">
        <f>SUMIFS(F$2:F416,$A$2:A416,Extraction[[#This Row],[AreaID]])</f>
        <v>5778</v>
      </c>
      <c r="I416">
        <f>VLOOKUP(Extraction[[#This Row],[AreaID]],Reserves[],4,FALSE)-Extraction[[#This Row],[OilExtractionToDate]]</f>
        <v>81518</v>
      </c>
      <c r="J416">
        <f>VLOOKUP(Extraction[[#This Row],[AreaID]],Reserves[],5,FALSE)-Extraction[[#This Row],[GasExtractionToDate]]</f>
        <v>66823</v>
      </c>
    </row>
    <row r="417" spans="1:10" x14ac:dyDescent="0.35">
      <c r="A417">
        <v>5</v>
      </c>
      <c r="B417" t="s">
        <v>5</v>
      </c>
      <c r="C417" t="s">
        <v>9</v>
      </c>
      <c r="D417" s="1">
        <v>42744</v>
      </c>
      <c r="E417">
        <v>113</v>
      </c>
      <c r="F417">
        <v>290</v>
      </c>
      <c r="G417">
        <f>SUMIFS(E$2:E417,$A$2:A417,Extraction[[#This Row],[AreaID]])</f>
        <v>5073</v>
      </c>
      <c r="H417">
        <f>SUMIFS(F$2:F417,$A$2:A417,Extraction[[#This Row],[AreaID]])</f>
        <v>5111</v>
      </c>
      <c r="I417">
        <f>VLOOKUP(Extraction[[#This Row],[AreaID]],Reserves[],4,FALSE)-Extraction[[#This Row],[OilExtractionToDate]]</f>
        <v>42350</v>
      </c>
      <c r="J417">
        <f>VLOOKUP(Extraction[[#This Row],[AreaID]],Reserves[],5,FALSE)-Extraction[[#This Row],[GasExtractionToDate]]</f>
        <v>72597</v>
      </c>
    </row>
    <row r="418" spans="1:10" x14ac:dyDescent="0.35">
      <c r="A418">
        <v>3</v>
      </c>
      <c r="B418" t="s">
        <v>4</v>
      </c>
      <c r="C418" t="s">
        <v>7</v>
      </c>
      <c r="D418" s="1">
        <v>42727</v>
      </c>
      <c r="E418">
        <v>283</v>
      </c>
      <c r="F418">
        <v>156</v>
      </c>
      <c r="G418">
        <f>SUMIFS(E$2:E418,$A$2:A418,Extraction[[#This Row],[AreaID]])</f>
        <v>5123</v>
      </c>
      <c r="H418">
        <f>SUMIFS(F$2:F418,$A$2:A418,Extraction[[#This Row],[AreaID]])</f>
        <v>4601</v>
      </c>
      <c r="I418">
        <f>VLOOKUP(Extraction[[#This Row],[AreaID]],Reserves[],4,FALSE)-Extraction[[#This Row],[OilExtractionToDate]]</f>
        <v>47035</v>
      </c>
      <c r="J418">
        <f>VLOOKUP(Extraction[[#This Row],[AreaID]],Reserves[],5,FALSE)-Extraction[[#This Row],[GasExtractionToDate]]</f>
        <v>91837</v>
      </c>
    </row>
    <row r="419" spans="1:10" x14ac:dyDescent="0.35">
      <c r="A419">
        <v>1</v>
      </c>
      <c r="B419" t="s">
        <v>4</v>
      </c>
      <c r="C419" t="s">
        <v>12</v>
      </c>
      <c r="D419" s="1">
        <v>42769</v>
      </c>
      <c r="E419">
        <v>188</v>
      </c>
      <c r="F419">
        <v>292</v>
      </c>
      <c r="G419">
        <f>SUMIFS(E$2:E419,$A$2:A419,Extraction[[#This Row],[AreaID]])</f>
        <v>6260</v>
      </c>
      <c r="H419">
        <f>SUMIFS(F$2:F419,$A$2:A419,Extraction[[#This Row],[AreaID]])</f>
        <v>6070</v>
      </c>
      <c r="I419">
        <f>VLOOKUP(Extraction[[#This Row],[AreaID]],Reserves[],4,FALSE)-Extraction[[#This Row],[OilExtractionToDate]]</f>
        <v>81330</v>
      </c>
      <c r="J419">
        <f>VLOOKUP(Extraction[[#This Row],[AreaID]],Reserves[],5,FALSE)-Extraction[[#This Row],[GasExtractionToDate]]</f>
        <v>66531</v>
      </c>
    </row>
    <row r="420" spans="1:10" x14ac:dyDescent="0.35">
      <c r="A420">
        <v>6</v>
      </c>
      <c r="B420" t="s">
        <v>6</v>
      </c>
      <c r="C420" t="s">
        <v>12</v>
      </c>
      <c r="D420" s="1">
        <v>43305</v>
      </c>
      <c r="E420">
        <v>184</v>
      </c>
      <c r="F420">
        <v>95</v>
      </c>
      <c r="G420">
        <f>SUMIFS(E$2:E420,$A$2:A420,Extraction[[#This Row],[AreaID]])</f>
        <v>24517</v>
      </c>
      <c r="H420">
        <f>SUMIFS(F$2:F420,$A$2:A420,Extraction[[#This Row],[AreaID]])</f>
        <v>23257</v>
      </c>
      <c r="I420">
        <f>VLOOKUP(Extraction[[#This Row],[AreaID]],Reserves[],4,FALSE)-Extraction[[#This Row],[OilExtractionToDate]]</f>
        <v>35863</v>
      </c>
      <c r="J420">
        <f>VLOOKUP(Extraction[[#This Row],[AreaID]],Reserves[],5,FALSE)-Extraction[[#This Row],[GasExtractionToDate]]</f>
        <v>48345</v>
      </c>
    </row>
    <row r="421" spans="1:10" x14ac:dyDescent="0.35">
      <c r="A421">
        <v>2</v>
      </c>
      <c r="B421" t="s">
        <v>4</v>
      </c>
      <c r="C421" t="s">
        <v>13</v>
      </c>
      <c r="D421" s="1">
        <v>42742</v>
      </c>
      <c r="E421">
        <v>205</v>
      </c>
      <c r="F421">
        <v>241</v>
      </c>
      <c r="G421">
        <f>SUMIFS(E$2:E421,$A$2:A421,Extraction[[#This Row],[AreaID]])</f>
        <v>5711</v>
      </c>
      <c r="H421">
        <f>SUMIFS(F$2:F421,$A$2:A421,Extraction[[#This Row],[AreaID]])</f>
        <v>5738</v>
      </c>
      <c r="I421">
        <f>VLOOKUP(Extraction[[#This Row],[AreaID]],Reserves[],4,FALSE)-Extraction[[#This Row],[OilExtractionToDate]]</f>
        <v>58730</v>
      </c>
      <c r="J421">
        <f>VLOOKUP(Extraction[[#This Row],[AreaID]],Reserves[],5,FALSE)-Extraction[[#This Row],[GasExtractionToDate]]</f>
        <v>80471</v>
      </c>
    </row>
    <row r="422" spans="1:10" x14ac:dyDescent="0.35">
      <c r="A422">
        <v>6</v>
      </c>
      <c r="B422" t="s">
        <v>6</v>
      </c>
      <c r="C422" t="s">
        <v>12</v>
      </c>
      <c r="D422" s="1">
        <v>43309</v>
      </c>
      <c r="E422">
        <v>267</v>
      </c>
      <c r="F422">
        <v>79</v>
      </c>
      <c r="G422">
        <f>SUMIFS(E$2:E422,$A$2:A422,Extraction[[#This Row],[AreaID]])</f>
        <v>24784</v>
      </c>
      <c r="H422">
        <f>SUMIFS(F$2:F422,$A$2:A422,Extraction[[#This Row],[AreaID]])</f>
        <v>23336</v>
      </c>
      <c r="I422">
        <f>VLOOKUP(Extraction[[#This Row],[AreaID]],Reserves[],4,FALSE)-Extraction[[#This Row],[OilExtractionToDate]]</f>
        <v>35596</v>
      </c>
      <c r="J422">
        <f>VLOOKUP(Extraction[[#This Row],[AreaID]],Reserves[],5,FALSE)-Extraction[[#This Row],[GasExtractionToDate]]</f>
        <v>48266</v>
      </c>
    </row>
    <row r="423" spans="1:10" x14ac:dyDescent="0.35">
      <c r="A423">
        <v>6</v>
      </c>
      <c r="B423" t="s">
        <v>6</v>
      </c>
      <c r="C423" t="s">
        <v>12</v>
      </c>
      <c r="D423" s="1">
        <v>43316</v>
      </c>
      <c r="E423">
        <v>87</v>
      </c>
      <c r="F423">
        <v>287</v>
      </c>
      <c r="G423">
        <f>SUMIFS(E$2:E423,$A$2:A423,Extraction[[#This Row],[AreaID]])</f>
        <v>24871</v>
      </c>
      <c r="H423">
        <f>SUMIFS(F$2:F423,$A$2:A423,Extraction[[#This Row],[AreaID]])</f>
        <v>23623</v>
      </c>
      <c r="I423">
        <f>VLOOKUP(Extraction[[#This Row],[AreaID]],Reserves[],4,FALSE)-Extraction[[#This Row],[OilExtractionToDate]]</f>
        <v>35509</v>
      </c>
      <c r="J423">
        <f>VLOOKUP(Extraction[[#This Row],[AreaID]],Reserves[],5,FALSE)-Extraction[[#This Row],[GasExtractionToDate]]</f>
        <v>47979</v>
      </c>
    </row>
    <row r="424" spans="1:10" x14ac:dyDescent="0.35">
      <c r="A424">
        <v>5</v>
      </c>
      <c r="B424" t="s">
        <v>5</v>
      </c>
      <c r="C424" t="s">
        <v>9</v>
      </c>
      <c r="D424" s="1">
        <v>42749</v>
      </c>
      <c r="E424">
        <v>162</v>
      </c>
      <c r="F424">
        <v>68</v>
      </c>
      <c r="G424">
        <f>SUMIFS(E$2:E424,$A$2:A424,Extraction[[#This Row],[AreaID]])</f>
        <v>5235</v>
      </c>
      <c r="H424">
        <f>SUMIFS(F$2:F424,$A$2:A424,Extraction[[#This Row],[AreaID]])</f>
        <v>5179</v>
      </c>
      <c r="I424">
        <f>VLOOKUP(Extraction[[#This Row],[AreaID]],Reserves[],4,FALSE)-Extraction[[#This Row],[OilExtractionToDate]]</f>
        <v>42188</v>
      </c>
      <c r="J424">
        <f>VLOOKUP(Extraction[[#This Row],[AreaID]],Reserves[],5,FALSE)-Extraction[[#This Row],[GasExtractionToDate]]</f>
        <v>72529</v>
      </c>
    </row>
    <row r="425" spans="1:10" x14ac:dyDescent="0.35">
      <c r="A425">
        <v>5</v>
      </c>
      <c r="B425" t="s">
        <v>5</v>
      </c>
      <c r="C425" t="s">
        <v>9</v>
      </c>
      <c r="D425" s="1">
        <v>42754</v>
      </c>
      <c r="E425">
        <v>90</v>
      </c>
      <c r="F425">
        <v>259</v>
      </c>
      <c r="G425">
        <f>SUMIFS(E$2:E425,$A$2:A425,Extraction[[#This Row],[AreaID]])</f>
        <v>5325</v>
      </c>
      <c r="H425">
        <f>SUMIFS(F$2:F425,$A$2:A425,Extraction[[#This Row],[AreaID]])</f>
        <v>5438</v>
      </c>
      <c r="I425">
        <f>VLOOKUP(Extraction[[#This Row],[AreaID]],Reserves[],4,FALSE)-Extraction[[#This Row],[OilExtractionToDate]]</f>
        <v>42098</v>
      </c>
      <c r="J425">
        <f>VLOOKUP(Extraction[[#This Row],[AreaID]],Reserves[],5,FALSE)-Extraction[[#This Row],[GasExtractionToDate]]</f>
        <v>72270</v>
      </c>
    </row>
    <row r="426" spans="1:10" x14ac:dyDescent="0.35">
      <c r="A426">
        <v>4</v>
      </c>
      <c r="B426" t="s">
        <v>5</v>
      </c>
      <c r="C426" t="s">
        <v>8</v>
      </c>
      <c r="D426" s="1">
        <v>42768</v>
      </c>
      <c r="E426">
        <v>169</v>
      </c>
      <c r="F426">
        <v>263</v>
      </c>
      <c r="G426">
        <f>SUMIFS(E$2:E426,$A$2:A426,Extraction[[#This Row],[AreaID]])</f>
        <v>6125</v>
      </c>
      <c r="H426">
        <f>SUMIFS(F$2:F426,$A$2:A426,Extraction[[#This Row],[AreaID]])</f>
        <v>5654</v>
      </c>
      <c r="I426">
        <f>VLOOKUP(Extraction[[#This Row],[AreaID]],Reserves[],4,FALSE)-Extraction[[#This Row],[OilExtractionToDate]]</f>
        <v>59065</v>
      </c>
      <c r="J426">
        <f>VLOOKUP(Extraction[[#This Row],[AreaID]],Reserves[],5,FALSE)-Extraction[[#This Row],[GasExtractionToDate]]</f>
        <v>82799</v>
      </c>
    </row>
    <row r="427" spans="1:10" x14ac:dyDescent="0.35">
      <c r="A427">
        <v>12</v>
      </c>
      <c r="B427" t="s">
        <v>14</v>
      </c>
      <c r="C427" t="s">
        <v>18</v>
      </c>
      <c r="D427" s="1">
        <v>42716</v>
      </c>
      <c r="E427">
        <v>273</v>
      </c>
      <c r="F427">
        <v>180</v>
      </c>
      <c r="G427">
        <f>SUMIFS(E$2:E427,$A$2:A427,Extraction[[#This Row],[AreaID]])</f>
        <v>5452</v>
      </c>
      <c r="H427">
        <f>SUMIFS(F$2:F427,$A$2:A427,Extraction[[#This Row],[AreaID]])</f>
        <v>4747</v>
      </c>
      <c r="I427">
        <f>VLOOKUP(Extraction[[#This Row],[AreaID]],Reserves[],4,FALSE)-Extraction[[#This Row],[OilExtractionToDate]]</f>
        <v>57935</v>
      </c>
      <c r="J427">
        <f>VLOOKUP(Extraction[[#This Row],[AreaID]],Reserves[],5,FALSE)-Extraction[[#This Row],[GasExtractionToDate]]</f>
        <v>92458</v>
      </c>
    </row>
    <row r="428" spans="1:10" x14ac:dyDescent="0.35">
      <c r="A428">
        <v>6</v>
      </c>
      <c r="B428" t="s">
        <v>6</v>
      </c>
      <c r="C428" t="s">
        <v>12</v>
      </c>
      <c r="D428" s="1">
        <v>43323</v>
      </c>
      <c r="E428">
        <v>83</v>
      </c>
      <c r="F428">
        <v>174</v>
      </c>
      <c r="G428">
        <f>SUMIFS(E$2:E428,$A$2:A428,Extraction[[#This Row],[AreaID]])</f>
        <v>24954</v>
      </c>
      <c r="H428">
        <f>SUMIFS(F$2:F428,$A$2:A428,Extraction[[#This Row],[AreaID]])</f>
        <v>23797</v>
      </c>
      <c r="I428">
        <f>VLOOKUP(Extraction[[#This Row],[AreaID]],Reserves[],4,FALSE)-Extraction[[#This Row],[OilExtractionToDate]]</f>
        <v>35426</v>
      </c>
      <c r="J428">
        <f>VLOOKUP(Extraction[[#This Row],[AreaID]],Reserves[],5,FALSE)-Extraction[[#This Row],[GasExtractionToDate]]</f>
        <v>47805</v>
      </c>
    </row>
    <row r="429" spans="1:10" x14ac:dyDescent="0.35">
      <c r="A429">
        <v>5</v>
      </c>
      <c r="B429" t="s">
        <v>5</v>
      </c>
      <c r="C429" t="s">
        <v>9</v>
      </c>
      <c r="D429" s="1">
        <v>42761</v>
      </c>
      <c r="E429">
        <v>298</v>
      </c>
      <c r="F429">
        <v>270</v>
      </c>
      <c r="G429">
        <f>SUMIFS(E$2:E429,$A$2:A429,Extraction[[#This Row],[AreaID]])</f>
        <v>5623</v>
      </c>
      <c r="H429">
        <f>SUMIFS(F$2:F429,$A$2:A429,Extraction[[#This Row],[AreaID]])</f>
        <v>5708</v>
      </c>
      <c r="I429">
        <f>VLOOKUP(Extraction[[#This Row],[AreaID]],Reserves[],4,FALSE)-Extraction[[#This Row],[OilExtractionToDate]]</f>
        <v>41800</v>
      </c>
      <c r="J429">
        <f>VLOOKUP(Extraction[[#This Row],[AreaID]],Reserves[],5,FALSE)-Extraction[[#This Row],[GasExtractionToDate]]</f>
        <v>72000</v>
      </c>
    </row>
    <row r="430" spans="1:10" x14ac:dyDescent="0.35">
      <c r="A430">
        <v>5</v>
      </c>
      <c r="B430" t="s">
        <v>5</v>
      </c>
      <c r="C430" t="s">
        <v>9</v>
      </c>
      <c r="D430" s="1">
        <v>42767</v>
      </c>
      <c r="E430">
        <v>148</v>
      </c>
      <c r="F430">
        <v>193</v>
      </c>
      <c r="G430">
        <f>SUMIFS(E$2:E430,$A$2:A430,Extraction[[#This Row],[AreaID]])</f>
        <v>5771</v>
      </c>
      <c r="H430">
        <f>SUMIFS(F$2:F430,$A$2:A430,Extraction[[#This Row],[AreaID]])</f>
        <v>5901</v>
      </c>
      <c r="I430">
        <f>VLOOKUP(Extraction[[#This Row],[AreaID]],Reserves[],4,FALSE)-Extraction[[#This Row],[OilExtractionToDate]]</f>
        <v>41652</v>
      </c>
      <c r="J430">
        <f>VLOOKUP(Extraction[[#This Row],[AreaID]],Reserves[],5,FALSE)-Extraction[[#This Row],[GasExtractionToDate]]</f>
        <v>71807</v>
      </c>
    </row>
    <row r="431" spans="1:10" x14ac:dyDescent="0.35">
      <c r="A431">
        <v>5</v>
      </c>
      <c r="B431" t="s">
        <v>5</v>
      </c>
      <c r="C431" t="s">
        <v>9</v>
      </c>
      <c r="D431" s="1">
        <v>42775</v>
      </c>
      <c r="E431">
        <v>92</v>
      </c>
      <c r="F431">
        <v>116</v>
      </c>
      <c r="G431">
        <f>SUMIFS(E$2:E431,$A$2:A431,Extraction[[#This Row],[AreaID]])</f>
        <v>5863</v>
      </c>
      <c r="H431">
        <f>SUMIFS(F$2:F431,$A$2:A431,Extraction[[#This Row],[AreaID]])</f>
        <v>6017</v>
      </c>
      <c r="I431">
        <f>VLOOKUP(Extraction[[#This Row],[AreaID]],Reserves[],4,FALSE)-Extraction[[#This Row],[OilExtractionToDate]]</f>
        <v>41560</v>
      </c>
      <c r="J431">
        <f>VLOOKUP(Extraction[[#This Row],[AreaID]],Reserves[],5,FALSE)-Extraction[[#This Row],[GasExtractionToDate]]</f>
        <v>71691</v>
      </c>
    </row>
    <row r="432" spans="1:10" x14ac:dyDescent="0.35">
      <c r="A432">
        <v>4</v>
      </c>
      <c r="B432" t="s">
        <v>5</v>
      </c>
      <c r="C432" t="s">
        <v>8</v>
      </c>
      <c r="D432" s="1">
        <v>42772</v>
      </c>
      <c r="E432">
        <v>229</v>
      </c>
      <c r="F432">
        <v>229</v>
      </c>
      <c r="G432">
        <f>SUMIFS(E$2:E432,$A$2:A432,Extraction[[#This Row],[AreaID]])</f>
        <v>6354</v>
      </c>
      <c r="H432">
        <f>SUMIFS(F$2:F432,$A$2:A432,Extraction[[#This Row],[AreaID]])</f>
        <v>5883</v>
      </c>
      <c r="I432">
        <f>VLOOKUP(Extraction[[#This Row],[AreaID]],Reserves[],4,FALSE)-Extraction[[#This Row],[OilExtractionToDate]]</f>
        <v>58836</v>
      </c>
      <c r="J432">
        <f>VLOOKUP(Extraction[[#This Row],[AreaID]],Reserves[],5,FALSE)-Extraction[[#This Row],[GasExtractionToDate]]</f>
        <v>82570</v>
      </c>
    </row>
    <row r="433" spans="1:10" x14ac:dyDescent="0.35">
      <c r="A433">
        <v>1</v>
      </c>
      <c r="B433" t="s">
        <v>4</v>
      </c>
      <c r="C433" t="s">
        <v>12</v>
      </c>
      <c r="D433" s="1">
        <v>42772</v>
      </c>
      <c r="E433">
        <v>210</v>
      </c>
      <c r="F433">
        <v>287</v>
      </c>
      <c r="G433">
        <f>SUMIFS(E$2:E433,$A$2:A433,Extraction[[#This Row],[AreaID]])</f>
        <v>6470</v>
      </c>
      <c r="H433">
        <f>SUMIFS(F$2:F433,$A$2:A433,Extraction[[#This Row],[AreaID]])</f>
        <v>6357</v>
      </c>
      <c r="I433">
        <f>VLOOKUP(Extraction[[#This Row],[AreaID]],Reserves[],4,FALSE)-Extraction[[#This Row],[OilExtractionToDate]]</f>
        <v>81120</v>
      </c>
      <c r="J433">
        <f>VLOOKUP(Extraction[[#This Row],[AreaID]],Reserves[],5,FALSE)-Extraction[[#This Row],[GasExtractionToDate]]</f>
        <v>66244</v>
      </c>
    </row>
    <row r="434" spans="1:10" x14ac:dyDescent="0.35">
      <c r="A434">
        <v>3</v>
      </c>
      <c r="B434" t="s">
        <v>4</v>
      </c>
      <c r="C434" t="s">
        <v>7</v>
      </c>
      <c r="D434" s="1">
        <v>42732</v>
      </c>
      <c r="E434">
        <v>98</v>
      </c>
      <c r="F434">
        <v>144</v>
      </c>
      <c r="G434">
        <f>SUMIFS(E$2:E434,$A$2:A434,Extraction[[#This Row],[AreaID]])</f>
        <v>5221</v>
      </c>
      <c r="H434">
        <f>SUMIFS(F$2:F434,$A$2:A434,Extraction[[#This Row],[AreaID]])</f>
        <v>4745</v>
      </c>
      <c r="I434">
        <f>VLOOKUP(Extraction[[#This Row],[AreaID]],Reserves[],4,FALSE)-Extraction[[#This Row],[OilExtractionToDate]]</f>
        <v>46937</v>
      </c>
      <c r="J434">
        <f>VLOOKUP(Extraction[[#This Row],[AreaID]],Reserves[],5,FALSE)-Extraction[[#This Row],[GasExtractionToDate]]</f>
        <v>91693</v>
      </c>
    </row>
    <row r="435" spans="1:10" x14ac:dyDescent="0.35">
      <c r="A435">
        <v>14</v>
      </c>
      <c r="B435" t="s">
        <v>15</v>
      </c>
      <c r="C435" t="s">
        <v>13</v>
      </c>
      <c r="D435" s="1">
        <v>42767</v>
      </c>
      <c r="E435">
        <v>175</v>
      </c>
      <c r="F435">
        <v>249</v>
      </c>
      <c r="G435">
        <f>SUMIFS(E$2:E435,$A$2:A435,Extraction[[#This Row],[AreaID]])</f>
        <v>5598</v>
      </c>
      <c r="H435">
        <f>SUMIFS(F$2:F435,$A$2:A435,Extraction[[#This Row],[AreaID]])</f>
        <v>5583</v>
      </c>
      <c r="I435">
        <f>VLOOKUP(Extraction[[#This Row],[AreaID]],Reserves[],4,FALSE)-Extraction[[#This Row],[OilExtractionToDate]]</f>
        <v>69813</v>
      </c>
      <c r="J435">
        <f>VLOOKUP(Extraction[[#This Row],[AreaID]],Reserves[],5,FALSE)-Extraction[[#This Row],[GasExtractionToDate]]</f>
        <v>70555</v>
      </c>
    </row>
    <row r="436" spans="1:10" x14ac:dyDescent="0.35">
      <c r="A436">
        <v>14</v>
      </c>
      <c r="B436" t="s">
        <v>15</v>
      </c>
      <c r="C436" t="s">
        <v>13</v>
      </c>
      <c r="D436" s="1">
        <v>42770</v>
      </c>
      <c r="E436">
        <v>218</v>
      </c>
      <c r="F436">
        <v>161</v>
      </c>
      <c r="G436">
        <f>SUMIFS(E$2:E436,$A$2:A436,Extraction[[#This Row],[AreaID]])</f>
        <v>5816</v>
      </c>
      <c r="H436">
        <f>SUMIFS(F$2:F436,$A$2:A436,Extraction[[#This Row],[AreaID]])</f>
        <v>5744</v>
      </c>
      <c r="I436">
        <f>VLOOKUP(Extraction[[#This Row],[AreaID]],Reserves[],4,FALSE)-Extraction[[#This Row],[OilExtractionToDate]]</f>
        <v>69595</v>
      </c>
      <c r="J436">
        <f>VLOOKUP(Extraction[[#This Row],[AreaID]],Reserves[],5,FALSE)-Extraction[[#This Row],[GasExtractionToDate]]</f>
        <v>70394</v>
      </c>
    </row>
    <row r="437" spans="1:10" x14ac:dyDescent="0.35">
      <c r="A437">
        <v>12</v>
      </c>
      <c r="B437" t="s">
        <v>14</v>
      </c>
      <c r="C437" t="s">
        <v>18</v>
      </c>
      <c r="D437" s="1">
        <v>42722</v>
      </c>
      <c r="E437">
        <v>166</v>
      </c>
      <c r="F437">
        <v>219</v>
      </c>
      <c r="G437">
        <f>SUMIFS(E$2:E437,$A$2:A437,Extraction[[#This Row],[AreaID]])</f>
        <v>5618</v>
      </c>
      <c r="H437">
        <f>SUMIFS(F$2:F437,$A$2:A437,Extraction[[#This Row],[AreaID]])</f>
        <v>4966</v>
      </c>
      <c r="I437">
        <f>VLOOKUP(Extraction[[#This Row],[AreaID]],Reserves[],4,FALSE)-Extraction[[#This Row],[OilExtractionToDate]]</f>
        <v>57769</v>
      </c>
      <c r="J437">
        <f>VLOOKUP(Extraction[[#This Row],[AreaID]],Reserves[],5,FALSE)-Extraction[[#This Row],[GasExtractionToDate]]</f>
        <v>92239</v>
      </c>
    </row>
    <row r="438" spans="1:10" x14ac:dyDescent="0.35">
      <c r="A438">
        <v>2</v>
      </c>
      <c r="B438" t="s">
        <v>4</v>
      </c>
      <c r="C438" t="s">
        <v>13</v>
      </c>
      <c r="D438" s="1">
        <v>42747</v>
      </c>
      <c r="E438">
        <v>288</v>
      </c>
      <c r="F438">
        <v>144</v>
      </c>
      <c r="G438">
        <f>SUMIFS(E$2:E438,$A$2:A438,Extraction[[#This Row],[AreaID]])</f>
        <v>5999</v>
      </c>
      <c r="H438">
        <f>SUMIFS(F$2:F438,$A$2:A438,Extraction[[#This Row],[AreaID]])</f>
        <v>5882</v>
      </c>
      <c r="I438">
        <f>VLOOKUP(Extraction[[#This Row],[AreaID]],Reserves[],4,FALSE)-Extraction[[#This Row],[OilExtractionToDate]]</f>
        <v>58442</v>
      </c>
      <c r="J438">
        <f>VLOOKUP(Extraction[[#This Row],[AreaID]],Reserves[],5,FALSE)-Extraction[[#This Row],[GasExtractionToDate]]</f>
        <v>80327</v>
      </c>
    </row>
    <row r="439" spans="1:10" x14ac:dyDescent="0.35">
      <c r="A439">
        <v>1</v>
      </c>
      <c r="B439" t="s">
        <v>4</v>
      </c>
      <c r="C439" t="s">
        <v>12</v>
      </c>
      <c r="D439" s="1">
        <v>42778</v>
      </c>
      <c r="E439">
        <v>154</v>
      </c>
      <c r="F439">
        <v>110</v>
      </c>
      <c r="G439">
        <f>SUMIFS(E$2:E439,$A$2:A439,Extraction[[#This Row],[AreaID]])</f>
        <v>6624</v>
      </c>
      <c r="H439">
        <f>SUMIFS(F$2:F439,$A$2:A439,Extraction[[#This Row],[AreaID]])</f>
        <v>6467</v>
      </c>
      <c r="I439">
        <f>VLOOKUP(Extraction[[#This Row],[AreaID]],Reserves[],4,FALSE)-Extraction[[#This Row],[OilExtractionToDate]]</f>
        <v>80966</v>
      </c>
      <c r="J439">
        <f>VLOOKUP(Extraction[[#This Row],[AreaID]],Reserves[],5,FALSE)-Extraction[[#This Row],[GasExtractionToDate]]</f>
        <v>66134</v>
      </c>
    </row>
    <row r="440" spans="1:10" x14ac:dyDescent="0.35">
      <c r="A440">
        <v>2</v>
      </c>
      <c r="B440" t="s">
        <v>4</v>
      </c>
      <c r="C440" t="s">
        <v>13</v>
      </c>
      <c r="D440" s="1">
        <v>42755</v>
      </c>
      <c r="E440">
        <v>228</v>
      </c>
      <c r="F440">
        <v>208</v>
      </c>
      <c r="G440">
        <f>SUMIFS(E$2:E440,$A$2:A440,Extraction[[#This Row],[AreaID]])</f>
        <v>6227</v>
      </c>
      <c r="H440">
        <f>SUMIFS(F$2:F440,$A$2:A440,Extraction[[#This Row],[AreaID]])</f>
        <v>6090</v>
      </c>
      <c r="I440">
        <f>VLOOKUP(Extraction[[#This Row],[AreaID]],Reserves[],4,FALSE)-Extraction[[#This Row],[OilExtractionToDate]]</f>
        <v>58214</v>
      </c>
      <c r="J440">
        <f>VLOOKUP(Extraction[[#This Row],[AreaID]],Reserves[],5,FALSE)-Extraction[[#This Row],[GasExtractionToDate]]</f>
        <v>80119</v>
      </c>
    </row>
    <row r="441" spans="1:10" x14ac:dyDescent="0.35">
      <c r="A441">
        <v>6</v>
      </c>
      <c r="B441" t="s">
        <v>6</v>
      </c>
      <c r="C441" t="s">
        <v>12</v>
      </c>
      <c r="D441" s="1">
        <v>43329</v>
      </c>
      <c r="E441">
        <v>202</v>
      </c>
      <c r="F441">
        <v>282</v>
      </c>
      <c r="G441">
        <f>SUMIFS(E$2:E441,$A$2:A441,Extraction[[#This Row],[AreaID]])</f>
        <v>25156</v>
      </c>
      <c r="H441">
        <f>SUMIFS(F$2:F441,$A$2:A441,Extraction[[#This Row],[AreaID]])</f>
        <v>24079</v>
      </c>
      <c r="I441">
        <f>VLOOKUP(Extraction[[#This Row],[AreaID]],Reserves[],4,FALSE)-Extraction[[#This Row],[OilExtractionToDate]]</f>
        <v>35224</v>
      </c>
      <c r="J441">
        <f>VLOOKUP(Extraction[[#This Row],[AreaID]],Reserves[],5,FALSE)-Extraction[[#This Row],[GasExtractionToDate]]</f>
        <v>47523</v>
      </c>
    </row>
    <row r="442" spans="1:10" x14ac:dyDescent="0.35">
      <c r="A442">
        <v>6</v>
      </c>
      <c r="B442" t="s">
        <v>6</v>
      </c>
      <c r="C442" t="s">
        <v>12</v>
      </c>
      <c r="D442" s="1">
        <v>43336</v>
      </c>
      <c r="E442">
        <v>81</v>
      </c>
      <c r="F442">
        <v>227</v>
      </c>
      <c r="G442">
        <f>SUMIFS(E$2:E442,$A$2:A442,Extraction[[#This Row],[AreaID]])</f>
        <v>25237</v>
      </c>
      <c r="H442">
        <f>SUMIFS(F$2:F442,$A$2:A442,Extraction[[#This Row],[AreaID]])</f>
        <v>24306</v>
      </c>
      <c r="I442">
        <f>VLOOKUP(Extraction[[#This Row],[AreaID]],Reserves[],4,FALSE)-Extraction[[#This Row],[OilExtractionToDate]]</f>
        <v>35143</v>
      </c>
      <c r="J442">
        <f>VLOOKUP(Extraction[[#This Row],[AreaID]],Reserves[],5,FALSE)-Extraction[[#This Row],[GasExtractionToDate]]</f>
        <v>47296</v>
      </c>
    </row>
    <row r="443" spans="1:10" x14ac:dyDescent="0.35">
      <c r="A443">
        <v>5</v>
      </c>
      <c r="B443" t="s">
        <v>5</v>
      </c>
      <c r="C443" t="s">
        <v>9</v>
      </c>
      <c r="D443" s="1">
        <v>42782</v>
      </c>
      <c r="E443">
        <v>159</v>
      </c>
      <c r="F443">
        <v>136</v>
      </c>
      <c r="G443">
        <f>SUMIFS(E$2:E443,$A$2:A443,Extraction[[#This Row],[AreaID]])</f>
        <v>6022</v>
      </c>
      <c r="H443">
        <f>SUMIFS(F$2:F443,$A$2:A443,Extraction[[#This Row],[AreaID]])</f>
        <v>6153</v>
      </c>
      <c r="I443">
        <f>VLOOKUP(Extraction[[#This Row],[AreaID]],Reserves[],4,FALSE)-Extraction[[#This Row],[OilExtractionToDate]]</f>
        <v>41401</v>
      </c>
      <c r="J443">
        <f>VLOOKUP(Extraction[[#This Row],[AreaID]],Reserves[],5,FALSE)-Extraction[[#This Row],[GasExtractionToDate]]</f>
        <v>71555</v>
      </c>
    </row>
    <row r="444" spans="1:10" x14ac:dyDescent="0.35">
      <c r="A444">
        <v>3</v>
      </c>
      <c r="B444" t="s">
        <v>4</v>
      </c>
      <c r="C444" t="s">
        <v>7</v>
      </c>
      <c r="D444" s="1">
        <v>42735</v>
      </c>
      <c r="E444">
        <v>259</v>
      </c>
      <c r="F444">
        <v>228</v>
      </c>
      <c r="G444">
        <f>SUMIFS(E$2:E444,$A$2:A444,Extraction[[#This Row],[AreaID]])</f>
        <v>5480</v>
      </c>
      <c r="H444">
        <f>SUMIFS(F$2:F444,$A$2:A444,Extraction[[#This Row],[AreaID]])</f>
        <v>4973</v>
      </c>
      <c r="I444">
        <f>VLOOKUP(Extraction[[#This Row],[AreaID]],Reserves[],4,FALSE)-Extraction[[#This Row],[OilExtractionToDate]]</f>
        <v>46678</v>
      </c>
      <c r="J444">
        <f>VLOOKUP(Extraction[[#This Row],[AreaID]],Reserves[],5,FALSE)-Extraction[[#This Row],[GasExtractionToDate]]</f>
        <v>91465</v>
      </c>
    </row>
    <row r="445" spans="1:10" x14ac:dyDescent="0.35">
      <c r="A445">
        <v>14</v>
      </c>
      <c r="B445" t="s">
        <v>15</v>
      </c>
      <c r="C445" t="s">
        <v>13</v>
      </c>
      <c r="D445" s="1">
        <v>42773</v>
      </c>
      <c r="E445">
        <v>261</v>
      </c>
      <c r="F445">
        <v>141</v>
      </c>
      <c r="G445">
        <f>SUMIFS(E$2:E445,$A$2:A445,Extraction[[#This Row],[AreaID]])</f>
        <v>6077</v>
      </c>
      <c r="H445">
        <f>SUMIFS(F$2:F445,$A$2:A445,Extraction[[#This Row],[AreaID]])</f>
        <v>5885</v>
      </c>
      <c r="I445">
        <f>VLOOKUP(Extraction[[#This Row],[AreaID]],Reserves[],4,FALSE)-Extraction[[#This Row],[OilExtractionToDate]]</f>
        <v>69334</v>
      </c>
      <c r="J445">
        <f>VLOOKUP(Extraction[[#This Row],[AreaID]],Reserves[],5,FALSE)-Extraction[[#This Row],[GasExtractionToDate]]</f>
        <v>70253</v>
      </c>
    </row>
    <row r="446" spans="1:10" x14ac:dyDescent="0.35">
      <c r="A446">
        <v>2</v>
      </c>
      <c r="B446" t="s">
        <v>4</v>
      </c>
      <c r="C446" t="s">
        <v>13</v>
      </c>
      <c r="D446" s="1">
        <v>42763</v>
      </c>
      <c r="E446">
        <v>172</v>
      </c>
      <c r="F446">
        <v>128</v>
      </c>
      <c r="G446">
        <f>SUMIFS(E$2:E446,$A$2:A446,Extraction[[#This Row],[AreaID]])</f>
        <v>6399</v>
      </c>
      <c r="H446">
        <f>SUMIFS(F$2:F446,$A$2:A446,Extraction[[#This Row],[AreaID]])</f>
        <v>6218</v>
      </c>
      <c r="I446">
        <f>VLOOKUP(Extraction[[#This Row],[AreaID]],Reserves[],4,FALSE)-Extraction[[#This Row],[OilExtractionToDate]]</f>
        <v>58042</v>
      </c>
      <c r="J446">
        <f>VLOOKUP(Extraction[[#This Row],[AreaID]],Reserves[],5,FALSE)-Extraction[[#This Row],[GasExtractionToDate]]</f>
        <v>79991</v>
      </c>
    </row>
    <row r="447" spans="1:10" x14ac:dyDescent="0.35">
      <c r="A447">
        <v>12</v>
      </c>
      <c r="B447" t="s">
        <v>14</v>
      </c>
      <c r="C447" t="s">
        <v>18</v>
      </c>
      <c r="D447" s="1">
        <v>42729</v>
      </c>
      <c r="E447">
        <v>146</v>
      </c>
      <c r="F447">
        <v>99</v>
      </c>
      <c r="G447">
        <f>SUMIFS(E$2:E447,$A$2:A447,Extraction[[#This Row],[AreaID]])</f>
        <v>5764</v>
      </c>
      <c r="H447">
        <f>SUMIFS(F$2:F447,$A$2:A447,Extraction[[#This Row],[AreaID]])</f>
        <v>5065</v>
      </c>
      <c r="I447">
        <f>VLOOKUP(Extraction[[#This Row],[AreaID]],Reserves[],4,FALSE)-Extraction[[#This Row],[OilExtractionToDate]]</f>
        <v>57623</v>
      </c>
      <c r="J447">
        <f>VLOOKUP(Extraction[[#This Row],[AreaID]],Reserves[],5,FALSE)-Extraction[[#This Row],[GasExtractionToDate]]</f>
        <v>92140</v>
      </c>
    </row>
    <row r="448" spans="1:10" x14ac:dyDescent="0.35">
      <c r="A448">
        <v>1</v>
      </c>
      <c r="B448" t="s">
        <v>4</v>
      </c>
      <c r="C448" t="s">
        <v>12</v>
      </c>
      <c r="D448" s="1">
        <v>42784</v>
      </c>
      <c r="E448">
        <v>210</v>
      </c>
      <c r="F448">
        <v>263</v>
      </c>
      <c r="G448">
        <f>SUMIFS(E$2:E448,$A$2:A448,Extraction[[#This Row],[AreaID]])</f>
        <v>6834</v>
      </c>
      <c r="H448">
        <f>SUMIFS(F$2:F448,$A$2:A448,Extraction[[#This Row],[AreaID]])</f>
        <v>6730</v>
      </c>
      <c r="I448">
        <f>VLOOKUP(Extraction[[#This Row],[AreaID]],Reserves[],4,FALSE)-Extraction[[#This Row],[OilExtractionToDate]]</f>
        <v>80756</v>
      </c>
      <c r="J448">
        <f>VLOOKUP(Extraction[[#This Row],[AreaID]],Reserves[],5,FALSE)-Extraction[[#This Row],[GasExtractionToDate]]</f>
        <v>65871</v>
      </c>
    </row>
    <row r="449" spans="1:10" x14ac:dyDescent="0.35">
      <c r="A449">
        <v>6</v>
      </c>
      <c r="B449" t="s">
        <v>6</v>
      </c>
      <c r="C449" t="s">
        <v>12</v>
      </c>
      <c r="D449" s="1">
        <v>43341</v>
      </c>
      <c r="E449">
        <v>95</v>
      </c>
      <c r="F449">
        <v>58</v>
      </c>
      <c r="G449">
        <f>SUMIFS(E$2:E449,$A$2:A449,Extraction[[#This Row],[AreaID]])</f>
        <v>25332</v>
      </c>
      <c r="H449">
        <f>SUMIFS(F$2:F449,$A$2:A449,Extraction[[#This Row],[AreaID]])</f>
        <v>24364</v>
      </c>
      <c r="I449">
        <f>VLOOKUP(Extraction[[#This Row],[AreaID]],Reserves[],4,FALSE)-Extraction[[#This Row],[OilExtractionToDate]]</f>
        <v>35048</v>
      </c>
      <c r="J449">
        <f>VLOOKUP(Extraction[[#This Row],[AreaID]],Reserves[],5,FALSE)-Extraction[[#This Row],[GasExtractionToDate]]</f>
        <v>47238</v>
      </c>
    </row>
    <row r="450" spans="1:10" x14ac:dyDescent="0.35">
      <c r="A450">
        <v>3</v>
      </c>
      <c r="B450" t="s">
        <v>4</v>
      </c>
      <c r="C450" t="s">
        <v>7</v>
      </c>
      <c r="D450" s="1">
        <v>42742</v>
      </c>
      <c r="E450">
        <v>167</v>
      </c>
      <c r="F450">
        <v>78</v>
      </c>
      <c r="G450">
        <f>SUMIFS(E$2:E450,$A$2:A450,Extraction[[#This Row],[AreaID]])</f>
        <v>5647</v>
      </c>
      <c r="H450">
        <f>SUMIFS(F$2:F450,$A$2:A450,Extraction[[#This Row],[AreaID]])</f>
        <v>5051</v>
      </c>
      <c r="I450">
        <f>VLOOKUP(Extraction[[#This Row],[AreaID]],Reserves[],4,FALSE)-Extraction[[#This Row],[OilExtractionToDate]]</f>
        <v>46511</v>
      </c>
      <c r="J450">
        <f>VLOOKUP(Extraction[[#This Row],[AreaID]],Reserves[],5,FALSE)-Extraction[[#This Row],[GasExtractionToDate]]</f>
        <v>91387</v>
      </c>
    </row>
    <row r="451" spans="1:10" x14ac:dyDescent="0.35">
      <c r="A451">
        <v>4</v>
      </c>
      <c r="B451" t="s">
        <v>5</v>
      </c>
      <c r="C451" t="s">
        <v>8</v>
      </c>
      <c r="D451" s="1">
        <v>42777</v>
      </c>
      <c r="E451">
        <v>88</v>
      </c>
      <c r="F451">
        <v>227</v>
      </c>
      <c r="G451">
        <f>SUMIFS(E$2:E451,$A$2:A451,Extraction[[#This Row],[AreaID]])</f>
        <v>6442</v>
      </c>
      <c r="H451">
        <f>SUMIFS(F$2:F451,$A$2:A451,Extraction[[#This Row],[AreaID]])</f>
        <v>6110</v>
      </c>
      <c r="I451">
        <f>VLOOKUP(Extraction[[#This Row],[AreaID]],Reserves[],4,FALSE)-Extraction[[#This Row],[OilExtractionToDate]]</f>
        <v>58748</v>
      </c>
      <c r="J451">
        <f>VLOOKUP(Extraction[[#This Row],[AreaID]],Reserves[],5,FALSE)-Extraction[[#This Row],[GasExtractionToDate]]</f>
        <v>82343</v>
      </c>
    </row>
    <row r="452" spans="1:10" x14ac:dyDescent="0.35">
      <c r="A452">
        <v>2</v>
      </c>
      <c r="B452" t="s">
        <v>4</v>
      </c>
      <c r="C452" t="s">
        <v>13</v>
      </c>
      <c r="D452" s="1">
        <v>42769</v>
      </c>
      <c r="E452">
        <v>104</v>
      </c>
      <c r="F452">
        <v>171</v>
      </c>
      <c r="G452">
        <f>SUMIFS(E$2:E452,$A$2:A452,Extraction[[#This Row],[AreaID]])</f>
        <v>6503</v>
      </c>
      <c r="H452">
        <f>SUMIFS(F$2:F452,$A$2:A452,Extraction[[#This Row],[AreaID]])</f>
        <v>6389</v>
      </c>
      <c r="I452">
        <f>VLOOKUP(Extraction[[#This Row],[AreaID]],Reserves[],4,FALSE)-Extraction[[#This Row],[OilExtractionToDate]]</f>
        <v>57938</v>
      </c>
      <c r="J452">
        <f>VLOOKUP(Extraction[[#This Row],[AreaID]],Reserves[],5,FALSE)-Extraction[[#This Row],[GasExtractionToDate]]</f>
        <v>79820</v>
      </c>
    </row>
    <row r="453" spans="1:10" x14ac:dyDescent="0.35">
      <c r="A453">
        <v>11</v>
      </c>
      <c r="B453" t="s">
        <v>14</v>
      </c>
      <c r="C453" t="s">
        <v>17</v>
      </c>
      <c r="D453" s="1">
        <v>42733</v>
      </c>
      <c r="E453">
        <v>141</v>
      </c>
      <c r="F453">
        <v>93</v>
      </c>
      <c r="G453">
        <f>SUMIFS(E$2:E453,$A$2:A453,Extraction[[#This Row],[AreaID]])</f>
        <v>5821</v>
      </c>
      <c r="H453">
        <f>SUMIFS(F$2:F453,$A$2:A453,Extraction[[#This Row],[AreaID]])</f>
        <v>5225</v>
      </c>
      <c r="I453">
        <f>VLOOKUP(Extraction[[#This Row],[AreaID]],Reserves[],4,FALSE)-Extraction[[#This Row],[OilExtractionToDate]]</f>
        <v>70159</v>
      </c>
      <c r="J453">
        <f>VLOOKUP(Extraction[[#This Row],[AreaID]],Reserves[],5,FALSE)-Extraction[[#This Row],[GasExtractionToDate]]</f>
        <v>91572</v>
      </c>
    </row>
    <row r="454" spans="1:10" x14ac:dyDescent="0.35">
      <c r="A454">
        <v>14</v>
      </c>
      <c r="B454" t="s">
        <v>15</v>
      </c>
      <c r="C454" t="s">
        <v>13</v>
      </c>
      <c r="D454" s="1">
        <v>42776</v>
      </c>
      <c r="E454">
        <v>160</v>
      </c>
      <c r="F454">
        <v>164</v>
      </c>
      <c r="G454">
        <f>SUMIFS(E$2:E454,$A$2:A454,Extraction[[#This Row],[AreaID]])</f>
        <v>6237</v>
      </c>
      <c r="H454">
        <f>SUMIFS(F$2:F454,$A$2:A454,Extraction[[#This Row],[AreaID]])</f>
        <v>6049</v>
      </c>
      <c r="I454">
        <f>VLOOKUP(Extraction[[#This Row],[AreaID]],Reserves[],4,FALSE)-Extraction[[#This Row],[OilExtractionToDate]]</f>
        <v>69174</v>
      </c>
      <c r="J454">
        <f>VLOOKUP(Extraction[[#This Row],[AreaID]],Reserves[],5,FALSE)-Extraction[[#This Row],[GasExtractionToDate]]</f>
        <v>70089</v>
      </c>
    </row>
    <row r="455" spans="1:10" x14ac:dyDescent="0.35">
      <c r="A455">
        <v>6</v>
      </c>
      <c r="B455" t="s">
        <v>6</v>
      </c>
      <c r="C455" t="s">
        <v>12</v>
      </c>
      <c r="D455" s="1">
        <v>43349</v>
      </c>
      <c r="E455">
        <v>206</v>
      </c>
      <c r="F455">
        <v>151</v>
      </c>
      <c r="G455">
        <f>SUMIFS(E$2:E455,$A$2:A455,Extraction[[#This Row],[AreaID]])</f>
        <v>25538</v>
      </c>
      <c r="H455">
        <f>SUMIFS(F$2:F455,$A$2:A455,Extraction[[#This Row],[AreaID]])</f>
        <v>24515</v>
      </c>
      <c r="I455">
        <f>VLOOKUP(Extraction[[#This Row],[AreaID]],Reserves[],4,FALSE)-Extraction[[#This Row],[OilExtractionToDate]]</f>
        <v>34842</v>
      </c>
      <c r="J455">
        <f>VLOOKUP(Extraction[[#This Row],[AreaID]],Reserves[],5,FALSE)-Extraction[[#This Row],[GasExtractionToDate]]</f>
        <v>47087</v>
      </c>
    </row>
    <row r="456" spans="1:10" x14ac:dyDescent="0.35">
      <c r="A456">
        <v>6</v>
      </c>
      <c r="B456" t="s">
        <v>6</v>
      </c>
      <c r="C456" t="s">
        <v>12</v>
      </c>
      <c r="D456" s="1">
        <v>43357</v>
      </c>
      <c r="E456">
        <v>185</v>
      </c>
      <c r="F456">
        <v>51</v>
      </c>
      <c r="G456">
        <f>SUMIFS(E$2:E456,$A$2:A456,Extraction[[#This Row],[AreaID]])</f>
        <v>25723</v>
      </c>
      <c r="H456">
        <f>SUMIFS(F$2:F456,$A$2:A456,Extraction[[#This Row],[AreaID]])</f>
        <v>24566</v>
      </c>
      <c r="I456">
        <f>VLOOKUP(Extraction[[#This Row],[AreaID]],Reserves[],4,FALSE)-Extraction[[#This Row],[OilExtractionToDate]]</f>
        <v>34657</v>
      </c>
      <c r="J456">
        <f>VLOOKUP(Extraction[[#This Row],[AreaID]],Reserves[],5,FALSE)-Extraction[[#This Row],[GasExtractionToDate]]</f>
        <v>47036</v>
      </c>
    </row>
    <row r="457" spans="1:10" x14ac:dyDescent="0.35">
      <c r="A457">
        <v>3</v>
      </c>
      <c r="B457" t="s">
        <v>4</v>
      </c>
      <c r="C457" t="s">
        <v>7</v>
      </c>
      <c r="D457" s="1">
        <v>42746</v>
      </c>
      <c r="E457">
        <v>271</v>
      </c>
      <c r="F457">
        <v>101</v>
      </c>
      <c r="G457">
        <f>SUMIFS(E$2:E457,$A$2:A457,Extraction[[#This Row],[AreaID]])</f>
        <v>5918</v>
      </c>
      <c r="H457">
        <f>SUMIFS(F$2:F457,$A$2:A457,Extraction[[#This Row],[AreaID]])</f>
        <v>5152</v>
      </c>
      <c r="I457">
        <f>VLOOKUP(Extraction[[#This Row],[AreaID]],Reserves[],4,FALSE)-Extraction[[#This Row],[OilExtractionToDate]]</f>
        <v>46240</v>
      </c>
      <c r="J457">
        <f>VLOOKUP(Extraction[[#This Row],[AreaID]],Reserves[],5,FALSE)-Extraction[[#This Row],[GasExtractionToDate]]</f>
        <v>91286</v>
      </c>
    </row>
    <row r="458" spans="1:10" x14ac:dyDescent="0.35">
      <c r="A458">
        <v>5</v>
      </c>
      <c r="B458" t="s">
        <v>5</v>
      </c>
      <c r="C458" t="s">
        <v>9</v>
      </c>
      <c r="D458" s="1">
        <v>42788</v>
      </c>
      <c r="E458">
        <v>201</v>
      </c>
      <c r="F458">
        <v>276</v>
      </c>
      <c r="G458">
        <f>SUMIFS(E$2:E458,$A$2:A458,Extraction[[#This Row],[AreaID]])</f>
        <v>6223</v>
      </c>
      <c r="H458">
        <f>SUMIFS(F$2:F458,$A$2:A458,Extraction[[#This Row],[AreaID]])</f>
        <v>6429</v>
      </c>
      <c r="I458">
        <f>VLOOKUP(Extraction[[#This Row],[AreaID]],Reserves[],4,FALSE)-Extraction[[#This Row],[OilExtractionToDate]]</f>
        <v>41200</v>
      </c>
      <c r="J458">
        <f>VLOOKUP(Extraction[[#This Row],[AreaID]],Reserves[],5,FALSE)-Extraction[[#This Row],[GasExtractionToDate]]</f>
        <v>71279</v>
      </c>
    </row>
    <row r="459" spans="1:10" x14ac:dyDescent="0.35">
      <c r="A459">
        <v>10</v>
      </c>
      <c r="B459" t="s">
        <v>14</v>
      </c>
      <c r="C459" t="s">
        <v>16</v>
      </c>
      <c r="D459" s="1">
        <v>42752</v>
      </c>
      <c r="E459">
        <v>188</v>
      </c>
      <c r="F459">
        <v>83</v>
      </c>
      <c r="G459">
        <f>SUMIFS(E$2:E459,$A$2:A459,Extraction[[#This Row],[AreaID]])</f>
        <v>5318</v>
      </c>
      <c r="H459">
        <f>SUMIFS(F$2:F459,$A$2:A459,Extraction[[#This Row],[AreaID]])</f>
        <v>5063</v>
      </c>
      <c r="I459">
        <f>VLOOKUP(Extraction[[#This Row],[AreaID]],Reserves[],4,FALSE)-Extraction[[#This Row],[OilExtractionToDate]]</f>
        <v>71910</v>
      </c>
      <c r="J459">
        <f>VLOOKUP(Extraction[[#This Row],[AreaID]],Reserves[],5,FALSE)-Extraction[[#This Row],[GasExtractionToDate]]</f>
        <v>60190</v>
      </c>
    </row>
    <row r="460" spans="1:10" x14ac:dyDescent="0.35">
      <c r="A460">
        <v>3</v>
      </c>
      <c r="B460" t="s">
        <v>4</v>
      </c>
      <c r="C460" t="s">
        <v>7</v>
      </c>
      <c r="D460" s="1">
        <v>42752</v>
      </c>
      <c r="E460">
        <v>262</v>
      </c>
      <c r="F460">
        <v>87</v>
      </c>
      <c r="G460">
        <f>SUMIFS(E$2:E460,$A$2:A460,Extraction[[#This Row],[AreaID]])</f>
        <v>6180</v>
      </c>
      <c r="H460">
        <f>SUMIFS(F$2:F460,$A$2:A460,Extraction[[#This Row],[AreaID]])</f>
        <v>5239</v>
      </c>
      <c r="I460">
        <f>VLOOKUP(Extraction[[#This Row],[AreaID]],Reserves[],4,FALSE)-Extraction[[#This Row],[OilExtractionToDate]]</f>
        <v>45978</v>
      </c>
      <c r="J460">
        <f>VLOOKUP(Extraction[[#This Row],[AreaID]],Reserves[],5,FALSE)-Extraction[[#This Row],[GasExtractionToDate]]</f>
        <v>91199</v>
      </c>
    </row>
    <row r="461" spans="1:10" x14ac:dyDescent="0.35">
      <c r="A461">
        <v>5</v>
      </c>
      <c r="B461" t="s">
        <v>5</v>
      </c>
      <c r="C461" t="s">
        <v>9</v>
      </c>
      <c r="D461" s="1">
        <v>42792</v>
      </c>
      <c r="E461">
        <v>269</v>
      </c>
      <c r="F461">
        <v>285</v>
      </c>
      <c r="G461">
        <f>SUMIFS(E$2:E461,$A$2:A461,Extraction[[#This Row],[AreaID]])</f>
        <v>6492</v>
      </c>
      <c r="H461">
        <f>SUMIFS(F$2:F461,$A$2:A461,Extraction[[#This Row],[AreaID]])</f>
        <v>6714</v>
      </c>
      <c r="I461">
        <f>VLOOKUP(Extraction[[#This Row],[AreaID]],Reserves[],4,FALSE)-Extraction[[#This Row],[OilExtractionToDate]]</f>
        <v>40931</v>
      </c>
      <c r="J461">
        <f>VLOOKUP(Extraction[[#This Row],[AreaID]],Reserves[],5,FALSE)-Extraction[[#This Row],[GasExtractionToDate]]</f>
        <v>70994</v>
      </c>
    </row>
    <row r="462" spans="1:10" x14ac:dyDescent="0.35">
      <c r="A462">
        <v>11</v>
      </c>
      <c r="B462" t="s">
        <v>14</v>
      </c>
      <c r="C462" t="s">
        <v>17</v>
      </c>
      <c r="D462" s="1">
        <v>42739</v>
      </c>
      <c r="E462">
        <v>136</v>
      </c>
      <c r="F462">
        <v>280</v>
      </c>
      <c r="G462">
        <f>SUMIFS(E$2:E462,$A$2:A462,Extraction[[#This Row],[AreaID]])</f>
        <v>5957</v>
      </c>
      <c r="H462">
        <f>SUMIFS(F$2:F462,$A$2:A462,Extraction[[#This Row],[AreaID]])</f>
        <v>5505</v>
      </c>
      <c r="I462">
        <f>VLOOKUP(Extraction[[#This Row],[AreaID]],Reserves[],4,FALSE)-Extraction[[#This Row],[OilExtractionToDate]]</f>
        <v>70023</v>
      </c>
      <c r="J462">
        <f>VLOOKUP(Extraction[[#This Row],[AreaID]],Reserves[],5,FALSE)-Extraction[[#This Row],[GasExtractionToDate]]</f>
        <v>91292</v>
      </c>
    </row>
    <row r="463" spans="1:10" x14ac:dyDescent="0.35">
      <c r="A463">
        <v>6</v>
      </c>
      <c r="B463" t="s">
        <v>6</v>
      </c>
      <c r="C463" t="s">
        <v>12</v>
      </c>
      <c r="D463" s="1">
        <v>43364</v>
      </c>
      <c r="E463">
        <v>133</v>
      </c>
      <c r="F463">
        <v>297</v>
      </c>
      <c r="G463">
        <f>SUMIFS(E$2:E463,$A$2:A463,Extraction[[#This Row],[AreaID]])</f>
        <v>25856</v>
      </c>
      <c r="H463">
        <f>SUMIFS(F$2:F463,$A$2:A463,Extraction[[#This Row],[AreaID]])</f>
        <v>24863</v>
      </c>
      <c r="I463">
        <f>VLOOKUP(Extraction[[#This Row],[AreaID]],Reserves[],4,FALSE)-Extraction[[#This Row],[OilExtractionToDate]]</f>
        <v>34524</v>
      </c>
      <c r="J463">
        <f>VLOOKUP(Extraction[[#This Row],[AreaID]],Reserves[],5,FALSE)-Extraction[[#This Row],[GasExtractionToDate]]</f>
        <v>46739</v>
      </c>
    </row>
    <row r="464" spans="1:10" x14ac:dyDescent="0.35">
      <c r="A464">
        <v>14</v>
      </c>
      <c r="B464" t="s">
        <v>15</v>
      </c>
      <c r="C464" t="s">
        <v>13</v>
      </c>
      <c r="D464" s="1">
        <v>42784</v>
      </c>
      <c r="E464">
        <v>140</v>
      </c>
      <c r="F464">
        <v>106</v>
      </c>
      <c r="G464">
        <f>SUMIFS(E$2:E464,$A$2:A464,Extraction[[#This Row],[AreaID]])</f>
        <v>6377</v>
      </c>
      <c r="H464">
        <f>SUMIFS(F$2:F464,$A$2:A464,Extraction[[#This Row],[AreaID]])</f>
        <v>6155</v>
      </c>
      <c r="I464">
        <f>VLOOKUP(Extraction[[#This Row],[AreaID]],Reserves[],4,FALSE)-Extraction[[#This Row],[OilExtractionToDate]]</f>
        <v>69034</v>
      </c>
      <c r="J464">
        <f>VLOOKUP(Extraction[[#This Row],[AreaID]],Reserves[],5,FALSE)-Extraction[[#This Row],[GasExtractionToDate]]</f>
        <v>69983</v>
      </c>
    </row>
    <row r="465" spans="1:10" x14ac:dyDescent="0.35">
      <c r="A465">
        <v>14</v>
      </c>
      <c r="B465" t="s">
        <v>15</v>
      </c>
      <c r="C465" t="s">
        <v>13</v>
      </c>
      <c r="D465" s="1">
        <v>42788</v>
      </c>
      <c r="E465">
        <v>266</v>
      </c>
      <c r="F465">
        <v>182</v>
      </c>
      <c r="G465">
        <f>SUMIFS(E$2:E465,$A$2:A465,Extraction[[#This Row],[AreaID]])</f>
        <v>6643</v>
      </c>
      <c r="H465">
        <f>SUMIFS(F$2:F465,$A$2:A465,Extraction[[#This Row],[AreaID]])</f>
        <v>6337</v>
      </c>
      <c r="I465">
        <f>VLOOKUP(Extraction[[#This Row],[AreaID]],Reserves[],4,FALSE)-Extraction[[#This Row],[OilExtractionToDate]]</f>
        <v>68768</v>
      </c>
      <c r="J465">
        <f>VLOOKUP(Extraction[[#This Row],[AreaID]],Reserves[],5,FALSE)-Extraction[[#This Row],[GasExtractionToDate]]</f>
        <v>69801</v>
      </c>
    </row>
    <row r="466" spans="1:10" x14ac:dyDescent="0.35">
      <c r="A466">
        <v>4</v>
      </c>
      <c r="B466" t="s">
        <v>5</v>
      </c>
      <c r="C466" t="s">
        <v>8</v>
      </c>
      <c r="D466" s="1">
        <v>42782</v>
      </c>
      <c r="E466">
        <v>245</v>
      </c>
      <c r="F466">
        <v>80</v>
      </c>
      <c r="G466">
        <f>SUMIFS(E$2:E466,$A$2:A466,Extraction[[#This Row],[AreaID]])</f>
        <v>6687</v>
      </c>
      <c r="H466">
        <f>SUMIFS(F$2:F466,$A$2:A466,Extraction[[#This Row],[AreaID]])</f>
        <v>6190</v>
      </c>
      <c r="I466">
        <f>VLOOKUP(Extraction[[#This Row],[AreaID]],Reserves[],4,FALSE)-Extraction[[#This Row],[OilExtractionToDate]]</f>
        <v>58503</v>
      </c>
      <c r="J466">
        <f>VLOOKUP(Extraction[[#This Row],[AreaID]],Reserves[],5,FALSE)-Extraction[[#This Row],[GasExtractionToDate]]</f>
        <v>82263</v>
      </c>
    </row>
    <row r="467" spans="1:10" x14ac:dyDescent="0.35">
      <c r="A467">
        <v>6</v>
      </c>
      <c r="B467" t="s">
        <v>6</v>
      </c>
      <c r="C467" t="s">
        <v>12</v>
      </c>
      <c r="D467" s="1">
        <v>43371</v>
      </c>
      <c r="E467">
        <v>186</v>
      </c>
      <c r="F467">
        <v>268</v>
      </c>
      <c r="G467">
        <f>SUMIFS(E$2:E467,$A$2:A467,Extraction[[#This Row],[AreaID]])</f>
        <v>26042</v>
      </c>
      <c r="H467">
        <f>SUMIFS(F$2:F467,$A$2:A467,Extraction[[#This Row],[AreaID]])</f>
        <v>25131</v>
      </c>
      <c r="I467">
        <f>VLOOKUP(Extraction[[#This Row],[AreaID]],Reserves[],4,FALSE)-Extraction[[#This Row],[OilExtractionToDate]]</f>
        <v>34338</v>
      </c>
      <c r="J467">
        <f>VLOOKUP(Extraction[[#This Row],[AreaID]],Reserves[],5,FALSE)-Extraction[[#This Row],[GasExtractionToDate]]</f>
        <v>46471</v>
      </c>
    </row>
    <row r="468" spans="1:10" x14ac:dyDescent="0.35">
      <c r="A468">
        <v>5</v>
      </c>
      <c r="B468" t="s">
        <v>5</v>
      </c>
      <c r="C468" t="s">
        <v>9</v>
      </c>
      <c r="D468" s="1">
        <v>42797</v>
      </c>
      <c r="E468">
        <v>152</v>
      </c>
      <c r="F468">
        <v>280</v>
      </c>
      <c r="G468">
        <f>SUMIFS(E$2:E468,$A$2:A468,Extraction[[#This Row],[AreaID]])</f>
        <v>6644</v>
      </c>
      <c r="H468">
        <f>SUMIFS(F$2:F468,$A$2:A468,Extraction[[#This Row],[AreaID]])</f>
        <v>6994</v>
      </c>
      <c r="I468">
        <f>VLOOKUP(Extraction[[#This Row],[AreaID]],Reserves[],4,FALSE)-Extraction[[#This Row],[OilExtractionToDate]]</f>
        <v>40779</v>
      </c>
      <c r="J468">
        <f>VLOOKUP(Extraction[[#This Row],[AreaID]],Reserves[],5,FALSE)-Extraction[[#This Row],[GasExtractionToDate]]</f>
        <v>70714</v>
      </c>
    </row>
    <row r="469" spans="1:10" x14ac:dyDescent="0.35">
      <c r="A469">
        <v>6</v>
      </c>
      <c r="B469" t="s">
        <v>6</v>
      </c>
      <c r="C469" t="s">
        <v>12</v>
      </c>
      <c r="D469" s="1">
        <v>43374</v>
      </c>
      <c r="E469">
        <v>87</v>
      </c>
      <c r="F469">
        <v>115</v>
      </c>
      <c r="G469">
        <f>SUMIFS(E$2:E469,$A$2:A469,Extraction[[#This Row],[AreaID]])</f>
        <v>26129</v>
      </c>
      <c r="H469">
        <f>SUMIFS(F$2:F469,$A$2:A469,Extraction[[#This Row],[AreaID]])</f>
        <v>25246</v>
      </c>
      <c r="I469">
        <f>VLOOKUP(Extraction[[#This Row],[AreaID]],Reserves[],4,FALSE)-Extraction[[#This Row],[OilExtractionToDate]]</f>
        <v>34251</v>
      </c>
      <c r="J469">
        <f>VLOOKUP(Extraction[[#This Row],[AreaID]],Reserves[],5,FALSE)-Extraction[[#This Row],[GasExtractionToDate]]</f>
        <v>46356</v>
      </c>
    </row>
    <row r="470" spans="1:10" x14ac:dyDescent="0.35">
      <c r="A470">
        <v>12</v>
      </c>
      <c r="B470" t="s">
        <v>14</v>
      </c>
      <c r="C470" t="s">
        <v>18</v>
      </c>
      <c r="D470" s="1">
        <v>42735</v>
      </c>
      <c r="E470">
        <v>108</v>
      </c>
      <c r="F470">
        <v>53</v>
      </c>
      <c r="G470">
        <f>SUMIFS(E$2:E470,$A$2:A470,Extraction[[#This Row],[AreaID]])</f>
        <v>5872</v>
      </c>
      <c r="H470">
        <f>SUMIFS(F$2:F470,$A$2:A470,Extraction[[#This Row],[AreaID]])</f>
        <v>5118</v>
      </c>
      <c r="I470">
        <f>VLOOKUP(Extraction[[#This Row],[AreaID]],Reserves[],4,FALSE)-Extraction[[#This Row],[OilExtractionToDate]]</f>
        <v>57515</v>
      </c>
      <c r="J470">
        <f>VLOOKUP(Extraction[[#This Row],[AreaID]],Reserves[],5,FALSE)-Extraction[[#This Row],[GasExtractionToDate]]</f>
        <v>92087</v>
      </c>
    </row>
    <row r="471" spans="1:10" x14ac:dyDescent="0.35">
      <c r="A471">
        <v>12</v>
      </c>
      <c r="B471" t="s">
        <v>14</v>
      </c>
      <c r="C471" t="s">
        <v>18</v>
      </c>
      <c r="D471" s="1">
        <v>42738</v>
      </c>
      <c r="E471">
        <v>193</v>
      </c>
      <c r="F471">
        <v>259</v>
      </c>
      <c r="G471">
        <f>SUMIFS(E$2:E471,$A$2:A471,Extraction[[#This Row],[AreaID]])</f>
        <v>6065</v>
      </c>
      <c r="H471">
        <f>SUMIFS(F$2:F471,$A$2:A471,Extraction[[#This Row],[AreaID]])</f>
        <v>5377</v>
      </c>
      <c r="I471">
        <f>VLOOKUP(Extraction[[#This Row],[AreaID]],Reserves[],4,FALSE)-Extraction[[#This Row],[OilExtractionToDate]]</f>
        <v>57322</v>
      </c>
      <c r="J471">
        <f>VLOOKUP(Extraction[[#This Row],[AreaID]],Reserves[],5,FALSE)-Extraction[[#This Row],[GasExtractionToDate]]</f>
        <v>91828</v>
      </c>
    </row>
    <row r="472" spans="1:10" x14ac:dyDescent="0.35">
      <c r="A472">
        <v>1</v>
      </c>
      <c r="B472" t="s">
        <v>4</v>
      </c>
      <c r="C472" t="s">
        <v>12</v>
      </c>
      <c r="D472" s="1">
        <v>42788</v>
      </c>
      <c r="E472">
        <v>257</v>
      </c>
      <c r="F472">
        <v>244</v>
      </c>
      <c r="G472">
        <f>SUMIFS(E$2:E472,$A$2:A472,Extraction[[#This Row],[AreaID]])</f>
        <v>7091</v>
      </c>
      <c r="H472">
        <f>SUMIFS(F$2:F472,$A$2:A472,Extraction[[#This Row],[AreaID]])</f>
        <v>6974</v>
      </c>
      <c r="I472">
        <f>VLOOKUP(Extraction[[#This Row],[AreaID]],Reserves[],4,FALSE)-Extraction[[#This Row],[OilExtractionToDate]]</f>
        <v>80499</v>
      </c>
      <c r="J472">
        <f>VLOOKUP(Extraction[[#This Row],[AreaID]],Reserves[],5,FALSE)-Extraction[[#This Row],[GasExtractionToDate]]</f>
        <v>65627</v>
      </c>
    </row>
    <row r="473" spans="1:10" x14ac:dyDescent="0.35">
      <c r="A473">
        <v>14</v>
      </c>
      <c r="B473" t="s">
        <v>15</v>
      </c>
      <c r="C473" t="s">
        <v>13</v>
      </c>
      <c r="D473" s="1">
        <v>42793</v>
      </c>
      <c r="E473">
        <v>98</v>
      </c>
      <c r="F473">
        <v>209</v>
      </c>
      <c r="G473">
        <f>SUMIFS(E$2:E473,$A$2:A473,Extraction[[#This Row],[AreaID]])</f>
        <v>6741</v>
      </c>
      <c r="H473">
        <f>SUMIFS(F$2:F473,$A$2:A473,Extraction[[#This Row],[AreaID]])</f>
        <v>6546</v>
      </c>
      <c r="I473">
        <f>VLOOKUP(Extraction[[#This Row],[AreaID]],Reserves[],4,FALSE)-Extraction[[#This Row],[OilExtractionToDate]]</f>
        <v>68670</v>
      </c>
      <c r="J473">
        <f>VLOOKUP(Extraction[[#This Row],[AreaID]],Reserves[],5,FALSE)-Extraction[[#This Row],[GasExtractionToDate]]</f>
        <v>69592</v>
      </c>
    </row>
    <row r="474" spans="1:10" x14ac:dyDescent="0.35">
      <c r="A474">
        <v>4</v>
      </c>
      <c r="B474" t="s">
        <v>5</v>
      </c>
      <c r="C474" t="s">
        <v>8</v>
      </c>
      <c r="D474" s="1">
        <v>42785</v>
      </c>
      <c r="E474">
        <v>102</v>
      </c>
      <c r="F474">
        <v>102</v>
      </c>
      <c r="G474">
        <f>SUMIFS(E$2:E474,$A$2:A474,Extraction[[#This Row],[AreaID]])</f>
        <v>6789</v>
      </c>
      <c r="H474">
        <f>SUMIFS(F$2:F474,$A$2:A474,Extraction[[#This Row],[AreaID]])</f>
        <v>6292</v>
      </c>
      <c r="I474">
        <f>VLOOKUP(Extraction[[#This Row],[AreaID]],Reserves[],4,FALSE)-Extraction[[#This Row],[OilExtractionToDate]]</f>
        <v>58401</v>
      </c>
      <c r="J474">
        <f>VLOOKUP(Extraction[[#This Row],[AreaID]],Reserves[],5,FALSE)-Extraction[[#This Row],[GasExtractionToDate]]</f>
        <v>82161</v>
      </c>
    </row>
    <row r="475" spans="1:10" x14ac:dyDescent="0.35">
      <c r="A475">
        <v>2</v>
      </c>
      <c r="B475" t="s">
        <v>4</v>
      </c>
      <c r="C475" t="s">
        <v>13</v>
      </c>
      <c r="D475" s="1">
        <v>42777</v>
      </c>
      <c r="E475">
        <v>240</v>
      </c>
      <c r="F475">
        <v>160</v>
      </c>
      <c r="G475">
        <f>SUMIFS(E$2:E475,$A$2:A475,Extraction[[#This Row],[AreaID]])</f>
        <v>6743</v>
      </c>
      <c r="H475">
        <f>SUMIFS(F$2:F475,$A$2:A475,Extraction[[#This Row],[AreaID]])</f>
        <v>6549</v>
      </c>
      <c r="I475">
        <f>VLOOKUP(Extraction[[#This Row],[AreaID]],Reserves[],4,FALSE)-Extraction[[#This Row],[OilExtractionToDate]]</f>
        <v>57698</v>
      </c>
      <c r="J475">
        <f>VLOOKUP(Extraction[[#This Row],[AreaID]],Reserves[],5,FALSE)-Extraction[[#This Row],[GasExtractionToDate]]</f>
        <v>79660</v>
      </c>
    </row>
    <row r="476" spans="1:10" x14ac:dyDescent="0.35">
      <c r="A476">
        <v>13</v>
      </c>
      <c r="B476" t="s">
        <v>15</v>
      </c>
      <c r="C476" t="s">
        <v>19</v>
      </c>
      <c r="D476" s="1">
        <v>42750</v>
      </c>
      <c r="E476">
        <v>95</v>
      </c>
      <c r="F476">
        <v>221</v>
      </c>
      <c r="G476">
        <f>SUMIFS(E$2:E476,$A$2:A476,Extraction[[#This Row],[AreaID]])</f>
        <v>5734</v>
      </c>
      <c r="H476">
        <f>SUMIFS(F$2:F476,$A$2:A476,Extraction[[#This Row],[AreaID]])</f>
        <v>5328</v>
      </c>
      <c r="I476">
        <f>VLOOKUP(Extraction[[#This Row],[AreaID]],Reserves[],4,FALSE)-Extraction[[#This Row],[OilExtractionToDate]]</f>
        <v>86969</v>
      </c>
      <c r="J476">
        <f>VLOOKUP(Extraction[[#This Row],[AreaID]],Reserves[],5,FALSE)-Extraction[[#This Row],[GasExtractionToDate]]</f>
        <v>74127</v>
      </c>
    </row>
    <row r="477" spans="1:10" x14ac:dyDescent="0.35">
      <c r="A477">
        <v>6</v>
      </c>
      <c r="B477" t="s">
        <v>6</v>
      </c>
      <c r="C477" t="s">
        <v>12</v>
      </c>
      <c r="D477" s="1">
        <v>43382</v>
      </c>
      <c r="E477">
        <v>244</v>
      </c>
      <c r="F477">
        <v>100</v>
      </c>
      <c r="G477">
        <f>SUMIFS(E$2:E477,$A$2:A477,Extraction[[#This Row],[AreaID]])</f>
        <v>26373</v>
      </c>
      <c r="H477">
        <f>SUMIFS(F$2:F477,$A$2:A477,Extraction[[#This Row],[AreaID]])</f>
        <v>25346</v>
      </c>
      <c r="I477">
        <f>VLOOKUP(Extraction[[#This Row],[AreaID]],Reserves[],4,FALSE)-Extraction[[#This Row],[OilExtractionToDate]]</f>
        <v>34007</v>
      </c>
      <c r="J477">
        <f>VLOOKUP(Extraction[[#This Row],[AreaID]],Reserves[],5,FALSE)-Extraction[[#This Row],[GasExtractionToDate]]</f>
        <v>46256</v>
      </c>
    </row>
    <row r="478" spans="1:10" x14ac:dyDescent="0.35">
      <c r="A478">
        <v>14</v>
      </c>
      <c r="B478" t="s">
        <v>15</v>
      </c>
      <c r="C478" t="s">
        <v>13</v>
      </c>
      <c r="D478" s="1">
        <v>42801</v>
      </c>
      <c r="E478">
        <v>128</v>
      </c>
      <c r="F478">
        <v>142</v>
      </c>
      <c r="G478">
        <f>SUMIFS(E$2:E478,$A$2:A478,Extraction[[#This Row],[AreaID]])</f>
        <v>6869</v>
      </c>
      <c r="H478">
        <f>SUMIFS(F$2:F478,$A$2:A478,Extraction[[#This Row],[AreaID]])</f>
        <v>6688</v>
      </c>
      <c r="I478">
        <f>VLOOKUP(Extraction[[#This Row],[AreaID]],Reserves[],4,FALSE)-Extraction[[#This Row],[OilExtractionToDate]]</f>
        <v>68542</v>
      </c>
      <c r="J478">
        <f>VLOOKUP(Extraction[[#This Row],[AreaID]],Reserves[],5,FALSE)-Extraction[[#This Row],[GasExtractionToDate]]</f>
        <v>69450</v>
      </c>
    </row>
    <row r="479" spans="1:10" x14ac:dyDescent="0.35">
      <c r="A479">
        <v>5</v>
      </c>
      <c r="B479" t="s">
        <v>5</v>
      </c>
      <c r="C479" t="s">
        <v>9</v>
      </c>
      <c r="D479" s="1">
        <v>42802</v>
      </c>
      <c r="E479">
        <v>227</v>
      </c>
      <c r="F479">
        <v>144</v>
      </c>
      <c r="G479">
        <f>SUMIFS(E$2:E479,$A$2:A479,Extraction[[#This Row],[AreaID]])</f>
        <v>6871</v>
      </c>
      <c r="H479">
        <f>SUMIFS(F$2:F479,$A$2:A479,Extraction[[#This Row],[AreaID]])</f>
        <v>7138</v>
      </c>
      <c r="I479">
        <f>VLOOKUP(Extraction[[#This Row],[AreaID]],Reserves[],4,FALSE)-Extraction[[#This Row],[OilExtractionToDate]]</f>
        <v>40552</v>
      </c>
      <c r="J479">
        <f>VLOOKUP(Extraction[[#This Row],[AreaID]],Reserves[],5,FALSE)-Extraction[[#This Row],[GasExtractionToDate]]</f>
        <v>70570</v>
      </c>
    </row>
    <row r="480" spans="1:10" x14ac:dyDescent="0.35">
      <c r="A480">
        <v>8</v>
      </c>
      <c r="B480" t="s">
        <v>6</v>
      </c>
      <c r="C480" t="s">
        <v>13</v>
      </c>
      <c r="D480" s="1">
        <v>42593</v>
      </c>
      <c r="E480">
        <v>112</v>
      </c>
      <c r="F480">
        <v>151</v>
      </c>
      <c r="G480">
        <f>SUMIFS(E$2:E480,$A$2:A480,Extraction[[#This Row],[AreaID]])</f>
        <v>112</v>
      </c>
      <c r="H480">
        <f>SUMIFS(F$2:F480,$A$2:A480,Extraction[[#This Row],[AreaID]])</f>
        <v>151</v>
      </c>
      <c r="I480">
        <f>VLOOKUP(Extraction[[#This Row],[AreaID]],Reserves[],4,FALSE)-Extraction[[#This Row],[OilExtractionToDate]]</f>
        <v>83678</v>
      </c>
      <c r="J480">
        <f>VLOOKUP(Extraction[[#This Row],[AreaID]],Reserves[],5,FALSE)-Extraction[[#This Row],[GasExtractionToDate]]</f>
        <v>82958</v>
      </c>
    </row>
    <row r="481" spans="1:10" x14ac:dyDescent="0.35">
      <c r="A481">
        <v>14</v>
      </c>
      <c r="B481" t="s">
        <v>15</v>
      </c>
      <c r="C481" t="s">
        <v>13</v>
      </c>
      <c r="D481" s="1">
        <v>42804</v>
      </c>
      <c r="E481">
        <v>221</v>
      </c>
      <c r="F481">
        <v>220</v>
      </c>
      <c r="G481">
        <f>SUMIFS(E$2:E481,$A$2:A481,Extraction[[#This Row],[AreaID]])</f>
        <v>7090</v>
      </c>
      <c r="H481">
        <f>SUMIFS(F$2:F481,$A$2:A481,Extraction[[#This Row],[AreaID]])</f>
        <v>6908</v>
      </c>
      <c r="I481">
        <f>VLOOKUP(Extraction[[#This Row],[AreaID]],Reserves[],4,FALSE)-Extraction[[#This Row],[OilExtractionToDate]]</f>
        <v>68321</v>
      </c>
      <c r="J481">
        <f>VLOOKUP(Extraction[[#This Row],[AreaID]],Reserves[],5,FALSE)-Extraction[[#This Row],[GasExtractionToDate]]</f>
        <v>69230</v>
      </c>
    </row>
    <row r="482" spans="1:10" x14ac:dyDescent="0.35">
      <c r="A482">
        <v>8</v>
      </c>
      <c r="B482" t="s">
        <v>6</v>
      </c>
      <c r="C482" t="s">
        <v>13</v>
      </c>
      <c r="D482" s="1">
        <v>42601</v>
      </c>
      <c r="E482">
        <v>185</v>
      </c>
      <c r="F482">
        <v>86</v>
      </c>
      <c r="G482">
        <f>SUMIFS(E$2:E482,$A$2:A482,Extraction[[#This Row],[AreaID]])</f>
        <v>297</v>
      </c>
      <c r="H482">
        <f>SUMIFS(F$2:F482,$A$2:A482,Extraction[[#This Row],[AreaID]])</f>
        <v>237</v>
      </c>
      <c r="I482">
        <f>VLOOKUP(Extraction[[#This Row],[AreaID]],Reserves[],4,FALSE)-Extraction[[#This Row],[OilExtractionToDate]]</f>
        <v>83493</v>
      </c>
      <c r="J482">
        <f>VLOOKUP(Extraction[[#This Row],[AreaID]],Reserves[],5,FALSE)-Extraction[[#This Row],[GasExtractionToDate]]</f>
        <v>82872</v>
      </c>
    </row>
    <row r="483" spans="1:10" x14ac:dyDescent="0.35">
      <c r="A483">
        <v>8</v>
      </c>
      <c r="B483" t="s">
        <v>6</v>
      </c>
      <c r="C483" t="s">
        <v>13</v>
      </c>
      <c r="D483" s="1">
        <v>42608</v>
      </c>
      <c r="E483">
        <v>218</v>
      </c>
      <c r="F483">
        <v>55</v>
      </c>
      <c r="G483">
        <f>SUMIFS(E$2:E483,$A$2:A483,Extraction[[#This Row],[AreaID]])</f>
        <v>515</v>
      </c>
      <c r="H483">
        <f>SUMIFS(F$2:F483,$A$2:A483,Extraction[[#This Row],[AreaID]])</f>
        <v>292</v>
      </c>
      <c r="I483">
        <f>VLOOKUP(Extraction[[#This Row],[AreaID]],Reserves[],4,FALSE)-Extraction[[#This Row],[OilExtractionToDate]]</f>
        <v>83275</v>
      </c>
      <c r="J483">
        <f>VLOOKUP(Extraction[[#This Row],[AreaID]],Reserves[],5,FALSE)-Extraction[[#This Row],[GasExtractionToDate]]</f>
        <v>82817</v>
      </c>
    </row>
    <row r="484" spans="1:10" x14ac:dyDescent="0.35">
      <c r="A484">
        <v>10</v>
      </c>
      <c r="B484" t="s">
        <v>14</v>
      </c>
      <c r="C484" t="s">
        <v>16</v>
      </c>
      <c r="D484" s="1">
        <v>42758</v>
      </c>
      <c r="E484">
        <v>215</v>
      </c>
      <c r="F484">
        <v>233</v>
      </c>
      <c r="G484">
        <f>SUMIFS(E$2:E484,$A$2:A484,Extraction[[#This Row],[AreaID]])</f>
        <v>5533</v>
      </c>
      <c r="H484">
        <f>SUMIFS(F$2:F484,$A$2:A484,Extraction[[#This Row],[AreaID]])</f>
        <v>5296</v>
      </c>
      <c r="I484">
        <f>VLOOKUP(Extraction[[#This Row],[AreaID]],Reserves[],4,FALSE)-Extraction[[#This Row],[OilExtractionToDate]]</f>
        <v>71695</v>
      </c>
      <c r="J484">
        <f>VLOOKUP(Extraction[[#This Row],[AreaID]],Reserves[],5,FALSE)-Extraction[[#This Row],[GasExtractionToDate]]</f>
        <v>59957</v>
      </c>
    </row>
    <row r="485" spans="1:10" x14ac:dyDescent="0.35">
      <c r="A485">
        <v>11</v>
      </c>
      <c r="B485" t="s">
        <v>14</v>
      </c>
      <c r="C485" t="s">
        <v>17</v>
      </c>
      <c r="D485" s="1">
        <v>42743</v>
      </c>
      <c r="E485">
        <v>222</v>
      </c>
      <c r="F485">
        <v>57</v>
      </c>
      <c r="G485">
        <f>SUMIFS(E$2:E485,$A$2:A485,Extraction[[#This Row],[AreaID]])</f>
        <v>6179</v>
      </c>
      <c r="H485">
        <f>SUMIFS(F$2:F485,$A$2:A485,Extraction[[#This Row],[AreaID]])</f>
        <v>5562</v>
      </c>
      <c r="I485">
        <f>VLOOKUP(Extraction[[#This Row],[AreaID]],Reserves[],4,FALSE)-Extraction[[#This Row],[OilExtractionToDate]]</f>
        <v>69801</v>
      </c>
      <c r="J485">
        <f>VLOOKUP(Extraction[[#This Row],[AreaID]],Reserves[],5,FALSE)-Extraction[[#This Row],[GasExtractionToDate]]</f>
        <v>91235</v>
      </c>
    </row>
    <row r="486" spans="1:10" x14ac:dyDescent="0.35">
      <c r="A486">
        <v>3</v>
      </c>
      <c r="B486" t="s">
        <v>4</v>
      </c>
      <c r="C486" t="s">
        <v>7</v>
      </c>
      <c r="D486" s="1">
        <v>42755</v>
      </c>
      <c r="E486">
        <v>284</v>
      </c>
      <c r="F486">
        <v>148</v>
      </c>
      <c r="G486">
        <f>SUMIFS(E$2:E486,$A$2:A486,Extraction[[#This Row],[AreaID]])</f>
        <v>6464</v>
      </c>
      <c r="H486">
        <f>SUMIFS(F$2:F486,$A$2:A486,Extraction[[#This Row],[AreaID]])</f>
        <v>5387</v>
      </c>
      <c r="I486">
        <f>VLOOKUP(Extraction[[#This Row],[AreaID]],Reserves[],4,FALSE)-Extraction[[#This Row],[OilExtractionToDate]]</f>
        <v>45694</v>
      </c>
      <c r="J486">
        <f>VLOOKUP(Extraction[[#This Row],[AreaID]],Reserves[],5,FALSE)-Extraction[[#This Row],[GasExtractionToDate]]</f>
        <v>91051</v>
      </c>
    </row>
    <row r="487" spans="1:10" x14ac:dyDescent="0.35">
      <c r="A487">
        <v>13</v>
      </c>
      <c r="B487" t="s">
        <v>15</v>
      </c>
      <c r="C487" t="s">
        <v>19</v>
      </c>
      <c r="D487" s="1">
        <v>42754</v>
      </c>
      <c r="E487">
        <v>103</v>
      </c>
      <c r="F487">
        <v>122</v>
      </c>
      <c r="G487">
        <f>SUMIFS(E$2:E487,$A$2:A487,Extraction[[#This Row],[AreaID]])</f>
        <v>5837</v>
      </c>
      <c r="H487">
        <f>SUMIFS(F$2:F487,$A$2:A487,Extraction[[#This Row],[AreaID]])</f>
        <v>5450</v>
      </c>
      <c r="I487">
        <f>VLOOKUP(Extraction[[#This Row],[AreaID]],Reserves[],4,FALSE)-Extraction[[#This Row],[OilExtractionToDate]]</f>
        <v>86866</v>
      </c>
      <c r="J487">
        <f>VLOOKUP(Extraction[[#This Row],[AreaID]],Reserves[],5,FALSE)-Extraction[[#This Row],[GasExtractionToDate]]</f>
        <v>74005</v>
      </c>
    </row>
    <row r="488" spans="1:10" x14ac:dyDescent="0.35">
      <c r="A488">
        <v>8</v>
      </c>
      <c r="B488" t="s">
        <v>6</v>
      </c>
      <c r="C488" t="s">
        <v>13</v>
      </c>
      <c r="D488" s="1">
        <v>42612</v>
      </c>
      <c r="E488">
        <v>293</v>
      </c>
      <c r="F488">
        <v>292</v>
      </c>
      <c r="G488">
        <f>SUMIFS(E$2:E488,$A$2:A488,Extraction[[#This Row],[AreaID]])</f>
        <v>808</v>
      </c>
      <c r="H488">
        <f>SUMIFS(F$2:F488,$A$2:A488,Extraction[[#This Row],[AreaID]])</f>
        <v>584</v>
      </c>
      <c r="I488">
        <f>VLOOKUP(Extraction[[#This Row],[AreaID]],Reserves[],4,FALSE)-Extraction[[#This Row],[OilExtractionToDate]]</f>
        <v>82982</v>
      </c>
      <c r="J488">
        <f>VLOOKUP(Extraction[[#This Row],[AreaID]],Reserves[],5,FALSE)-Extraction[[#This Row],[GasExtractionToDate]]</f>
        <v>82525</v>
      </c>
    </row>
    <row r="489" spans="1:10" x14ac:dyDescent="0.35">
      <c r="A489">
        <v>1</v>
      </c>
      <c r="B489" t="s">
        <v>4</v>
      </c>
      <c r="C489" t="s">
        <v>12</v>
      </c>
      <c r="D489" s="1">
        <v>42796</v>
      </c>
      <c r="E489">
        <v>223</v>
      </c>
      <c r="F489">
        <v>299</v>
      </c>
      <c r="G489">
        <f>SUMIFS(E$2:E489,$A$2:A489,Extraction[[#This Row],[AreaID]])</f>
        <v>7314</v>
      </c>
      <c r="H489">
        <f>SUMIFS(F$2:F489,$A$2:A489,Extraction[[#This Row],[AreaID]])</f>
        <v>7273</v>
      </c>
      <c r="I489">
        <f>VLOOKUP(Extraction[[#This Row],[AreaID]],Reserves[],4,FALSE)-Extraction[[#This Row],[OilExtractionToDate]]</f>
        <v>80276</v>
      </c>
      <c r="J489">
        <f>VLOOKUP(Extraction[[#This Row],[AreaID]],Reserves[],5,FALSE)-Extraction[[#This Row],[GasExtractionToDate]]</f>
        <v>65328</v>
      </c>
    </row>
    <row r="490" spans="1:10" x14ac:dyDescent="0.35">
      <c r="A490">
        <v>2</v>
      </c>
      <c r="B490" t="s">
        <v>4</v>
      </c>
      <c r="C490" t="s">
        <v>13</v>
      </c>
      <c r="D490" s="1">
        <v>42782</v>
      </c>
      <c r="E490">
        <v>164</v>
      </c>
      <c r="F490">
        <v>216</v>
      </c>
      <c r="G490">
        <f>SUMIFS(E$2:E490,$A$2:A490,Extraction[[#This Row],[AreaID]])</f>
        <v>6907</v>
      </c>
      <c r="H490">
        <f>SUMIFS(F$2:F490,$A$2:A490,Extraction[[#This Row],[AreaID]])</f>
        <v>6765</v>
      </c>
      <c r="I490">
        <f>VLOOKUP(Extraction[[#This Row],[AreaID]],Reserves[],4,FALSE)-Extraction[[#This Row],[OilExtractionToDate]]</f>
        <v>57534</v>
      </c>
      <c r="J490">
        <f>VLOOKUP(Extraction[[#This Row],[AreaID]],Reserves[],5,FALSE)-Extraction[[#This Row],[GasExtractionToDate]]</f>
        <v>79444</v>
      </c>
    </row>
    <row r="491" spans="1:10" x14ac:dyDescent="0.35">
      <c r="A491">
        <v>8</v>
      </c>
      <c r="B491" t="s">
        <v>6</v>
      </c>
      <c r="C491" t="s">
        <v>13</v>
      </c>
      <c r="D491" s="1">
        <v>42617</v>
      </c>
      <c r="E491">
        <v>275</v>
      </c>
      <c r="F491">
        <v>235</v>
      </c>
      <c r="G491">
        <f>SUMIFS(E$2:E491,$A$2:A491,Extraction[[#This Row],[AreaID]])</f>
        <v>1083</v>
      </c>
      <c r="H491">
        <f>SUMIFS(F$2:F491,$A$2:A491,Extraction[[#This Row],[AreaID]])</f>
        <v>819</v>
      </c>
      <c r="I491">
        <f>VLOOKUP(Extraction[[#This Row],[AreaID]],Reserves[],4,FALSE)-Extraction[[#This Row],[OilExtractionToDate]]</f>
        <v>82707</v>
      </c>
      <c r="J491">
        <f>VLOOKUP(Extraction[[#This Row],[AreaID]],Reserves[],5,FALSE)-Extraction[[#This Row],[GasExtractionToDate]]</f>
        <v>82290</v>
      </c>
    </row>
    <row r="492" spans="1:10" x14ac:dyDescent="0.35">
      <c r="A492">
        <v>8</v>
      </c>
      <c r="B492" t="s">
        <v>6</v>
      </c>
      <c r="C492" t="s">
        <v>13</v>
      </c>
      <c r="D492" s="1">
        <v>42625</v>
      </c>
      <c r="E492">
        <v>134</v>
      </c>
      <c r="F492">
        <v>145</v>
      </c>
      <c r="G492">
        <f>SUMIFS(E$2:E492,$A$2:A492,Extraction[[#This Row],[AreaID]])</f>
        <v>1217</v>
      </c>
      <c r="H492">
        <f>SUMIFS(F$2:F492,$A$2:A492,Extraction[[#This Row],[AreaID]])</f>
        <v>964</v>
      </c>
      <c r="I492">
        <f>VLOOKUP(Extraction[[#This Row],[AreaID]],Reserves[],4,FALSE)-Extraction[[#This Row],[OilExtractionToDate]]</f>
        <v>82573</v>
      </c>
      <c r="J492">
        <f>VLOOKUP(Extraction[[#This Row],[AreaID]],Reserves[],5,FALSE)-Extraction[[#This Row],[GasExtractionToDate]]</f>
        <v>82145</v>
      </c>
    </row>
    <row r="493" spans="1:10" x14ac:dyDescent="0.35">
      <c r="A493">
        <v>1</v>
      </c>
      <c r="B493" t="s">
        <v>4</v>
      </c>
      <c r="C493" t="s">
        <v>12</v>
      </c>
      <c r="D493" s="1">
        <v>42802</v>
      </c>
      <c r="E493">
        <v>131</v>
      </c>
      <c r="F493">
        <v>70</v>
      </c>
      <c r="G493">
        <f>SUMIFS(E$2:E493,$A$2:A493,Extraction[[#This Row],[AreaID]])</f>
        <v>7445</v>
      </c>
      <c r="H493">
        <f>SUMIFS(F$2:F493,$A$2:A493,Extraction[[#This Row],[AreaID]])</f>
        <v>7343</v>
      </c>
      <c r="I493">
        <f>VLOOKUP(Extraction[[#This Row],[AreaID]],Reserves[],4,FALSE)-Extraction[[#This Row],[OilExtractionToDate]]</f>
        <v>80145</v>
      </c>
      <c r="J493">
        <f>VLOOKUP(Extraction[[#This Row],[AreaID]],Reserves[],5,FALSE)-Extraction[[#This Row],[GasExtractionToDate]]</f>
        <v>65258</v>
      </c>
    </row>
    <row r="494" spans="1:10" x14ac:dyDescent="0.35">
      <c r="A494">
        <v>1</v>
      </c>
      <c r="B494" t="s">
        <v>4</v>
      </c>
      <c r="C494" t="s">
        <v>12</v>
      </c>
      <c r="D494" s="1">
        <v>42808</v>
      </c>
      <c r="E494">
        <v>211</v>
      </c>
      <c r="F494">
        <v>259</v>
      </c>
      <c r="G494">
        <f>SUMIFS(E$2:E494,$A$2:A494,Extraction[[#This Row],[AreaID]])</f>
        <v>7656</v>
      </c>
      <c r="H494">
        <f>SUMIFS(F$2:F494,$A$2:A494,Extraction[[#This Row],[AreaID]])</f>
        <v>7602</v>
      </c>
      <c r="I494">
        <f>VLOOKUP(Extraction[[#This Row],[AreaID]],Reserves[],4,FALSE)-Extraction[[#This Row],[OilExtractionToDate]]</f>
        <v>79934</v>
      </c>
      <c r="J494">
        <f>VLOOKUP(Extraction[[#This Row],[AreaID]],Reserves[],5,FALSE)-Extraction[[#This Row],[GasExtractionToDate]]</f>
        <v>64999</v>
      </c>
    </row>
    <row r="495" spans="1:10" x14ac:dyDescent="0.35">
      <c r="A495">
        <v>12</v>
      </c>
      <c r="B495" t="s">
        <v>14</v>
      </c>
      <c r="C495" t="s">
        <v>18</v>
      </c>
      <c r="D495" s="1">
        <v>42744</v>
      </c>
      <c r="E495">
        <v>291</v>
      </c>
      <c r="F495">
        <v>268</v>
      </c>
      <c r="G495">
        <f>SUMIFS(E$2:E495,$A$2:A495,Extraction[[#This Row],[AreaID]])</f>
        <v>6356</v>
      </c>
      <c r="H495">
        <f>SUMIFS(F$2:F495,$A$2:A495,Extraction[[#This Row],[AreaID]])</f>
        <v>5645</v>
      </c>
      <c r="I495">
        <f>VLOOKUP(Extraction[[#This Row],[AreaID]],Reserves[],4,FALSE)-Extraction[[#This Row],[OilExtractionToDate]]</f>
        <v>57031</v>
      </c>
      <c r="J495">
        <f>VLOOKUP(Extraction[[#This Row],[AreaID]],Reserves[],5,FALSE)-Extraction[[#This Row],[GasExtractionToDate]]</f>
        <v>91560</v>
      </c>
    </row>
    <row r="496" spans="1:10" x14ac:dyDescent="0.35">
      <c r="A496">
        <v>14</v>
      </c>
      <c r="B496" t="s">
        <v>15</v>
      </c>
      <c r="C496" t="s">
        <v>13</v>
      </c>
      <c r="D496" s="1">
        <v>42812</v>
      </c>
      <c r="E496">
        <v>209</v>
      </c>
      <c r="F496">
        <v>62</v>
      </c>
      <c r="G496">
        <f>SUMIFS(E$2:E496,$A$2:A496,Extraction[[#This Row],[AreaID]])</f>
        <v>7299</v>
      </c>
      <c r="H496">
        <f>SUMIFS(F$2:F496,$A$2:A496,Extraction[[#This Row],[AreaID]])</f>
        <v>6970</v>
      </c>
      <c r="I496">
        <f>VLOOKUP(Extraction[[#This Row],[AreaID]],Reserves[],4,FALSE)-Extraction[[#This Row],[OilExtractionToDate]]</f>
        <v>68112</v>
      </c>
      <c r="J496">
        <f>VLOOKUP(Extraction[[#This Row],[AreaID]],Reserves[],5,FALSE)-Extraction[[#This Row],[GasExtractionToDate]]</f>
        <v>69168</v>
      </c>
    </row>
    <row r="497" spans="1:10" x14ac:dyDescent="0.35">
      <c r="A497">
        <v>5</v>
      </c>
      <c r="B497" t="s">
        <v>5</v>
      </c>
      <c r="C497" t="s">
        <v>9</v>
      </c>
      <c r="D497" s="1">
        <v>42807</v>
      </c>
      <c r="E497">
        <v>162</v>
      </c>
      <c r="F497">
        <v>51</v>
      </c>
      <c r="G497">
        <f>SUMIFS(E$2:E497,$A$2:A497,Extraction[[#This Row],[AreaID]])</f>
        <v>7033</v>
      </c>
      <c r="H497">
        <f>SUMIFS(F$2:F497,$A$2:A497,Extraction[[#This Row],[AreaID]])</f>
        <v>7189</v>
      </c>
      <c r="I497">
        <f>VLOOKUP(Extraction[[#This Row],[AreaID]],Reserves[],4,FALSE)-Extraction[[#This Row],[OilExtractionToDate]]</f>
        <v>40390</v>
      </c>
      <c r="J497">
        <f>VLOOKUP(Extraction[[#This Row],[AreaID]],Reserves[],5,FALSE)-Extraction[[#This Row],[GasExtractionToDate]]</f>
        <v>70519</v>
      </c>
    </row>
    <row r="498" spans="1:10" x14ac:dyDescent="0.35">
      <c r="A498">
        <v>12</v>
      </c>
      <c r="B498" t="s">
        <v>14</v>
      </c>
      <c r="C498" t="s">
        <v>18</v>
      </c>
      <c r="D498" s="1">
        <v>42751</v>
      </c>
      <c r="E498">
        <v>269</v>
      </c>
      <c r="F498">
        <v>260</v>
      </c>
      <c r="G498">
        <f>SUMIFS(E$2:E498,$A$2:A498,Extraction[[#This Row],[AreaID]])</f>
        <v>6625</v>
      </c>
      <c r="H498">
        <f>SUMIFS(F$2:F498,$A$2:A498,Extraction[[#This Row],[AreaID]])</f>
        <v>5905</v>
      </c>
      <c r="I498">
        <f>VLOOKUP(Extraction[[#This Row],[AreaID]],Reserves[],4,FALSE)-Extraction[[#This Row],[OilExtractionToDate]]</f>
        <v>56762</v>
      </c>
      <c r="J498">
        <f>VLOOKUP(Extraction[[#This Row],[AreaID]],Reserves[],5,FALSE)-Extraction[[#This Row],[GasExtractionToDate]]</f>
        <v>91300</v>
      </c>
    </row>
    <row r="499" spans="1:10" x14ac:dyDescent="0.35">
      <c r="A499">
        <v>8</v>
      </c>
      <c r="B499" t="s">
        <v>6</v>
      </c>
      <c r="C499" t="s">
        <v>13</v>
      </c>
      <c r="D499" s="1">
        <v>42633</v>
      </c>
      <c r="E499">
        <v>207</v>
      </c>
      <c r="F499">
        <v>65</v>
      </c>
      <c r="G499">
        <f>SUMIFS(E$2:E499,$A$2:A499,Extraction[[#This Row],[AreaID]])</f>
        <v>1424</v>
      </c>
      <c r="H499">
        <f>SUMIFS(F$2:F499,$A$2:A499,Extraction[[#This Row],[AreaID]])</f>
        <v>1029</v>
      </c>
      <c r="I499">
        <f>VLOOKUP(Extraction[[#This Row],[AreaID]],Reserves[],4,FALSE)-Extraction[[#This Row],[OilExtractionToDate]]</f>
        <v>82366</v>
      </c>
      <c r="J499">
        <f>VLOOKUP(Extraction[[#This Row],[AreaID]],Reserves[],5,FALSE)-Extraction[[#This Row],[GasExtractionToDate]]</f>
        <v>82080</v>
      </c>
    </row>
    <row r="500" spans="1:10" x14ac:dyDescent="0.35">
      <c r="A500">
        <v>4</v>
      </c>
      <c r="B500" t="s">
        <v>5</v>
      </c>
      <c r="C500" t="s">
        <v>8</v>
      </c>
      <c r="D500" s="1">
        <v>42792</v>
      </c>
      <c r="E500">
        <v>236</v>
      </c>
      <c r="F500">
        <v>169</v>
      </c>
      <c r="G500">
        <f>SUMIFS(E$2:E500,$A$2:A500,Extraction[[#This Row],[AreaID]])</f>
        <v>7025</v>
      </c>
      <c r="H500">
        <f>SUMIFS(F$2:F500,$A$2:A500,Extraction[[#This Row],[AreaID]])</f>
        <v>6461</v>
      </c>
      <c r="I500">
        <f>VLOOKUP(Extraction[[#This Row],[AreaID]],Reserves[],4,FALSE)-Extraction[[#This Row],[OilExtractionToDate]]</f>
        <v>58165</v>
      </c>
      <c r="J500">
        <f>VLOOKUP(Extraction[[#This Row],[AreaID]],Reserves[],5,FALSE)-Extraction[[#This Row],[GasExtractionToDate]]</f>
        <v>81992</v>
      </c>
    </row>
    <row r="501" spans="1:10" x14ac:dyDescent="0.35">
      <c r="A501">
        <v>8</v>
      </c>
      <c r="B501" t="s">
        <v>6</v>
      </c>
      <c r="C501" t="s">
        <v>13</v>
      </c>
      <c r="D501" s="1">
        <v>42640</v>
      </c>
      <c r="E501">
        <v>146</v>
      </c>
      <c r="F501">
        <v>288</v>
      </c>
      <c r="G501">
        <f>SUMIFS(E$2:E501,$A$2:A501,Extraction[[#This Row],[AreaID]])</f>
        <v>1570</v>
      </c>
      <c r="H501">
        <f>SUMIFS(F$2:F501,$A$2:A501,Extraction[[#This Row],[AreaID]])</f>
        <v>1317</v>
      </c>
      <c r="I501">
        <f>VLOOKUP(Extraction[[#This Row],[AreaID]],Reserves[],4,FALSE)-Extraction[[#This Row],[OilExtractionToDate]]</f>
        <v>82220</v>
      </c>
      <c r="J501">
        <f>VLOOKUP(Extraction[[#This Row],[AreaID]],Reserves[],5,FALSE)-Extraction[[#This Row],[GasExtractionToDate]]</f>
        <v>81792</v>
      </c>
    </row>
    <row r="502" spans="1:10" x14ac:dyDescent="0.35">
      <c r="A502">
        <v>2</v>
      </c>
      <c r="B502" t="s">
        <v>4</v>
      </c>
      <c r="C502" t="s">
        <v>13</v>
      </c>
      <c r="D502" s="1">
        <v>42787</v>
      </c>
      <c r="E502">
        <v>244</v>
      </c>
      <c r="F502">
        <v>163</v>
      </c>
      <c r="G502">
        <f>SUMIFS(E$2:E502,$A$2:A502,Extraction[[#This Row],[AreaID]])</f>
        <v>7151</v>
      </c>
      <c r="H502">
        <f>SUMIFS(F$2:F502,$A$2:A502,Extraction[[#This Row],[AreaID]])</f>
        <v>6928</v>
      </c>
      <c r="I502">
        <f>VLOOKUP(Extraction[[#This Row],[AreaID]],Reserves[],4,FALSE)-Extraction[[#This Row],[OilExtractionToDate]]</f>
        <v>57290</v>
      </c>
      <c r="J502">
        <f>VLOOKUP(Extraction[[#This Row],[AreaID]],Reserves[],5,FALSE)-Extraction[[#This Row],[GasExtractionToDate]]</f>
        <v>79281</v>
      </c>
    </row>
    <row r="503" spans="1:10" x14ac:dyDescent="0.35">
      <c r="A503">
        <v>3</v>
      </c>
      <c r="B503" t="s">
        <v>4</v>
      </c>
      <c r="C503" t="s">
        <v>7</v>
      </c>
      <c r="D503" s="1">
        <v>42762</v>
      </c>
      <c r="E503">
        <v>283</v>
      </c>
      <c r="F503">
        <v>65</v>
      </c>
      <c r="G503">
        <f>SUMIFS(E$2:E503,$A$2:A503,Extraction[[#This Row],[AreaID]])</f>
        <v>6747</v>
      </c>
      <c r="H503">
        <f>SUMIFS(F$2:F503,$A$2:A503,Extraction[[#This Row],[AreaID]])</f>
        <v>5452</v>
      </c>
      <c r="I503">
        <f>VLOOKUP(Extraction[[#This Row],[AreaID]],Reserves[],4,FALSE)-Extraction[[#This Row],[OilExtractionToDate]]</f>
        <v>45411</v>
      </c>
      <c r="J503">
        <f>VLOOKUP(Extraction[[#This Row],[AreaID]],Reserves[],5,FALSE)-Extraction[[#This Row],[GasExtractionToDate]]</f>
        <v>90986</v>
      </c>
    </row>
    <row r="504" spans="1:10" x14ac:dyDescent="0.35">
      <c r="A504">
        <v>10</v>
      </c>
      <c r="B504" t="s">
        <v>14</v>
      </c>
      <c r="C504" t="s">
        <v>16</v>
      </c>
      <c r="D504" s="1">
        <v>42764</v>
      </c>
      <c r="E504">
        <v>254</v>
      </c>
      <c r="F504">
        <v>240</v>
      </c>
      <c r="G504">
        <f>SUMIFS(E$2:E504,$A$2:A504,Extraction[[#This Row],[AreaID]])</f>
        <v>5787</v>
      </c>
      <c r="H504">
        <f>SUMIFS(F$2:F504,$A$2:A504,Extraction[[#This Row],[AreaID]])</f>
        <v>5536</v>
      </c>
      <c r="I504">
        <f>VLOOKUP(Extraction[[#This Row],[AreaID]],Reserves[],4,FALSE)-Extraction[[#This Row],[OilExtractionToDate]]</f>
        <v>71441</v>
      </c>
      <c r="J504">
        <f>VLOOKUP(Extraction[[#This Row],[AreaID]],Reserves[],5,FALSE)-Extraction[[#This Row],[GasExtractionToDate]]</f>
        <v>59717</v>
      </c>
    </row>
    <row r="505" spans="1:10" x14ac:dyDescent="0.35">
      <c r="A505">
        <v>14</v>
      </c>
      <c r="B505" t="s">
        <v>15</v>
      </c>
      <c r="C505" t="s">
        <v>13</v>
      </c>
      <c r="D505" s="1">
        <v>42817</v>
      </c>
      <c r="E505">
        <v>213</v>
      </c>
      <c r="F505">
        <v>85</v>
      </c>
      <c r="G505">
        <f>SUMIFS(E$2:E505,$A$2:A505,Extraction[[#This Row],[AreaID]])</f>
        <v>7512</v>
      </c>
      <c r="H505">
        <f>SUMIFS(F$2:F505,$A$2:A505,Extraction[[#This Row],[AreaID]])</f>
        <v>7055</v>
      </c>
      <c r="I505">
        <f>VLOOKUP(Extraction[[#This Row],[AreaID]],Reserves[],4,FALSE)-Extraction[[#This Row],[OilExtractionToDate]]</f>
        <v>67899</v>
      </c>
      <c r="J505">
        <f>VLOOKUP(Extraction[[#This Row],[AreaID]],Reserves[],5,FALSE)-Extraction[[#This Row],[GasExtractionToDate]]</f>
        <v>69083</v>
      </c>
    </row>
    <row r="506" spans="1:10" x14ac:dyDescent="0.35">
      <c r="A506">
        <v>14</v>
      </c>
      <c r="B506" t="s">
        <v>15</v>
      </c>
      <c r="C506" t="s">
        <v>13</v>
      </c>
      <c r="D506" s="1">
        <v>42824</v>
      </c>
      <c r="E506">
        <v>239</v>
      </c>
      <c r="F506">
        <v>70</v>
      </c>
      <c r="G506">
        <f>SUMIFS(E$2:E506,$A$2:A506,Extraction[[#This Row],[AreaID]])</f>
        <v>7751</v>
      </c>
      <c r="H506">
        <f>SUMIFS(F$2:F506,$A$2:A506,Extraction[[#This Row],[AreaID]])</f>
        <v>7125</v>
      </c>
      <c r="I506">
        <f>VLOOKUP(Extraction[[#This Row],[AreaID]],Reserves[],4,FALSE)-Extraction[[#This Row],[OilExtractionToDate]]</f>
        <v>67660</v>
      </c>
      <c r="J506">
        <f>VLOOKUP(Extraction[[#This Row],[AreaID]],Reserves[],5,FALSE)-Extraction[[#This Row],[GasExtractionToDate]]</f>
        <v>69013</v>
      </c>
    </row>
    <row r="507" spans="1:10" x14ac:dyDescent="0.35">
      <c r="A507">
        <v>8</v>
      </c>
      <c r="B507" t="s">
        <v>6</v>
      </c>
      <c r="C507" t="s">
        <v>13</v>
      </c>
      <c r="D507" s="1">
        <v>42647</v>
      </c>
      <c r="E507">
        <v>169</v>
      </c>
      <c r="F507">
        <v>239</v>
      </c>
      <c r="G507">
        <f>SUMIFS(E$2:E507,$A$2:A507,Extraction[[#This Row],[AreaID]])</f>
        <v>1739</v>
      </c>
      <c r="H507">
        <f>SUMIFS(F$2:F507,$A$2:A507,Extraction[[#This Row],[AreaID]])</f>
        <v>1556</v>
      </c>
      <c r="I507">
        <f>VLOOKUP(Extraction[[#This Row],[AreaID]],Reserves[],4,FALSE)-Extraction[[#This Row],[OilExtractionToDate]]</f>
        <v>82051</v>
      </c>
      <c r="J507">
        <f>VLOOKUP(Extraction[[#This Row],[AreaID]],Reserves[],5,FALSE)-Extraction[[#This Row],[GasExtractionToDate]]</f>
        <v>81553</v>
      </c>
    </row>
    <row r="508" spans="1:10" x14ac:dyDescent="0.35">
      <c r="A508">
        <v>2</v>
      </c>
      <c r="B508" t="s">
        <v>4</v>
      </c>
      <c r="C508" t="s">
        <v>13</v>
      </c>
      <c r="D508" s="1">
        <v>42794</v>
      </c>
      <c r="E508">
        <v>272</v>
      </c>
      <c r="F508">
        <v>108</v>
      </c>
      <c r="G508">
        <f>SUMIFS(E$2:E508,$A$2:A508,Extraction[[#This Row],[AreaID]])</f>
        <v>7423</v>
      </c>
      <c r="H508">
        <f>SUMIFS(F$2:F508,$A$2:A508,Extraction[[#This Row],[AreaID]])</f>
        <v>7036</v>
      </c>
      <c r="I508">
        <f>VLOOKUP(Extraction[[#This Row],[AreaID]],Reserves[],4,FALSE)-Extraction[[#This Row],[OilExtractionToDate]]</f>
        <v>57018</v>
      </c>
      <c r="J508">
        <f>VLOOKUP(Extraction[[#This Row],[AreaID]],Reserves[],5,FALSE)-Extraction[[#This Row],[GasExtractionToDate]]</f>
        <v>79173</v>
      </c>
    </row>
    <row r="509" spans="1:10" x14ac:dyDescent="0.35">
      <c r="A509">
        <v>14</v>
      </c>
      <c r="B509" t="s">
        <v>15</v>
      </c>
      <c r="C509" t="s">
        <v>13</v>
      </c>
      <c r="D509" s="1">
        <v>42828</v>
      </c>
      <c r="E509">
        <v>80</v>
      </c>
      <c r="F509">
        <v>236</v>
      </c>
      <c r="G509">
        <f>SUMIFS(E$2:E509,$A$2:A509,Extraction[[#This Row],[AreaID]])</f>
        <v>7831</v>
      </c>
      <c r="H509">
        <f>SUMIFS(F$2:F509,$A$2:A509,Extraction[[#This Row],[AreaID]])</f>
        <v>7361</v>
      </c>
      <c r="I509">
        <f>VLOOKUP(Extraction[[#This Row],[AreaID]],Reserves[],4,FALSE)-Extraction[[#This Row],[OilExtractionToDate]]</f>
        <v>67580</v>
      </c>
      <c r="J509">
        <f>VLOOKUP(Extraction[[#This Row],[AreaID]],Reserves[],5,FALSE)-Extraction[[#This Row],[GasExtractionToDate]]</f>
        <v>68777</v>
      </c>
    </row>
    <row r="510" spans="1:10" x14ac:dyDescent="0.35">
      <c r="A510">
        <v>1</v>
      </c>
      <c r="B510" t="s">
        <v>4</v>
      </c>
      <c r="C510" t="s">
        <v>12</v>
      </c>
      <c r="D510" s="1">
        <v>42813</v>
      </c>
      <c r="E510">
        <v>80</v>
      </c>
      <c r="F510">
        <v>262</v>
      </c>
      <c r="G510">
        <f>SUMIFS(E$2:E510,$A$2:A510,Extraction[[#This Row],[AreaID]])</f>
        <v>7736</v>
      </c>
      <c r="H510">
        <f>SUMIFS(F$2:F510,$A$2:A510,Extraction[[#This Row],[AreaID]])</f>
        <v>7864</v>
      </c>
      <c r="I510">
        <f>VLOOKUP(Extraction[[#This Row],[AreaID]],Reserves[],4,FALSE)-Extraction[[#This Row],[OilExtractionToDate]]</f>
        <v>79854</v>
      </c>
      <c r="J510">
        <f>VLOOKUP(Extraction[[#This Row],[AreaID]],Reserves[],5,FALSE)-Extraction[[#This Row],[GasExtractionToDate]]</f>
        <v>64737</v>
      </c>
    </row>
    <row r="511" spans="1:10" x14ac:dyDescent="0.35">
      <c r="A511">
        <v>8</v>
      </c>
      <c r="B511" t="s">
        <v>6</v>
      </c>
      <c r="C511" t="s">
        <v>13</v>
      </c>
      <c r="D511" s="1">
        <v>42651</v>
      </c>
      <c r="E511">
        <v>265</v>
      </c>
      <c r="F511">
        <v>265</v>
      </c>
      <c r="G511">
        <f>SUMIFS(E$2:E511,$A$2:A511,Extraction[[#This Row],[AreaID]])</f>
        <v>2004</v>
      </c>
      <c r="H511">
        <f>SUMIFS(F$2:F511,$A$2:A511,Extraction[[#This Row],[AreaID]])</f>
        <v>1821</v>
      </c>
      <c r="I511">
        <f>VLOOKUP(Extraction[[#This Row],[AreaID]],Reserves[],4,FALSE)-Extraction[[#This Row],[OilExtractionToDate]]</f>
        <v>81786</v>
      </c>
      <c r="J511">
        <f>VLOOKUP(Extraction[[#This Row],[AreaID]],Reserves[],5,FALSE)-Extraction[[#This Row],[GasExtractionToDate]]</f>
        <v>81288</v>
      </c>
    </row>
    <row r="512" spans="1:10" x14ac:dyDescent="0.35">
      <c r="A512">
        <v>14</v>
      </c>
      <c r="B512" t="s">
        <v>15</v>
      </c>
      <c r="C512" t="s">
        <v>13</v>
      </c>
      <c r="D512" s="1">
        <v>42836</v>
      </c>
      <c r="E512">
        <v>246</v>
      </c>
      <c r="F512">
        <v>75</v>
      </c>
      <c r="G512">
        <f>SUMIFS(E$2:E512,$A$2:A512,Extraction[[#This Row],[AreaID]])</f>
        <v>8077</v>
      </c>
      <c r="H512">
        <f>SUMIFS(F$2:F512,$A$2:A512,Extraction[[#This Row],[AreaID]])</f>
        <v>7436</v>
      </c>
      <c r="I512">
        <f>VLOOKUP(Extraction[[#This Row],[AreaID]],Reserves[],4,FALSE)-Extraction[[#This Row],[OilExtractionToDate]]</f>
        <v>67334</v>
      </c>
      <c r="J512">
        <f>VLOOKUP(Extraction[[#This Row],[AreaID]],Reserves[],5,FALSE)-Extraction[[#This Row],[GasExtractionToDate]]</f>
        <v>68702</v>
      </c>
    </row>
    <row r="513" spans="1:10" x14ac:dyDescent="0.35">
      <c r="A513">
        <v>4</v>
      </c>
      <c r="B513" t="s">
        <v>5</v>
      </c>
      <c r="C513" t="s">
        <v>8</v>
      </c>
      <c r="D513" s="1">
        <v>42798</v>
      </c>
      <c r="E513">
        <v>151</v>
      </c>
      <c r="F513">
        <v>67</v>
      </c>
      <c r="G513">
        <f>SUMIFS(E$2:E513,$A$2:A513,Extraction[[#This Row],[AreaID]])</f>
        <v>7176</v>
      </c>
      <c r="H513">
        <f>SUMIFS(F$2:F513,$A$2:A513,Extraction[[#This Row],[AreaID]])</f>
        <v>6528</v>
      </c>
      <c r="I513">
        <f>VLOOKUP(Extraction[[#This Row],[AreaID]],Reserves[],4,FALSE)-Extraction[[#This Row],[OilExtractionToDate]]</f>
        <v>58014</v>
      </c>
      <c r="J513">
        <f>VLOOKUP(Extraction[[#This Row],[AreaID]],Reserves[],5,FALSE)-Extraction[[#This Row],[GasExtractionToDate]]</f>
        <v>81925</v>
      </c>
    </row>
    <row r="514" spans="1:10" x14ac:dyDescent="0.35">
      <c r="A514">
        <v>12</v>
      </c>
      <c r="B514" t="s">
        <v>14</v>
      </c>
      <c r="C514" t="s">
        <v>18</v>
      </c>
      <c r="D514" s="1">
        <v>42759</v>
      </c>
      <c r="E514">
        <v>112</v>
      </c>
      <c r="F514">
        <v>102</v>
      </c>
      <c r="G514">
        <f>SUMIFS(E$2:E514,$A$2:A514,Extraction[[#This Row],[AreaID]])</f>
        <v>6737</v>
      </c>
      <c r="H514">
        <f>SUMIFS(F$2:F514,$A$2:A514,Extraction[[#This Row],[AreaID]])</f>
        <v>6007</v>
      </c>
      <c r="I514">
        <f>VLOOKUP(Extraction[[#This Row],[AreaID]],Reserves[],4,FALSE)-Extraction[[#This Row],[OilExtractionToDate]]</f>
        <v>56650</v>
      </c>
      <c r="J514">
        <f>VLOOKUP(Extraction[[#This Row],[AreaID]],Reserves[],5,FALSE)-Extraction[[#This Row],[GasExtractionToDate]]</f>
        <v>91198</v>
      </c>
    </row>
    <row r="515" spans="1:10" x14ac:dyDescent="0.35">
      <c r="A515">
        <v>11</v>
      </c>
      <c r="B515" t="s">
        <v>14</v>
      </c>
      <c r="C515" t="s">
        <v>17</v>
      </c>
      <c r="D515" s="1">
        <v>42750</v>
      </c>
      <c r="E515">
        <v>298</v>
      </c>
      <c r="F515">
        <v>217</v>
      </c>
      <c r="G515">
        <f>SUMIFS(E$2:E515,$A$2:A515,Extraction[[#This Row],[AreaID]])</f>
        <v>6477</v>
      </c>
      <c r="H515">
        <f>SUMIFS(F$2:F515,$A$2:A515,Extraction[[#This Row],[AreaID]])</f>
        <v>5779</v>
      </c>
      <c r="I515">
        <f>VLOOKUP(Extraction[[#This Row],[AreaID]],Reserves[],4,FALSE)-Extraction[[#This Row],[OilExtractionToDate]]</f>
        <v>69503</v>
      </c>
      <c r="J515">
        <f>VLOOKUP(Extraction[[#This Row],[AreaID]],Reserves[],5,FALSE)-Extraction[[#This Row],[GasExtractionToDate]]</f>
        <v>91018</v>
      </c>
    </row>
    <row r="516" spans="1:10" x14ac:dyDescent="0.35">
      <c r="A516">
        <v>8</v>
      </c>
      <c r="B516" t="s">
        <v>6</v>
      </c>
      <c r="C516" t="s">
        <v>13</v>
      </c>
      <c r="D516" s="1">
        <v>42655</v>
      </c>
      <c r="E516">
        <v>298</v>
      </c>
      <c r="F516">
        <v>61</v>
      </c>
      <c r="G516">
        <f>SUMIFS(E$2:E516,$A$2:A516,Extraction[[#This Row],[AreaID]])</f>
        <v>2302</v>
      </c>
      <c r="H516">
        <f>SUMIFS(F$2:F516,$A$2:A516,Extraction[[#This Row],[AreaID]])</f>
        <v>1882</v>
      </c>
      <c r="I516">
        <f>VLOOKUP(Extraction[[#This Row],[AreaID]],Reserves[],4,FALSE)-Extraction[[#This Row],[OilExtractionToDate]]</f>
        <v>81488</v>
      </c>
      <c r="J516">
        <f>VLOOKUP(Extraction[[#This Row],[AreaID]],Reserves[],5,FALSE)-Extraction[[#This Row],[GasExtractionToDate]]</f>
        <v>81227</v>
      </c>
    </row>
    <row r="517" spans="1:10" x14ac:dyDescent="0.35">
      <c r="A517">
        <v>8</v>
      </c>
      <c r="B517" t="s">
        <v>6</v>
      </c>
      <c r="C517" t="s">
        <v>13</v>
      </c>
      <c r="D517" s="1">
        <v>42660</v>
      </c>
      <c r="E517">
        <v>241</v>
      </c>
      <c r="F517">
        <v>102</v>
      </c>
      <c r="G517">
        <f>SUMIFS(E$2:E517,$A$2:A517,Extraction[[#This Row],[AreaID]])</f>
        <v>2543</v>
      </c>
      <c r="H517">
        <f>SUMIFS(F$2:F517,$A$2:A517,Extraction[[#This Row],[AreaID]])</f>
        <v>1984</v>
      </c>
      <c r="I517">
        <f>VLOOKUP(Extraction[[#This Row],[AreaID]],Reserves[],4,FALSE)-Extraction[[#This Row],[OilExtractionToDate]]</f>
        <v>81247</v>
      </c>
      <c r="J517">
        <f>VLOOKUP(Extraction[[#This Row],[AreaID]],Reserves[],5,FALSE)-Extraction[[#This Row],[GasExtractionToDate]]</f>
        <v>81125</v>
      </c>
    </row>
    <row r="518" spans="1:10" x14ac:dyDescent="0.35">
      <c r="A518">
        <v>11</v>
      </c>
      <c r="B518" t="s">
        <v>14</v>
      </c>
      <c r="C518" t="s">
        <v>17</v>
      </c>
      <c r="D518" s="1">
        <v>42754</v>
      </c>
      <c r="E518">
        <v>129</v>
      </c>
      <c r="F518">
        <v>150</v>
      </c>
      <c r="G518">
        <f>SUMIFS(E$2:E518,$A$2:A518,Extraction[[#This Row],[AreaID]])</f>
        <v>6606</v>
      </c>
      <c r="H518">
        <f>SUMIFS(F$2:F518,$A$2:A518,Extraction[[#This Row],[AreaID]])</f>
        <v>5929</v>
      </c>
      <c r="I518">
        <f>VLOOKUP(Extraction[[#This Row],[AreaID]],Reserves[],4,FALSE)-Extraction[[#This Row],[OilExtractionToDate]]</f>
        <v>69374</v>
      </c>
      <c r="J518">
        <f>VLOOKUP(Extraction[[#This Row],[AreaID]],Reserves[],5,FALSE)-Extraction[[#This Row],[GasExtractionToDate]]</f>
        <v>90868</v>
      </c>
    </row>
    <row r="519" spans="1:10" x14ac:dyDescent="0.35">
      <c r="A519">
        <v>12</v>
      </c>
      <c r="B519" t="s">
        <v>14</v>
      </c>
      <c r="C519" t="s">
        <v>18</v>
      </c>
      <c r="D519" s="1">
        <v>42765</v>
      </c>
      <c r="E519">
        <v>225</v>
      </c>
      <c r="F519">
        <v>214</v>
      </c>
      <c r="G519">
        <f>SUMIFS(E$2:E519,$A$2:A519,Extraction[[#This Row],[AreaID]])</f>
        <v>6962</v>
      </c>
      <c r="H519">
        <f>SUMIFS(F$2:F519,$A$2:A519,Extraction[[#This Row],[AreaID]])</f>
        <v>6221</v>
      </c>
      <c r="I519">
        <f>VLOOKUP(Extraction[[#This Row],[AreaID]],Reserves[],4,FALSE)-Extraction[[#This Row],[OilExtractionToDate]]</f>
        <v>56425</v>
      </c>
      <c r="J519">
        <f>VLOOKUP(Extraction[[#This Row],[AreaID]],Reserves[],5,FALSE)-Extraction[[#This Row],[GasExtractionToDate]]</f>
        <v>90984</v>
      </c>
    </row>
    <row r="520" spans="1:10" x14ac:dyDescent="0.35">
      <c r="A520">
        <v>4</v>
      </c>
      <c r="B520" t="s">
        <v>5</v>
      </c>
      <c r="C520" t="s">
        <v>8</v>
      </c>
      <c r="D520" s="1">
        <v>42801</v>
      </c>
      <c r="E520">
        <v>260</v>
      </c>
      <c r="F520">
        <v>76</v>
      </c>
      <c r="G520">
        <f>SUMIFS(E$2:E520,$A$2:A520,Extraction[[#This Row],[AreaID]])</f>
        <v>7436</v>
      </c>
      <c r="H520">
        <f>SUMIFS(F$2:F520,$A$2:A520,Extraction[[#This Row],[AreaID]])</f>
        <v>6604</v>
      </c>
      <c r="I520">
        <f>VLOOKUP(Extraction[[#This Row],[AreaID]],Reserves[],4,FALSE)-Extraction[[#This Row],[OilExtractionToDate]]</f>
        <v>57754</v>
      </c>
      <c r="J520">
        <f>VLOOKUP(Extraction[[#This Row],[AreaID]],Reserves[],5,FALSE)-Extraction[[#This Row],[GasExtractionToDate]]</f>
        <v>81849</v>
      </c>
    </row>
    <row r="521" spans="1:10" x14ac:dyDescent="0.35">
      <c r="A521">
        <v>2</v>
      </c>
      <c r="B521" t="s">
        <v>4</v>
      </c>
      <c r="C521" t="s">
        <v>13</v>
      </c>
      <c r="D521" s="1">
        <v>42802</v>
      </c>
      <c r="E521">
        <v>168</v>
      </c>
      <c r="F521">
        <v>267</v>
      </c>
      <c r="G521">
        <f>SUMIFS(E$2:E521,$A$2:A521,Extraction[[#This Row],[AreaID]])</f>
        <v>7591</v>
      </c>
      <c r="H521">
        <f>SUMIFS(F$2:F521,$A$2:A521,Extraction[[#This Row],[AreaID]])</f>
        <v>7303</v>
      </c>
      <c r="I521">
        <f>VLOOKUP(Extraction[[#This Row],[AreaID]],Reserves[],4,FALSE)-Extraction[[#This Row],[OilExtractionToDate]]</f>
        <v>56850</v>
      </c>
      <c r="J521">
        <f>VLOOKUP(Extraction[[#This Row],[AreaID]],Reserves[],5,FALSE)-Extraction[[#This Row],[GasExtractionToDate]]</f>
        <v>78906</v>
      </c>
    </row>
    <row r="522" spans="1:10" x14ac:dyDescent="0.35">
      <c r="A522">
        <v>8</v>
      </c>
      <c r="B522" t="s">
        <v>6</v>
      </c>
      <c r="C522" t="s">
        <v>13</v>
      </c>
      <c r="D522" s="1">
        <v>42664</v>
      </c>
      <c r="E522">
        <v>258</v>
      </c>
      <c r="F522">
        <v>255</v>
      </c>
      <c r="G522">
        <f>SUMIFS(E$2:E522,$A$2:A522,Extraction[[#This Row],[AreaID]])</f>
        <v>2801</v>
      </c>
      <c r="H522">
        <f>SUMIFS(F$2:F522,$A$2:A522,Extraction[[#This Row],[AreaID]])</f>
        <v>2239</v>
      </c>
      <c r="I522">
        <f>VLOOKUP(Extraction[[#This Row],[AreaID]],Reserves[],4,FALSE)-Extraction[[#This Row],[OilExtractionToDate]]</f>
        <v>80989</v>
      </c>
      <c r="J522">
        <f>VLOOKUP(Extraction[[#This Row],[AreaID]],Reserves[],5,FALSE)-Extraction[[#This Row],[GasExtractionToDate]]</f>
        <v>80870</v>
      </c>
    </row>
    <row r="523" spans="1:10" x14ac:dyDescent="0.35">
      <c r="A523">
        <v>2</v>
      </c>
      <c r="B523" t="s">
        <v>4</v>
      </c>
      <c r="C523" t="s">
        <v>13</v>
      </c>
      <c r="D523" s="1">
        <v>42810</v>
      </c>
      <c r="E523">
        <v>244</v>
      </c>
      <c r="F523">
        <v>79</v>
      </c>
      <c r="G523">
        <f>SUMIFS(E$2:E523,$A$2:A523,Extraction[[#This Row],[AreaID]])</f>
        <v>7835</v>
      </c>
      <c r="H523">
        <f>SUMIFS(F$2:F523,$A$2:A523,Extraction[[#This Row],[AreaID]])</f>
        <v>7382</v>
      </c>
      <c r="I523">
        <f>VLOOKUP(Extraction[[#This Row],[AreaID]],Reserves[],4,FALSE)-Extraction[[#This Row],[OilExtractionToDate]]</f>
        <v>56606</v>
      </c>
      <c r="J523">
        <f>VLOOKUP(Extraction[[#This Row],[AreaID]],Reserves[],5,FALSE)-Extraction[[#This Row],[GasExtractionToDate]]</f>
        <v>78827</v>
      </c>
    </row>
    <row r="524" spans="1:10" x14ac:dyDescent="0.35">
      <c r="A524">
        <v>8</v>
      </c>
      <c r="B524" t="s">
        <v>6</v>
      </c>
      <c r="C524" t="s">
        <v>13</v>
      </c>
      <c r="D524" s="1">
        <v>42671</v>
      </c>
      <c r="E524">
        <v>280</v>
      </c>
      <c r="F524">
        <v>91</v>
      </c>
      <c r="G524">
        <f>SUMIFS(E$2:E524,$A$2:A524,Extraction[[#This Row],[AreaID]])</f>
        <v>3081</v>
      </c>
      <c r="H524">
        <f>SUMIFS(F$2:F524,$A$2:A524,Extraction[[#This Row],[AreaID]])</f>
        <v>2330</v>
      </c>
      <c r="I524">
        <f>VLOOKUP(Extraction[[#This Row],[AreaID]],Reserves[],4,FALSE)-Extraction[[#This Row],[OilExtractionToDate]]</f>
        <v>80709</v>
      </c>
      <c r="J524">
        <f>VLOOKUP(Extraction[[#This Row],[AreaID]],Reserves[],5,FALSE)-Extraction[[#This Row],[GasExtractionToDate]]</f>
        <v>80779</v>
      </c>
    </row>
    <row r="525" spans="1:10" x14ac:dyDescent="0.35">
      <c r="A525">
        <v>2</v>
      </c>
      <c r="B525" t="s">
        <v>4</v>
      </c>
      <c r="C525" t="s">
        <v>13</v>
      </c>
      <c r="D525" s="1">
        <v>42815</v>
      </c>
      <c r="E525">
        <v>203</v>
      </c>
      <c r="F525">
        <v>135</v>
      </c>
      <c r="G525">
        <f>SUMIFS(E$2:E525,$A$2:A525,Extraction[[#This Row],[AreaID]])</f>
        <v>8038</v>
      </c>
      <c r="H525">
        <f>SUMIFS(F$2:F525,$A$2:A525,Extraction[[#This Row],[AreaID]])</f>
        <v>7517</v>
      </c>
      <c r="I525">
        <f>VLOOKUP(Extraction[[#This Row],[AreaID]],Reserves[],4,FALSE)-Extraction[[#This Row],[OilExtractionToDate]]</f>
        <v>56403</v>
      </c>
      <c r="J525">
        <f>VLOOKUP(Extraction[[#This Row],[AreaID]],Reserves[],5,FALSE)-Extraction[[#This Row],[GasExtractionToDate]]</f>
        <v>78692</v>
      </c>
    </row>
    <row r="526" spans="1:10" x14ac:dyDescent="0.35">
      <c r="A526">
        <v>13</v>
      </c>
      <c r="B526" t="s">
        <v>15</v>
      </c>
      <c r="C526" t="s">
        <v>19</v>
      </c>
      <c r="D526" s="1">
        <v>42761</v>
      </c>
      <c r="E526">
        <v>226</v>
      </c>
      <c r="F526">
        <v>230</v>
      </c>
      <c r="G526">
        <f>SUMIFS(E$2:E526,$A$2:A526,Extraction[[#This Row],[AreaID]])</f>
        <v>6063</v>
      </c>
      <c r="H526">
        <f>SUMIFS(F$2:F526,$A$2:A526,Extraction[[#This Row],[AreaID]])</f>
        <v>5680</v>
      </c>
      <c r="I526">
        <f>VLOOKUP(Extraction[[#This Row],[AreaID]],Reserves[],4,FALSE)-Extraction[[#This Row],[OilExtractionToDate]]</f>
        <v>86640</v>
      </c>
      <c r="J526">
        <f>VLOOKUP(Extraction[[#This Row],[AreaID]],Reserves[],5,FALSE)-Extraction[[#This Row],[GasExtractionToDate]]</f>
        <v>73775</v>
      </c>
    </row>
    <row r="527" spans="1:10" x14ac:dyDescent="0.35">
      <c r="A527">
        <v>11</v>
      </c>
      <c r="B527" t="s">
        <v>14</v>
      </c>
      <c r="C527" t="s">
        <v>17</v>
      </c>
      <c r="D527" s="1">
        <v>42759</v>
      </c>
      <c r="E527">
        <v>150</v>
      </c>
      <c r="F527">
        <v>171</v>
      </c>
      <c r="G527">
        <f>SUMIFS(E$2:E527,$A$2:A527,Extraction[[#This Row],[AreaID]])</f>
        <v>6756</v>
      </c>
      <c r="H527">
        <f>SUMIFS(F$2:F527,$A$2:A527,Extraction[[#This Row],[AreaID]])</f>
        <v>6100</v>
      </c>
      <c r="I527">
        <f>VLOOKUP(Extraction[[#This Row],[AreaID]],Reserves[],4,FALSE)-Extraction[[#This Row],[OilExtractionToDate]]</f>
        <v>69224</v>
      </c>
      <c r="J527">
        <f>VLOOKUP(Extraction[[#This Row],[AreaID]],Reserves[],5,FALSE)-Extraction[[#This Row],[GasExtractionToDate]]</f>
        <v>90697</v>
      </c>
    </row>
    <row r="528" spans="1:10" x14ac:dyDescent="0.35">
      <c r="A528">
        <v>8</v>
      </c>
      <c r="B528" t="s">
        <v>6</v>
      </c>
      <c r="C528" t="s">
        <v>13</v>
      </c>
      <c r="D528" s="1">
        <v>42679</v>
      </c>
      <c r="E528">
        <v>220</v>
      </c>
      <c r="F528">
        <v>194</v>
      </c>
      <c r="G528">
        <f>SUMIFS(E$2:E528,$A$2:A528,Extraction[[#This Row],[AreaID]])</f>
        <v>3301</v>
      </c>
      <c r="H528">
        <f>SUMIFS(F$2:F528,$A$2:A528,Extraction[[#This Row],[AreaID]])</f>
        <v>2524</v>
      </c>
      <c r="I528">
        <f>VLOOKUP(Extraction[[#This Row],[AreaID]],Reserves[],4,FALSE)-Extraction[[#This Row],[OilExtractionToDate]]</f>
        <v>80489</v>
      </c>
      <c r="J528">
        <f>VLOOKUP(Extraction[[#This Row],[AreaID]],Reserves[],5,FALSE)-Extraction[[#This Row],[GasExtractionToDate]]</f>
        <v>80585</v>
      </c>
    </row>
    <row r="529" spans="1:10" x14ac:dyDescent="0.35">
      <c r="A529">
        <v>2</v>
      </c>
      <c r="B529" t="s">
        <v>4</v>
      </c>
      <c r="C529" t="s">
        <v>13</v>
      </c>
      <c r="D529" s="1">
        <v>42822</v>
      </c>
      <c r="E529">
        <v>113</v>
      </c>
      <c r="F529">
        <v>174</v>
      </c>
      <c r="G529">
        <f>SUMIFS(E$2:E529,$A$2:A529,Extraction[[#This Row],[AreaID]])</f>
        <v>8151</v>
      </c>
      <c r="H529">
        <f>SUMIFS(F$2:F529,$A$2:A529,Extraction[[#This Row],[AreaID]])</f>
        <v>7691</v>
      </c>
      <c r="I529">
        <f>VLOOKUP(Extraction[[#This Row],[AreaID]],Reserves[],4,FALSE)-Extraction[[#This Row],[OilExtractionToDate]]</f>
        <v>56290</v>
      </c>
      <c r="J529">
        <f>VLOOKUP(Extraction[[#This Row],[AreaID]],Reserves[],5,FALSE)-Extraction[[#This Row],[GasExtractionToDate]]</f>
        <v>78518</v>
      </c>
    </row>
    <row r="530" spans="1:10" x14ac:dyDescent="0.35">
      <c r="A530">
        <v>8</v>
      </c>
      <c r="B530" t="s">
        <v>6</v>
      </c>
      <c r="C530" t="s">
        <v>13</v>
      </c>
      <c r="D530" s="1">
        <v>42683</v>
      </c>
      <c r="E530">
        <v>230</v>
      </c>
      <c r="F530">
        <v>281</v>
      </c>
      <c r="G530">
        <f>SUMIFS(E$2:E530,$A$2:A530,Extraction[[#This Row],[AreaID]])</f>
        <v>3531</v>
      </c>
      <c r="H530">
        <f>SUMIFS(F$2:F530,$A$2:A530,Extraction[[#This Row],[AreaID]])</f>
        <v>2805</v>
      </c>
      <c r="I530">
        <f>VLOOKUP(Extraction[[#This Row],[AreaID]],Reserves[],4,FALSE)-Extraction[[#This Row],[OilExtractionToDate]]</f>
        <v>80259</v>
      </c>
      <c r="J530">
        <f>VLOOKUP(Extraction[[#This Row],[AreaID]],Reserves[],5,FALSE)-Extraction[[#This Row],[GasExtractionToDate]]</f>
        <v>80304</v>
      </c>
    </row>
    <row r="531" spans="1:10" x14ac:dyDescent="0.35">
      <c r="A531">
        <v>10</v>
      </c>
      <c r="B531" t="s">
        <v>14</v>
      </c>
      <c r="C531" t="s">
        <v>16</v>
      </c>
      <c r="D531" s="1">
        <v>42771</v>
      </c>
      <c r="E531">
        <v>139</v>
      </c>
      <c r="F531">
        <v>282</v>
      </c>
      <c r="G531">
        <f>SUMIFS(E$2:E531,$A$2:A531,Extraction[[#This Row],[AreaID]])</f>
        <v>5926</v>
      </c>
      <c r="H531">
        <f>SUMIFS(F$2:F531,$A$2:A531,Extraction[[#This Row],[AreaID]])</f>
        <v>5818</v>
      </c>
      <c r="I531">
        <f>VLOOKUP(Extraction[[#This Row],[AreaID]],Reserves[],4,FALSE)-Extraction[[#This Row],[OilExtractionToDate]]</f>
        <v>71302</v>
      </c>
      <c r="J531">
        <f>VLOOKUP(Extraction[[#This Row],[AreaID]],Reserves[],5,FALSE)-Extraction[[#This Row],[GasExtractionToDate]]</f>
        <v>59435</v>
      </c>
    </row>
    <row r="532" spans="1:10" x14ac:dyDescent="0.35">
      <c r="A532">
        <v>1</v>
      </c>
      <c r="B532" t="s">
        <v>4</v>
      </c>
      <c r="C532" t="s">
        <v>12</v>
      </c>
      <c r="D532" s="1">
        <v>42818</v>
      </c>
      <c r="E532">
        <v>288</v>
      </c>
      <c r="F532">
        <v>289</v>
      </c>
      <c r="G532">
        <f>SUMIFS(E$2:E532,$A$2:A532,Extraction[[#This Row],[AreaID]])</f>
        <v>8024</v>
      </c>
      <c r="H532">
        <f>SUMIFS(F$2:F532,$A$2:A532,Extraction[[#This Row],[AreaID]])</f>
        <v>8153</v>
      </c>
      <c r="I532">
        <f>VLOOKUP(Extraction[[#This Row],[AreaID]],Reserves[],4,FALSE)-Extraction[[#This Row],[OilExtractionToDate]]</f>
        <v>79566</v>
      </c>
      <c r="J532">
        <f>VLOOKUP(Extraction[[#This Row],[AreaID]],Reserves[],5,FALSE)-Extraction[[#This Row],[GasExtractionToDate]]</f>
        <v>64448</v>
      </c>
    </row>
    <row r="533" spans="1:10" x14ac:dyDescent="0.35">
      <c r="A533">
        <v>8</v>
      </c>
      <c r="B533" t="s">
        <v>6</v>
      </c>
      <c r="C533" t="s">
        <v>13</v>
      </c>
      <c r="D533" s="1">
        <v>42686</v>
      </c>
      <c r="E533">
        <v>132</v>
      </c>
      <c r="F533">
        <v>161</v>
      </c>
      <c r="G533">
        <f>SUMIFS(E$2:E533,$A$2:A533,Extraction[[#This Row],[AreaID]])</f>
        <v>3663</v>
      </c>
      <c r="H533">
        <f>SUMIFS(F$2:F533,$A$2:A533,Extraction[[#This Row],[AreaID]])</f>
        <v>2966</v>
      </c>
      <c r="I533">
        <f>VLOOKUP(Extraction[[#This Row],[AreaID]],Reserves[],4,FALSE)-Extraction[[#This Row],[OilExtractionToDate]]</f>
        <v>80127</v>
      </c>
      <c r="J533">
        <f>VLOOKUP(Extraction[[#This Row],[AreaID]],Reserves[],5,FALSE)-Extraction[[#This Row],[GasExtractionToDate]]</f>
        <v>80143</v>
      </c>
    </row>
    <row r="534" spans="1:10" x14ac:dyDescent="0.35">
      <c r="A534">
        <v>10</v>
      </c>
      <c r="B534" t="s">
        <v>14</v>
      </c>
      <c r="C534" t="s">
        <v>16</v>
      </c>
      <c r="D534" s="1">
        <v>42774</v>
      </c>
      <c r="E534">
        <v>206</v>
      </c>
      <c r="F534">
        <v>169</v>
      </c>
      <c r="G534">
        <f>SUMIFS(E$2:E534,$A$2:A534,Extraction[[#This Row],[AreaID]])</f>
        <v>6132</v>
      </c>
      <c r="H534">
        <f>SUMIFS(F$2:F534,$A$2:A534,Extraction[[#This Row],[AreaID]])</f>
        <v>5987</v>
      </c>
      <c r="I534">
        <f>VLOOKUP(Extraction[[#This Row],[AreaID]],Reserves[],4,FALSE)-Extraction[[#This Row],[OilExtractionToDate]]</f>
        <v>71096</v>
      </c>
      <c r="J534">
        <f>VLOOKUP(Extraction[[#This Row],[AreaID]],Reserves[],5,FALSE)-Extraction[[#This Row],[GasExtractionToDate]]</f>
        <v>59266</v>
      </c>
    </row>
    <row r="535" spans="1:10" x14ac:dyDescent="0.35">
      <c r="A535">
        <v>8</v>
      </c>
      <c r="B535" t="s">
        <v>6</v>
      </c>
      <c r="C535" t="s">
        <v>13</v>
      </c>
      <c r="D535" s="1">
        <v>42689</v>
      </c>
      <c r="E535">
        <v>134</v>
      </c>
      <c r="F535">
        <v>68</v>
      </c>
      <c r="G535">
        <f>SUMIFS(E$2:E535,$A$2:A535,Extraction[[#This Row],[AreaID]])</f>
        <v>3797</v>
      </c>
      <c r="H535">
        <f>SUMIFS(F$2:F535,$A$2:A535,Extraction[[#This Row],[AreaID]])</f>
        <v>3034</v>
      </c>
      <c r="I535">
        <f>VLOOKUP(Extraction[[#This Row],[AreaID]],Reserves[],4,FALSE)-Extraction[[#This Row],[OilExtractionToDate]]</f>
        <v>79993</v>
      </c>
      <c r="J535">
        <f>VLOOKUP(Extraction[[#This Row],[AreaID]],Reserves[],5,FALSE)-Extraction[[#This Row],[GasExtractionToDate]]</f>
        <v>80075</v>
      </c>
    </row>
    <row r="536" spans="1:10" x14ac:dyDescent="0.35">
      <c r="A536">
        <v>14</v>
      </c>
      <c r="B536" t="s">
        <v>15</v>
      </c>
      <c r="C536" t="s">
        <v>13</v>
      </c>
      <c r="D536" s="1">
        <v>42843</v>
      </c>
      <c r="E536">
        <v>294</v>
      </c>
      <c r="F536">
        <v>180</v>
      </c>
      <c r="G536">
        <f>SUMIFS(E$2:E536,$A$2:A536,Extraction[[#This Row],[AreaID]])</f>
        <v>8371</v>
      </c>
      <c r="H536">
        <f>SUMIFS(F$2:F536,$A$2:A536,Extraction[[#This Row],[AreaID]])</f>
        <v>7616</v>
      </c>
      <c r="I536">
        <f>VLOOKUP(Extraction[[#This Row],[AreaID]],Reserves[],4,FALSE)-Extraction[[#This Row],[OilExtractionToDate]]</f>
        <v>67040</v>
      </c>
      <c r="J536">
        <f>VLOOKUP(Extraction[[#This Row],[AreaID]],Reserves[],5,FALSE)-Extraction[[#This Row],[GasExtractionToDate]]</f>
        <v>68522</v>
      </c>
    </row>
    <row r="537" spans="1:10" x14ac:dyDescent="0.35">
      <c r="A537">
        <v>14</v>
      </c>
      <c r="B537" t="s">
        <v>15</v>
      </c>
      <c r="C537" t="s">
        <v>13</v>
      </c>
      <c r="D537" s="1">
        <v>42850</v>
      </c>
      <c r="E537">
        <v>223</v>
      </c>
      <c r="F537">
        <v>203</v>
      </c>
      <c r="G537">
        <f>SUMIFS(E$2:E537,$A$2:A537,Extraction[[#This Row],[AreaID]])</f>
        <v>8594</v>
      </c>
      <c r="H537">
        <f>SUMIFS(F$2:F537,$A$2:A537,Extraction[[#This Row],[AreaID]])</f>
        <v>7819</v>
      </c>
      <c r="I537">
        <f>VLOOKUP(Extraction[[#This Row],[AreaID]],Reserves[],4,FALSE)-Extraction[[#This Row],[OilExtractionToDate]]</f>
        <v>66817</v>
      </c>
      <c r="J537">
        <f>VLOOKUP(Extraction[[#This Row],[AreaID]],Reserves[],5,FALSE)-Extraction[[#This Row],[GasExtractionToDate]]</f>
        <v>68319</v>
      </c>
    </row>
    <row r="538" spans="1:10" x14ac:dyDescent="0.35">
      <c r="A538">
        <v>2</v>
      </c>
      <c r="B538" t="s">
        <v>4</v>
      </c>
      <c r="C538" t="s">
        <v>13</v>
      </c>
      <c r="D538" s="1">
        <v>42825</v>
      </c>
      <c r="E538">
        <v>185</v>
      </c>
      <c r="F538">
        <v>295</v>
      </c>
      <c r="G538">
        <f>SUMIFS(E$2:E538,$A$2:A538,Extraction[[#This Row],[AreaID]])</f>
        <v>8336</v>
      </c>
      <c r="H538">
        <f>SUMIFS(F$2:F538,$A$2:A538,Extraction[[#This Row],[AreaID]])</f>
        <v>7986</v>
      </c>
      <c r="I538">
        <f>VLOOKUP(Extraction[[#This Row],[AreaID]],Reserves[],4,FALSE)-Extraction[[#This Row],[OilExtractionToDate]]</f>
        <v>56105</v>
      </c>
      <c r="J538">
        <f>VLOOKUP(Extraction[[#This Row],[AreaID]],Reserves[],5,FALSE)-Extraction[[#This Row],[GasExtractionToDate]]</f>
        <v>78223</v>
      </c>
    </row>
    <row r="539" spans="1:10" x14ac:dyDescent="0.35">
      <c r="A539">
        <v>8</v>
      </c>
      <c r="B539" t="s">
        <v>6</v>
      </c>
      <c r="C539" t="s">
        <v>13</v>
      </c>
      <c r="D539" s="1">
        <v>42696</v>
      </c>
      <c r="E539">
        <v>229</v>
      </c>
      <c r="F539">
        <v>259</v>
      </c>
      <c r="G539">
        <f>SUMIFS(E$2:E539,$A$2:A539,Extraction[[#This Row],[AreaID]])</f>
        <v>4026</v>
      </c>
      <c r="H539">
        <f>SUMIFS(F$2:F539,$A$2:A539,Extraction[[#This Row],[AreaID]])</f>
        <v>3293</v>
      </c>
      <c r="I539">
        <f>VLOOKUP(Extraction[[#This Row],[AreaID]],Reserves[],4,FALSE)-Extraction[[#This Row],[OilExtractionToDate]]</f>
        <v>79764</v>
      </c>
      <c r="J539">
        <f>VLOOKUP(Extraction[[#This Row],[AreaID]],Reserves[],5,FALSE)-Extraction[[#This Row],[GasExtractionToDate]]</f>
        <v>79816</v>
      </c>
    </row>
    <row r="540" spans="1:10" x14ac:dyDescent="0.35">
      <c r="A540">
        <v>8</v>
      </c>
      <c r="B540" t="s">
        <v>6</v>
      </c>
      <c r="C540" t="s">
        <v>13</v>
      </c>
      <c r="D540" s="1">
        <v>42702</v>
      </c>
      <c r="E540">
        <v>198</v>
      </c>
      <c r="F540">
        <v>62</v>
      </c>
      <c r="G540">
        <f>SUMIFS(E$2:E540,$A$2:A540,Extraction[[#This Row],[AreaID]])</f>
        <v>4224</v>
      </c>
      <c r="H540">
        <f>SUMIFS(F$2:F540,$A$2:A540,Extraction[[#This Row],[AreaID]])</f>
        <v>3355</v>
      </c>
      <c r="I540">
        <f>VLOOKUP(Extraction[[#This Row],[AreaID]],Reserves[],4,FALSE)-Extraction[[#This Row],[OilExtractionToDate]]</f>
        <v>79566</v>
      </c>
      <c r="J540">
        <f>VLOOKUP(Extraction[[#This Row],[AreaID]],Reserves[],5,FALSE)-Extraction[[#This Row],[GasExtractionToDate]]</f>
        <v>79754</v>
      </c>
    </row>
    <row r="541" spans="1:10" x14ac:dyDescent="0.35">
      <c r="A541">
        <v>13</v>
      </c>
      <c r="B541" t="s">
        <v>15</v>
      </c>
      <c r="C541" t="s">
        <v>19</v>
      </c>
      <c r="D541" s="1">
        <v>42769</v>
      </c>
      <c r="E541">
        <v>113</v>
      </c>
      <c r="F541">
        <v>149</v>
      </c>
      <c r="G541">
        <f>SUMIFS(E$2:E541,$A$2:A541,Extraction[[#This Row],[AreaID]])</f>
        <v>6176</v>
      </c>
      <c r="H541">
        <f>SUMIFS(F$2:F541,$A$2:A541,Extraction[[#This Row],[AreaID]])</f>
        <v>5829</v>
      </c>
      <c r="I541">
        <f>VLOOKUP(Extraction[[#This Row],[AreaID]],Reserves[],4,FALSE)-Extraction[[#This Row],[OilExtractionToDate]]</f>
        <v>86527</v>
      </c>
      <c r="J541">
        <f>VLOOKUP(Extraction[[#This Row],[AreaID]],Reserves[],5,FALSE)-Extraction[[#This Row],[GasExtractionToDate]]</f>
        <v>73626</v>
      </c>
    </row>
    <row r="542" spans="1:10" x14ac:dyDescent="0.35">
      <c r="A542">
        <v>14</v>
      </c>
      <c r="B542" t="s">
        <v>15</v>
      </c>
      <c r="C542" t="s">
        <v>13</v>
      </c>
      <c r="D542" s="1">
        <v>42853</v>
      </c>
      <c r="E542">
        <v>235</v>
      </c>
      <c r="F542">
        <v>58</v>
      </c>
      <c r="G542">
        <f>SUMIFS(E$2:E542,$A$2:A542,Extraction[[#This Row],[AreaID]])</f>
        <v>8829</v>
      </c>
      <c r="H542">
        <f>SUMIFS(F$2:F542,$A$2:A542,Extraction[[#This Row],[AreaID]])</f>
        <v>7877</v>
      </c>
      <c r="I542">
        <f>VLOOKUP(Extraction[[#This Row],[AreaID]],Reserves[],4,FALSE)-Extraction[[#This Row],[OilExtractionToDate]]</f>
        <v>66582</v>
      </c>
      <c r="J542">
        <f>VLOOKUP(Extraction[[#This Row],[AreaID]],Reserves[],5,FALSE)-Extraction[[#This Row],[GasExtractionToDate]]</f>
        <v>68261</v>
      </c>
    </row>
    <row r="543" spans="1:10" x14ac:dyDescent="0.35">
      <c r="A543">
        <v>3</v>
      </c>
      <c r="B543" t="s">
        <v>4</v>
      </c>
      <c r="C543" t="s">
        <v>7</v>
      </c>
      <c r="D543" s="1">
        <v>42767</v>
      </c>
      <c r="E543">
        <v>118</v>
      </c>
      <c r="F543">
        <v>89</v>
      </c>
      <c r="G543">
        <f>SUMIFS(E$2:E543,$A$2:A543,Extraction[[#This Row],[AreaID]])</f>
        <v>6865</v>
      </c>
      <c r="H543">
        <f>SUMIFS(F$2:F543,$A$2:A543,Extraction[[#This Row],[AreaID]])</f>
        <v>5541</v>
      </c>
      <c r="I543">
        <f>VLOOKUP(Extraction[[#This Row],[AreaID]],Reserves[],4,FALSE)-Extraction[[#This Row],[OilExtractionToDate]]</f>
        <v>45293</v>
      </c>
      <c r="J543">
        <f>VLOOKUP(Extraction[[#This Row],[AreaID]],Reserves[],5,FALSE)-Extraction[[#This Row],[GasExtractionToDate]]</f>
        <v>90897</v>
      </c>
    </row>
    <row r="544" spans="1:10" x14ac:dyDescent="0.35">
      <c r="A544">
        <v>5</v>
      </c>
      <c r="B544" t="s">
        <v>5</v>
      </c>
      <c r="C544" t="s">
        <v>9</v>
      </c>
      <c r="D544" s="1">
        <v>42810</v>
      </c>
      <c r="E544">
        <v>87</v>
      </c>
      <c r="F544">
        <v>237</v>
      </c>
      <c r="G544">
        <f>SUMIFS(E$2:E544,$A$2:A544,Extraction[[#This Row],[AreaID]])</f>
        <v>7120</v>
      </c>
      <c r="H544">
        <f>SUMIFS(F$2:F544,$A$2:A544,Extraction[[#This Row],[AreaID]])</f>
        <v>7426</v>
      </c>
      <c r="I544">
        <f>VLOOKUP(Extraction[[#This Row],[AreaID]],Reserves[],4,FALSE)-Extraction[[#This Row],[OilExtractionToDate]]</f>
        <v>40303</v>
      </c>
      <c r="J544">
        <f>VLOOKUP(Extraction[[#This Row],[AreaID]],Reserves[],5,FALSE)-Extraction[[#This Row],[GasExtractionToDate]]</f>
        <v>70282</v>
      </c>
    </row>
    <row r="545" spans="1:10" x14ac:dyDescent="0.35">
      <c r="A545">
        <v>3</v>
      </c>
      <c r="B545" t="s">
        <v>4</v>
      </c>
      <c r="C545" t="s">
        <v>7</v>
      </c>
      <c r="D545" s="1">
        <v>42771</v>
      </c>
      <c r="E545">
        <v>113</v>
      </c>
      <c r="F545">
        <v>174</v>
      </c>
      <c r="G545">
        <f>SUMIFS(E$2:E545,$A$2:A545,Extraction[[#This Row],[AreaID]])</f>
        <v>6978</v>
      </c>
      <c r="H545">
        <f>SUMIFS(F$2:F545,$A$2:A545,Extraction[[#This Row],[AreaID]])</f>
        <v>5715</v>
      </c>
      <c r="I545">
        <f>VLOOKUP(Extraction[[#This Row],[AreaID]],Reserves[],4,FALSE)-Extraction[[#This Row],[OilExtractionToDate]]</f>
        <v>45180</v>
      </c>
      <c r="J545">
        <f>VLOOKUP(Extraction[[#This Row],[AreaID]],Reserves[],5,FALSE)-Extraction[[#This Row],[GasExtractionToDate]]</f>
        <v>90723</v>
      </c>
    </row>
    <row r="546" spans="1:10" x14ac:dyDescent="0.35">
      <c r="A546">
        <v>14</v>
      </c>
      <c r="B546" t="s">
        <v>15</v>
      </c>
      <c r="C546" t="s">
        <v>13</v>
      </c>
      <c r="D546" s="1">
        <v>42860</v>
      </c>
      <c r="E546">
        <v>158</v>
      </c>
      <c r="F546">
        <v>286</v>
      </c>
      <c r="G546">
        <f>SUMIFS(E$2:E546,$A$2:A546,Extraction[[#This Row],[AreaID]])</f>
        <v>8987</v>
      </c>
      <c r="H546">
        <f>SUMIFS(F$2:F546,$A$2:A546,Extraction[[#This Row],[AreaID]])</f>
        <v>8163</v>
      </c>
      <c r="I546">
        <f>VLOOKUP(Extraction[[#This Row],[AreaID]],Reserves[],4,FALSE)-Extraction[[#This Row],[OilExtractionToDate]]</f>
        <v>66424</v>
      </c>
      <c r="J546">
        <f>VLOOKUP(Extraction[[#This Row],[AreaID]],Reserves[],5,FALSE)-Extraction[[#This Row],[GasExtractionToDate]]</f>
        <v>67975</v>
      </c>
    </row>
    <row r="547" spans="1:10" x14ac:dyDescent="0.35">
      <c r="A547">
        <v>11</v>
      </c>
      <c r="B547" t="s">
        <v>14</v>
      </c>
      <c r="C547" t="s">
        <v>17</v>
      </c>
      <c r="D547" s="1">
        <v>42767</v>
      </c>
      <c r="E547">
        <v>82</v>
      </c>
      <c r="F547">
        <v>175</v>
      </c>
      <c r="G547">
        <f>SUMIFS(E$2:E547,$A$2:A547,Extraction[[#This Row],[AreaID]])</f>
        <v>6838</v>
      </c>
      <c r="H547">
        <f>SUMIFS(F$2:F547,$A$2:A547,Extraction[[#This Row],[AreaID]])</f>
        <v>6275</v>
      </c>
      <c r="I547">
        <f>VLOOKUP(Extraction[[#This Row],[AreaID]],Reserves[],4,FALSE)-Extraction[[#This Row],[OilExtractionToDate]]</f>
        <v>69142</v>
      </c>
      <c r="J547">
        <f>VLOOKUP(Extraction[[#This Row],[AreaID]],Reserves[],5,FALSE)-Extraction[[#This Row],[GasExtractionToDate]]</f>
        <v>90522</v>
      </c>
    </row>
    <row r="548" spans="1:10" x14ac:dyDescent="0.35">
      <c r="A548">
        <v>8</v>
      </c>
      <c r="B548" t="s">
        <v>6</v>
      </c>
      <c r="C548" t="s">
        <v>13</v>
      </c>
      <c r="D548" s="1">
        <v>42706</v>
      </c>
      <c r="E548">
        <v>279</v>
      </c>
      <c r="F548">
        <v>77</v>
      </c>
      <c r="G548">
        <f>SUMIFS(E$2:E548,$A$2:A548,Extraction[[#This Row],[AreaID]])</f>
        <v>4503</v>
      </c>
      <c r="H548">
        <f>SUMIFS(F$2:F548,$A$2:A548,Extraction[[#This Row],[AreaID]])</f>
        <v>3432</v>
      </c>
      <c r="I548">
        <f>VLOOKUP(Extraction[[#This Row],[AreaID]],Reserves[],4,FALSE)-Extraction[[#This Row],[OilExtractionToDate]]</f>
        <v>79287</v>
      </c>
      <c r="J548">
        <f>VLOOKUP(Extraction[[#This Row],[AreaID]],Reserves[],5,FALSE)-Extraction[[#This Row],[GasExtractionToDate]]</f>
        <v>79677</v>
      </c>
    </row>
    <row r="549" spans="1:10" x14ac:dyDescent="0.35">
      <c r="A549">
        <v>1</v>
      </c>
      <c r="B549" t="s">
        <v>4</v>
      </c>
      <c r="C549" t="s">
        <v>12</v>
      </c>
      <c r="D549" s="1">
        <v>42821</v>
      </c>
      <c r="E549">
        <v>251</v>
      </c>
      <c r="F549">
        <v>253</v>
      </c>
      <c r="G549">
        <f>SUMIFS(E$2:E549,$A$2:A549,Extraction[[#This Row],[AreaID]])</f>
        <v>8275</v>
      </c>
      <c r="H549">
        <f>SUMIFS(F$2:F549,$A$2:A549,Extraction[[#This Row],[AreaID]])</f>
        <v>8406</v>
      </c>
      <c r="I549">
        <f>VLOOKUP(Extraction[[#This Row],[AreaID]],Reserves[],4,FALSE)-Extraction[[#This Row],[OilExtractionToDate]]</f>
        <v>79315</v>
      </c>
      <c r="J549">
        <f>VLOOKUP(Extraction[[#This Row],[AreaID]],Reserves[],5,FALSE)-Extraction[[#This Row],[GasExtractionToDate]]</f>
        <v>64195</v>
      </c>
    </row>
    <row r="550" spans="1:10" x14ac:dyDescent="0.35">
      <c r="A550">
        <v>5</v>
      </c>
      <c r="B550" t="s">
        <v>5</v>
      </c>
      <c r="C550" t="s">
        <v>9</v>
      </c>
      <c r="D550" s="1">
        <v>42813</v>
      </c>
      <c r="E550">
        <v>241</v>
      </c>
      <c r="F550">
        <v>100</v>
      </c>
      <c r="G550">
        <f>SUMIFS(E$2:E550,$A$2:A550,Extraction[[#This Row],[AreaID]])</f>
        <v>7361</v>
      </c>
      <c r="H550">
        <f>SUMIFS(F$2:F550,$A$2:A550,Extraction[[#This Row],[AreaID]])</f>
        <v>7526</v>
      </c>
      <c r="I550">
        <f>VLOOKUP(Extraction[[#This Row],[AreaID]],Reserves[],4,FALSE)-Extraction[[#This Row],[OilExtractionToDate]]</f>
        <v>40062</v>
      </c>
      <c r="J550">
        <f>VLOOKUP(Extraction[[#This Row],[AreaID]],Reserves[],5,FALSE)-Extraction[[#This Row],[GasExtractionToDate]]</f>
        <v>70182</v>
      </c>
    </row>
    <row r="551" spans="1:10" x14ac:dyDescent="0.35">
      <c r="A551">
        <v>8</v>
      </c>
      <c r="B551" t="s">
        <v>6</v>
      </c>
      <c r="C551" t="s">
        <v>13</v>
      </c>
      <c r="D551" s="1">
        <v>42710</v>
      </c>
      <c r="E551">
        <v>141</v>
      </c>
      <c r="F551">
        <v>208</v>
      </c>
      <c r="G551">
        <f>SUMIFS(E$2:E551,$A$2:A551,Extraction[[#This Row],[AreaID]])</f>
        <v>4644</v>
      </c>
      <c r="H551">
        <f>SUMIFS(F$2:F551,$A$2:A551,Extraction[[#This Row],[AreaID]])</f>
        <v>3640</v>
      </c>
      <c r="I551">
        <f>VLOOKUP(Extraction[[#This Row],[AreaID]],Reserves[],4,FALSE)-Extraction[[#This Row],[OilExtractionToDate]]</f>
        <v>79146</v>
      </c>
      <c r="J551">
        <f>VLOOKUP(Extraction[[#This Row],[AreaID]],Reserves[],5,FALSE)-Extraction[[#This Row],[GasExtractionToDate]]</f>
        <v>79469</v>
      </c>
    </row>
    <row r="552" spans="1:10" x14ac:dyDescent="0.35">
      <c r="A552">
        <v>14</v>
      </c>
      <c r="B552" t="s">
        <v>15</v>
      </c>
      <c r="C552" t="s">
        <v>13</v>
      </c>
      <c r="D552" s="1">
        <v>42865</v>
      </c>
      <c r="E552">
        <v>155</v>
      </c>
      <c r="F552">
        <v>53</v>
      </c>
      <c r="G552">
        <f>SUMIFS(E$2:E552,$A$2:A552,Extraction[[#This Row],[AreaID]])</f>
        <v>9142</v>
      </c>
      <c r="H552">
        <f>SUMIFS(F$2:F552,$A$2:A552,Extraction[[#This Row],[AreaID]])</f>
        <v>8216</v>
      </c>
      <c r="I552">
        <f>VLOOKUP(Extraction[[#This Row],[AreaID]],Reserves[],4,FALSE)-Extraction[[#This Row],[OilExtractionToDate]]</f>
        <v>66269</v>
      </c>
      <c r="J552">
        <f>VLOOKUP(Extraction[[#This Row],[AreaID]],Reserves[],5,FALSE)-Extraction[[#This Row],[GasExtractionToDate]]</f>
        <v>67922</v>
      </c>
    </row>
    <row r="553" spans="1:10" x14ac:dyDescent="0.35">
      <c r="A553">
        <v>2</v>
      </c>
      <c r="B553" t="s">
        <v>4</v>
      </c>
      <c r="C553" t="s">
        <v>13</v>
      </c>
      <c r="D553" s="1">
        <v>42832</v>
      </c>
      <c r="E553">
        <v>163</v>
      </c>
      <c r="F553">
        <v>256</v>
      </c>
      <c r="G553">
        <f>SUMIFS(E$2:E553,$A$2:A553,Extraction[[#This Row],[AreaID]])</f>
        <v>8499</v>
      </c>
      <c r="H553">
        <f>SUMIFS(F$2:F553,$A$2:A553,Extraction[[#This Row],[AreaID]])</f>
        <v>8242</v>
      </c>
      <c r="I553">
        <f>VLOOKUP(Extraction[[#This Row],[AreaID]],Reserves[],4,FALSE)-Extraction[[#This Row],[OilExtractionToDate]]</f>
        <v>55942</v>
      </c>
      <c r="J553">
        <f>VLOOKUP(Extraction[[#This Row],[AreaID]],Reserves[],5,FALSE)-Extraction[[#This Row],[GasExtractionToDate]]</f>
        <v>77967</v>
      </c>
    </row>
    <row r="554" spans="1:10" x14ac:dyDescent="0.35">
      <c r="A554">
        <v>3</v>
      </c>
      <c r="B554" t="s">
        <v>4</v>
      </c>
      <c r="C554" t="s">
        <v>7</v>
      </c>
      <c r="D554" s="1">
        <v>42777</v>
      </c>
      <c r="E554">
        <v>196</v>
      </c>
      <c r="F554">
        <v>85</v>
      </c>
      <c r="G554">
        <f>SUMIFS(E$2:E554,$A$2:A554,Extraction[[#This Row],[AreaID]])</f>
        <v>7174</v>
      </c>
      <c r="H554">
        <f>SUMIFS(F$2:F554,$A$2:A554,Extraction[[#This Row],[AreaID]])</f>
        <v>5800</v>
      </c>
      <c r="I554">
        <f>VLOOKUP(Extraction[[#This Row],[AreaID]],Reserves[],4,FALSE)-Extraction[[#This Row],[OilExtractionToDate]]</f>
        <v>44984</v>
      </c>
      <c r="J554">
        <f>VLOOKUP(Extraction[[#This Row],[AreaID]],Reserves[],5,FALSE)-Extraction[[#This Row],[GasExtractionToDate]]</f>
        <v>90638</v>
      </c>
    </row>
    <row r="555" spans="1:10" x14ac:dyDescent="0.35">
      <c r="A555">
        <v>11</v>
      </c>
      <c r="B555" t="s">
        <v>14</v>
      </c>
      <c r="C555" t="s">
        <v>17</v>
      </c>
      <c r="D555" s="1">
        <v>42772</v>
      </c>
      <c r="E555">
        <v>123</v>
      </c>
      <c r="F555">
        <v>118</v>
      </c>
      <c r="G555">
        <f>SUMIFS(E$2:E555,$A$2:A555,Extraction[[#This Row],[AreaID]])</f>
        <v>6961</v>
      </c>
      <c r="H555">
        <f>SUMIFS(F$2:F555,$A$2:A555,Extraction[[#This Row],[AreaID]])</f>
        <v>6393</v>
      </c>
      <c r="I555">
        <f>VLOOKUP(Extraction[[#This Row],[AreaID]],Reserves[],4,FALSE)-Extraction[[#This Row],[OilExtractionToDate]]</f>
        <v>69019</v>
      </c>
      <c r="J555">
        <f>VLOOKUP(Extraction[[#This Row],[AreaID]],Reserves[],5,FALSE)-Extraction[[#This Row],[GasExtractionToDate]]</f>
        <v>90404</v>
      </c>
    </row>
    <row r="556" spans="1:10" x14ac:dyDescent="0.35">
      <c r="A556">
        <v>8</v>
      </c>
      <c r="B556" t="s">
        <v>6</v>
      </c>
      <c r="C556" t="s">
        <v>13</v>
      </c>
      <c r="D556" s="1">
        <v>42716</v>
      </c>
      <c r="E556">
        <v>297</v>
      </c>
      <c r="F556">
        <v>285</v>
      </c>
      <c r="G556">
        <f>SUMIFS(E$2:E556,$A$2:A556,Extraction[[#This Row],[AreaID]])</f>
        <v>4941</v>
      </c>
      <c r="H556">
        <f>SUMIFS(F$2:F556,$A$2:A556,Extraction[[#This Row],[AreaID]])</f>
        <v>3925</v>
      </c>
      <c r="I556">
        <f>VLOOKUP(Extraction[[#This Row],[AreaID]],Reserves[],4,FALSE)-Extraction[[#This Row],[OilExtractionToDate]]</f>
        <v>78849</v>
      </c>
      <c r="J556">
        <f>VLOOKUP(Extraction[[#This Row],[AreaID]],Reserves[],5,FALSE)-Extraction[[#This Row],[GasExtractionToDate]]</f>
        <v>79184</v>
      </c>
    </row>
    <row r="557" spans="1:10" x14ac:dyDescent="0.35">
      <c r="A557">
        <v>13</v>
      </c>
      <c r="B557" t="s">
        <v>15</v>
      </c>
      <c r="C557" t="s">
        <v>19</v>
      </c>
      <c r="D557" s="1">
        <v>42774</v>
      </c>
      <c r="E557">
        <v>149</v>
      </c>
      <c r="F557">
        <v>92</v>
      </c>
      <c r="G557">
        <f>SUMIFS(E$2:E557,$A$2:A557,Extraction[[#This Row],[AreaID]])</f>
        <v>6325</v>
      </c>
      <c r="H557">
        <f>SUMIFS(F$2:F557,$A$2:A557,Extraction[[#This Row],[AreaID]])</f>
        <v>5921</v>
      </c>
      <c r="I557">
        <f>VLOOKUP(Extraction[[#This Row],[AreaID]],Reserves[],4,FALSE)-Extraction[[#This Row],[OilExtractionToDate]]</f>
        <v>86378</v>
      </c>
      <c r="J557">
        <f>VLOOKUP(Extraction[[#This Row],[AreaID]],Reserves[],5,FALSE)-Extraction[[#This Row],[GasExtractionToDate]]</f>
        <v>73534</v>
      </c>
    </row>
    <row r="558" spans="1:10" x14ac:dyDescent="0.35">
      <c r="A558">
        <v>8</v>
      </c>
      <c r="B558" t="s">
        <v>6</v>
      </c>
      <c r="C558" t="s">
        <v>13</v>
      </c>
      <c r="D558" s="1">
        <v>42721</v>
      </c>
      <c r="E558">
        <v>195</v>
      </c>
      <c r="F558">
        <v>190</v>
      </c>
      <c r="G558">
        <f>SUMIFS(E$2:E558,$A$2:A558,Extraction[[#This Row],[AreaID]])</f>
        <v>5136</v>
      </c>
      <c r="H558">
        <f>SUMIFS(F$2:F558,$A$2:A558,Extraction[[#This Row],[AreaID]])</f>
        <v>4115</v>
      </c>
      <c r="I558">
        <f>VLOOKUP(Extraction[[#This Row],[AreaID]],Reserves[],4,FALSE)-Extraction[[#This Row],[OilExtractionToDate]]</f>
        <v>78654</v>
      </c>
      <c r="J558">
        <f>VLOOKUP(Extraction[[#This Row],[AreaID]],Reserves[],5,FALSE)-Extraction[[#This Row],[GasExtractionToDate]]</f>
        <v>78994</v>
      </c>
    </row>
    <row r="559" spans="1:10" x14ac:dyDescent="0.35">
      <c r="A559">
        <v>3</v>
      </c>
      <c r="B559" t="s">
        <v>4</v>
      </c>
      <c r="C559" t="s">
        <v>7</v>
      </c>
      <c r="D559" s="1">
        <v>42781</v>
      </c>
      <c r="E559">
        <v>277</v>
      </c>
      <c r="F559">
        <v>113</v>
      </c>
      <c r="G559">
        <f>SUMIFS(E$2:E559,$A$2:A559,Extraction[[#This Row],[AreaID]])</f>
        <v>7451</v>
      </c>
      <c r="H559">
        <f>SUMIFS(F$2:F559,$A$2:A559,Extraction[[#This Row],[AreaID]])</f>
        <v>5913</v>
      </c>
      <c r="I559">
        <f>VLOOKUP(Extraction[[#This Row],[AreaID]],Reserves[],4,FALSE)-Extraction[[#This Row],[OilExtractionToDate]]</f>
        <v>44707</v>
      </c>
      <c r="J559">
        <f>VLOOKUP(Extraction[[#This Row],[AreaID]],Reserves[],5,FALSE)-Extraction[[#This Row],[GasExtractionToDate]]</f>
        <v>90525</v>
      </c>
    </row>
    <row r="560" spans="1:10" x14ac:dyDescent="0.35">
      <c r="A560">
        <v>8</v>
      </c>
      <c r="B560" t="s">
        <v>6</v>
      </c>
      <c r="C560" t="s">
        <v>13</v>
      </c>
      <c r="D560" s="1">
        <v>42728</v>
      </c>
      <c r="E560">
        <v>210</v>
      </c>
      <c r="F560">
        <v>88</v>
      </c>
      <c r="G560">
        <f>SUMIFS(E$2:E560,$A$2:A560,Extraction[[#This Row],[AreaID]])</f>
        <v>5346</v>
      </c>
      <c r="H560">
        <f>SUMIFS(F$2:F560,$A$2:A560,Extraction[[#This Row],[AreaID]])</f>
        <v>4203</v>
      </c>
      <c r="I560">
        <f>VLOOKUP(Extraction[[#This Row],[AreaID]],Reserves[],4,FALSE)-Extraction[[#This Row],[OilExtractionToDate]]</f>
        <v>78444</v>
      </c>
      <c r="J560">
        <f>VLOOKUP(Extraction[[#This Row],[AreaID]],Reserves[],5,FALSE)-Extraction[[#This Row],[GasExtractionToDate]]</f>
        <v>78906</v>
      </c>
    </row>
    <row r="561" spans="1:10" x14ac:dyDescent="0.35">
      <c r="A561">
        <v>8</v>
      </c>
      <c r="B561" t="s">
        <v>6</v>
      </c>
      <c r="C561" t="s">
        <v>13</v>
      </c>
      <c r="D561" s="1">
        <v>42733</v>
      </c>
      <c r="E561">
        <v>92</v>
      </c>
      <c r="F561">
        <v>124</v>
      </c>
      <c r="G561">
        <f>SUMIFS(E$2:E561,$A$2:A561,Extraction[[#This Row],[AreaID]])</f>
        <v>5438</v>
      </c>
      <c r="H561">
        <f>SUMIFS(F$2:F561,$A$2:A561,Extraction[[#This Row],[AreaID]])</f>
        <v>4327</v>
      </c>
      <c r="I561">
        <f>VLOOKUP(Extraction[[#This Row],[AreaID]],Reserves[],4,FALSE)-Extraction[[#This Row],[OilExtractionToDate]]</f>
        <v>78352</v>
      </c>
      <c r="J561">
        <f>VLOOKUP(Extraction[[#This Row],[AreaID]],Reserves[],5,FALSE)-Extraction[[#This Row],[GasExtractionToDate]]</f>
        <v>78782</v>
      </c>
    </row>
    <row r="562" spans="1:10" x14ac:dyDescent="0.35">
      <c r="A562">
        <v>8</v>
      </c>
      <c r="B562" t="s">
        <v>6</v>
      </c>
      <c r="C562" t="s">
        <v>13</v>
      </c>
      <c r="D562" s="1">
        <v>42739</v>
      </c>
      <c r="E562">
        <v>285</v>
      </c>
      <c r="F562">
        <v>80</v>
      </c>
      <c r="G562">
        <f>SUMIFS(E$2:E562,$A$2:A562,Extraction[[#This Row],[AreaID]])</f>
        <v>5723</v>
      </c>
      <c r="H562">
        <f>SUMIFS(F$2:F562,$A$2:A562,Extraction[[#This Row],[AreaID]])</f>
        <v>4407</v>
      </c>
      <c r="I562">
        <f>VLOOKUP(Extraction[[#This Row],[AreaID]],Reserves[],4,FALSE)-Extraction[[#This Row],[OilExtractionToDate]]</f>
        <v>78067</v>
      </c>
      <c r="J562">
        <f>VLOOKUP(Extraction[[#This Row],[AreaID]],Reserves[],5,FALSE)-Extraction[[#This Row],[GasExtractionToDate]]</f>
        <v>78702</v>
      </c>
    </row>
    <row r="563" spans="1:10" x14ac:dyDescent="0.35">
      <c r="A563">
        <v>2</v>
      </c>
      <c r="B563" t="s">
        <v>4</v>
      </c>
      <c r="C563" t="s">
        <v>13</v>
      </c>
      <c r="D563" s="1">
        <v>42838</v>
      </c>
      <c r="E563">
        <v>273</v>
      </c>
      <c r="F563">
        <v>188</v>
      </c>
      <c r="G563">
        <f>SUMIFS(E$2:E563,$A$2:A563,Extraction[[#This Row],[AreaID]])</f>
        <v>8772</v>
      </c>
      <c r="H563">
        <f>SUMIFS(F$2:F563,$A$2:A563,Extraction[[#This Row],[AreaID]])</f>
        <v>8430</v>
      </c>
      <c r="I563">
        <f>VLOOKUP(Extraction[[#This Row],[AreaID]],Reserves[],4,FALSE)-Extraction[[#This Row],[OilExtractionToDate]]</f>
        <v>55669</v>
      </c>
      <c r="J563">
        <f>VLOOKUP(Extraction[[#This Row],[AreaID]],Reserves[],5,FALSE)-Extraction[[#This Row],[GasExtractionToDate]]</f>
        <v>77779</v>
      </c>
    </row>
    <row r="564" spans="1:10" x14ac:dyDescent="0.35">
      <c r="A564">
        <v>5</v>
      </c>
      <c r="B564" t="s">
        <v>5</v>
      </c>
      <c r="C564" t="s">
        <v>9</v>
      </c>
      <c r="D564" s="1">
        <v>42818</v>
      </c>
      <c r="E564">
        <v>241</v>
      </c>
      <c r="F564">
        <v>164</v>
      </c>
      <c r="G564">
        <f>SUMIFS(E$2:E564,$A$2:A564,Extraction[[#This Row],[AreaID]])</f>
        <v>7602</v>
      </c>
      <c r="H564">
        <f>SUMIFS(F$2:F564,$A$2:A564,Extraction[[#This Row],[AreaID]])</f>
        <v>7690</v>
      </c>
      <c r="I564">
        <f>VLOOKUP(Extraction[[#This Row],[AreaID]],Reserves[],4,FALSE)-Extraction[[#This Row],[OilExtractionToDate]]</f>
        <v>39821</v>
      </c>
      <c r="J564">
        <f>VLOOKUP(Extraction[[#This Row],[AreaID]],Reserves[],5,FALSE)-Extraction[[#This Row],[GasExtractionToDate]]</f>
        <v>70018</v>
      </c>
    </row>
    <row r="565" spans="1:10" x14ac:dyDescent="0.35">
      <c r="A565">
        <v>11</v>
      </c>
      <c r="B565" t="s">
        <v>14</v>
      </c>
      <c r="C565" t="s">
        <v>17</v>
      </c>
      <c r="D565" s="1">
        <v>42777</v>
      </c>
      <c r="E565">
        <v>203</v>
      </c>
      <c r="F565">
        <v>200</v>
      </c>
      <c r="G565">
        <f>SUMIFS(E$2:E565,$A$2:A565,Extraction[[#This Row],[AreaID]])</f>
        <v>7164</v>
      </c>
      <c r="H565">
        <f>SUMIFS(F$2:F565,$A$2:A565,Extraction[[#This Row],[AreaID]])</f>
        <v>6593</v>
      </c>
      <c r="I565">
        <f>VLOOKUP(Extraction[[#This Row],[AreaID]],Reserves[],4,FALSE)-Extraction[[#This Row],[OilExtractionToDate]]</f>
        <v>68816</v>
      </c>
      <c r="J565">
        <f>VLOOKUP(Extraction[[#This Row],[AreaID]],Reserves[],5,FALSE)-Extraction[[#This Row],[GasExtractionToDate]]</f>
        <v>90204</v>
      </c>
    </row>
    <row r="566" spans="1:10" x14ac:dyDescent="0.35">
      <c r="A566">
        <v>1</v>
      </c>
      <c r="B566" t="s">
        <v>4</v>
      </c>
      <c r="C566" t="s">
        <v>12</v>
      </c>
      <c r="D566" s="1">
        <v>42826</v>
      </c>
      <c r="E566">
        <v>258</v>
      </c>
      <c r="F566">
        <v>156</v>
      </c>
      <c r="G566">
        <f>SUMIFS(E$2:E566,$A$2:A566,Extraction[[#This Row],[AreaID]])</f>
        <v>8533</v>
      </c>
      <c r="H566">
        <f>SUMIFS(F$2:F566,$A$2:A566,Extraction[[#This Row],[AreaID]])</f>
        <v>8562</v>
      </c>
      <c r="I566">
        <f>VLOOKUP(Extraction[[#This Row],[AreaID]],Reserves[],4,FALSE)-Extraction[[#This Row],[OilExtractionToDate]]</f>
        <v>79057</v>
      </c>
      <c r="J566">
        <f>VLOOKUP(Extraction[[#This Row],[AreaID]],Reserves[],5,FALSE)-Extraction[[#This Row],[GasExtractionToDate]]</f>
        <v>64039</v>
      </c>
    </row>
    <row r="567" spans="1:10" x14ac:dyDescent="0.35">
      <c r="A567">
        <v>8</v>
      </c>
      <c r="B567" t="s">
        <v>6</v>
      </c>
      <c r="C567" t="s">
        <v>13</v>
      </c>
      <c r="D567" s="1">
        <v>42746</v>
      </c>
      <c r="E567">
        <v>236</v>
      </c>
      <c r="F567">
        <v>286</v>
      </c>
      <c r="G567">
        <f>SUMIFS(E$2:E567,$A$2:A567,Extraction[[#This Row],[AreaID]])</f>
        <v>5959</v>
      </c>
      <c r="H567">
        <f>SUMIFS(F$2:F567,$A$2:A567,Extraction[[#This Row],[AreaID]])</f>
        <v>4693</v>
      </c>
      <c r="I567">
        <f>VLOOKUP(Extraction[[#This Row],[AreaID]],Reserves[],4,FALSE)-Extraction[[#This Row],[OilExtractionToDate]]</f>
        <v>77831</v>
      </c>
      <c r="J567">
        <f>VLOOKUP(Extraction[[#This Row],[AreaID]],Reserves[],5,FALSE)-Extraction[[#This Row],[GasExtractionToDate]]</f>
        <v>78416</v>
      </c>
    </row>
    <row r="568" spans="1:10" x14ac:dyDescent="0.35">
      <c r="A568">
        <v>11</v>
      </c>
      <c r="B568" t="s">
        <v>14</v>
      </c>
      <c r="C568" t="s">
        <v>17</v>
      </c>
      <c r="D568" s="1">
        <v>42783</v>
      </c>
      <c r="E568">
        <v>247</v>
      </c>
      <c r="F568">
        <v>56</v>
      </c>
      <c r="G568">
        <f>SUMIFS(E$2:E568,$A$2:A568,Extraction[[#This Row],[AreaID]])</f>
        <v>7411</v>
      </c>
      <c r="H568">
        <f>SUMIFS(F$2:F568,$A$2:A568,Extraction[[#This Row],[AreaID]])</f>
        <v>6649</v>
      </c>
      <c r="I568">
        <f>VLOOKUP(Extraction[[#This Row],[AreaID]],Reserves[],4,FALSE)-Extraction[[#This Row],[OilExtractionToDate]]</f>
        <v>68569</v>
      </c>
      <c r="J568">
        <f>VLOOKUP(Extraction[[#This Row],[AreaID]],Reserves[],5,FALSE)-Extraction[[#This Row],[GasExtractionToDate]]</f>
        <v>90148</v>
      </c>
    </row>
    <row r="569" spans="1:10" x14ac:dyDescent="0.35">
      <c r="A569">
        <v>13</v>
      </c>
      <c r="B569" t="s">
        <v>15</v>
      </c>
      <c r="C569" t="s">
        <v>19</v>
      </c>
      <c r="D569" s="1">
        <v>42781</v>
      </c>
      <c r="E569">
        <v>290</v>
      </c>
      <c r="F569">
        <v>170</v>
      </c>
      <c r="G569">
        <f>SUMIFS(E$2:E569,$A$2:A569,Extraction[[#This Row],[AreaID]])</f>
        <v>6615</v>
      </c>
      <c r="H569">
        <f>SUMIFS(F$2:F569,$A$2:A569,Extraction[[#This Row],[AreaID]])</f>
        <v>6091</v>
      </c>
      <c r="I569">
        <f>VLOOKUP(Extraction[[#This Row],[AreaID]],Reserves[],4,FALSE)-Extraction[[#This Row],[OilExtractionToDate]]</f>
        <v>86088</v>
      </c>
      <c r="J569">
        <f>VLOOKUP(Extraction[[#This Row],[AreaID]],Reserves[],5,FALSE)-Extraction[[#This Row],[GasExtractionToDate]]</f>
        <v>73364</v>
      </c>
    </row>
    <row r="570" spans="1:10" x14ac:dyDescent="0.35">
      <c r="A570">
        <v>3</v>
      </c>
      <c r="B570" t="s">
        <v>4</v>
      </c>
      <c r="C570" t="s">
        <v>7</v>
      </c>
      <c r="D570" s="1">
        <v>42787</v>
      </c>
      <c r="E570">
        <v>191</v>
      </c>
      <c r="F570">
        <v>128</v>
      </c>
      <c r="G570">
        <f>SUMIFS(E$2:E570,$A$2:A570,Extraction[[#This Row],[AreaID]])</f>
        <v>7642</v>
      </c>
      <c r="H570">
        <f>SUMIFS(F$2:F570,$A$2:A570,Extraction[[#This Row],[AreaID]])</f>
        <v>6041</v>
      </c>
      <c r="I570">
        <f>VLOOKUP(Extraction[[#This Row],[AreaID]],Reserves[],4,FALSE)-Extraction[[#This Row],[OilExtractionToDate]]</f>
        <v>44516</v>
      </c>
      <c r="J570">
        <f>VLOOKUP(Extraction[[#This Row],[AreaID]],Reserves[],5,FALSE)-Extraction[[#This Row],[GasExtractionToDate]]</f>
        <v>90397</v>
      </c>
    </row>
    <row r="571" spans="1:10" x14ac:dyDescent="0.35">
      <c r="A571">
        <v>3</v>
      </c>
      <c r="B571" t="s">
        <v>4</v>
      </c>
      <c r="C571" t="s">
        <v>7</v>
      </c>
      <c r="D571" s="1">
        <v>42791</v>
      </c>
      <c r="E571">
        <v>100</v>
      </c>
      <c r="F571">
        <v>233</v>
      </c>
      <c r="G571">
        <f>SUMIFS(E$2:E571,$A$2:A571,Extraction[[#This Row],[AreaID]])</f>
        <v>7742</v>
      </c>
      <c r="H571">
        <f>SUMIFS(F$2:F571,$A$2:A571,Extraction[[#This Row],[AreaID]])</f>
        <v>6274</v>
      </c>
      <c r="I571">
        <f>VLOOKUP(Extraction[[#This Row],[AreaID]],Reserves[],4,FALSE)-Extraction[[#This Row],[OilExtractionToDate]]</f>
        <v>44416</v>
      </c>
      <c r="J571">
        <f>VLOOKUP(Extraction[[#This Row],[AreaID]],Reserves[],5,FALSE)-Extraction[[#This Row],[GasExtractionToDate]]</f>
        <v>90164</v>
      </c>
    </row>
    <row r="572" spans="1:10" x14ac:dyDescent="0.35">
      <c r="A572">
        <v>1</v>
      </c>
      <c r="B572" t="s">
        <v>4</v>
      </c>
      <c r="C572" t="s">
        <v>12</v>
      </c>
      <c r="D572" s="1">
        <v>42831</v>
      </c>
      <c r="E572">
        <v>180</v>
      </c>
      <c r="F572">
        <v>207</v>
      </c>
      <c r="G572">
        <f>SUMIFS(E$2:E572,$A$2:A572,Extraction[[#This Row],[AreaID]])</f>
        <v>8713</v>
      </c>
      <c r="H572">
        <f>SUMIFS(F$2:F572,$A$2:A572,Extraction[[#This Row],[AreaID]])</f>
        <v>8769</v>
      </c>
      <c r="I572">
        <f>VLOOKUP(Extraction[[#This Row],[AreaID]],Reserves[],4,FALSE)-Extraction[[#This Row],[OilExtractionToDate]]</f>
        <v>78877</v>
      </c>
      <c r="J572">
        <f>VLOOKUP(Extraction[[#This Row],[AreaID]],Reserves[],5,FALSE)-Extraction[[#This Row],[GasExtractionToDate]]</f>
        <v>63832</v>
      </c>
    </row>
    <row r="573" spans="1:10" x14ac:dyDescent="0.35">
      <c r="A573">
        <v>8</v>
      </c>
      <c r="B573" t="s">
        <v>6</v>
      </c>
      <c r="C573" t="s">
        <v>13</v>
      </c>
      <c r="D573" s="1">
        <v>42750</v>
      </c>
      <c r="E573">
        <v>105</v>
      </c>
      <c r="F573">
        <v>214</v>
      </c>
      <c r="G573">
        <f>SUMIFS(E$2:E573,$A$2:A573,Extraction[[#This Row],[AreaID]])</f>
        <v>6064</v>
      </c>
      <c r="H573">
        <f>SUMIFS(F$2:F573,$A$2:A573,Extraction[[#This Row],[AreaID]])</f>
        <v>4907</v>
      </c>
      <c r="I573">
        <f>VLOOKUP(Extraction[[#This Row],[AreaID]],Reserves[],4,FALSE)-Extraction[[#This Row],[OilExtractionToDate]]</f>
        <v>77726</v>
      </c>
      <c r="J573">
        <f>VLOOKUP(Extraction[[#This Row],[AreaID]],Reserves[],5,FALSE)-Extraction[[#This Row],[GasExtractionToDate]]</f>
        <v>78202</v>
      </c>
    </row>
    <row r="574" spans="1:10" x14ac:dyDescent="0.35">
      <c r="A574">
        <v>13</v>
      </c>
      <c r="B574" t="s">
        <v>15</v>
      </c>
      <c r="C574" t="s">
        <v>19</v>
      </c>
      <c r="D574" s="1">
        <v>42785</v>
      </c>
      <c r="E574">
        <v>216</v>
      </c>
      <c r="F574">
        <v>230</v>
      </c>
      <c r="G574">
        <f>SUMIFS(E$2:E574,$A$2:A574,Extraction[[#This Row],[AreaID]])</f>
        <v>6831</v>
      </c>
      <c r="H574">
        <f>SUMIFS(F$2:F574,$A$2:A574,Extraction[[#This Row],[AreaID]])</f>
        <v>6321</v>
      </c>
      <c r="I574">
        <f>VLOOKUP(Extraction[[#This Row],[AreaID]],Reserves[],4,FALSE)-Extraction[[#This Row],[OilExtractionToDate]]</f>
        <v>85872</v>
      </c>
      <c r="J574">
        <f>VLOOKUP(Extraction[[#This Row],[AreaID]],Reserves[],5,FALSE)-Extraction[[#This Row],[GasExtractionToDate]]</f>
        <v>73134</v>
      </c>
    </row>
    <row r="575" spans="1:10" x14ac:dyDescent="0.35">
      <c r="A575">
        <v>5</v>
      </c>
      <c r="B575" t="s">
        <v>5</v>
      </c>
      <c r="C575" t="s">
        <v>9</v>
      </c>
      <c r="D575" s="1">
        <v>42824</v>
      </c>
      <c r="E575">
        <v>213</v>
      </c>
      <c r="F575">
        <v>182</v>
      </c>
      <c r="G575">
        <f>SUMIFS(E$2:E575,$A$2:A575,Extraction[[#This Row],[AreaID]])</f>
        <v>7815</v>
      </c>
      <c r="H575">
        <f>SUMIFS(F$2:F575,$A$2:A575,Extraction[[#This Row],[AreaID]])</f>
        <v>7872</v>
      </c>
      <c r="I575">
        <f>VLOOKUP(Extraction[[#This Row],[AreaID]],Reserves[],4,FALSE)-Extraction[[#This Row],[OilExtractionToDate]]</f>
        <v>39608</v>
      </c>
      <c r="J575">
        <f>VLOOKUP(Extraction[[#This Row],[AreaID]],Reserves[],5,FALSE)-Extraction[[#This Row],[GasExtractionToDate]]</f>
        <v>69836</v>
      </c>
    </row>
    <row r="576" spans="1:10" x14ac:dyDescent="0.35">
      <c r="A576">
        <v>13</v>
      </c>
      <c r="B576" t="s">
        <v>15</v>
      </c>
      <c r="C576" t="s">
        <v>19</v>
      </c>
      <c r="D576" s="1">
        <v>42790</v>
      </c>
      <c r="E576">
        <v>267</v>
      </c>
      <c r="F576">
        <v>86</v>
      </c>
      <c r="G576">
        <f>SUMIFS(E$2:E576,$A$2:A576,Extraction[[#This Row],[AreaID]])</f>
        <v>7098</v>
      </c>
      <c r="H576">
        <f>SUMIFS(F$2:F576,$A$2:A576,Extraction[[#This Row],[AreaID]])</f>
        <v>6407</v>
      </c>
      <c r="I576">
        <f>VLOOKUP(Extraction[[#This Row],[AreaID]],Reserves[],4,FALSE)-Extraction[[#This Row],[OilExtractionToDate]]</f>
        <v>85605</v>
      </c>
      <c r="J576">
        <f>VLOOKUP(Extraction[[#This Row],[AreaID]],Reserves[],5,FALSE)-Extraction[[#This Row],[GasExtractionToDate]]</f>
        <v>73048</v>
      </c>
    </row>
    <row r="577" spans="1:10" x14ac:dyDescent="0.35">
      <c r="A577">
        <v>13</v>
      </c>
      <c r="B577" t="s">
        <v>15</v>
      </c>
      <c r="C577" t="s">
        <v>19</v>
      </c>
      <c r="D577" s="1">
        <v>42796</v>
      </c>
      <c r="E577">
        <v>271</v>
      </c>
      <c r="F577">
        <v>297</v>
      </c>
      <c r="G577">
        <f>SUMIFS(E$2:E577,$A$2:A577,Extraction[[#This Row],[AreaID]])</f>
        <v>7369</v>
      </c>
      <c r="H577">
        <f>SUMIFS(F$2:F577,$A$2:A577,Extraction[[#This Row],[AreaID]])</f>
        <v>6704</v>
      </c>
      <c r="I577">
        <f>VLOOKUP(Extraction[[#This Row],[AreaID]],Reserves[],4,FALSE)-Extraction[[#This Row],[OilExtractionToDate]]</f>
        <v>85334</v>
      </c>
      <c r="J577">
        <f>VLOOKUP(Extraction[[#This Row],[AreaID]],Reserves[],5,FALSE)-Extraction[[#This Row],[GasExtractionToDate]]</f>
        <v>72751</v>
      </c>
    </row>
    <row r="578" spans="1:10" x14ac:dyDescent="0.35">
      <c r="A578">
        <v>14</v>
      </c>
      <c r="B578" t="s">
        <v>15</v>
      </c>
      <c r="C578" t="s">
        <v>13</v>
      </c>
      <c r="D578" s="1">
        <v>42873</v>
      </c>
      <c r="E578">
        <v>141</v>
      </c>
      <c r="F578">
        <v>161</v>
      </c>
      <c r="G578">
        <f>SUMIFS(E$2:E578,$A$2:A578,Extraction[[#This Row],[AreaID]])</f>
        <v>9283</v>
      </c>
      <c r="H578">
        <f>SUMIFS(F$2:F578,$A$2:A578,Extraction[[#This Row],[AreaID]])</f>
        <v>8377</v>
      </c>
      <c r="I578">
        <f>VLOOKUP(Extraction[[#This Row],[AreaID]],Reserves[],4,FALSE)-Extraction[[#This Row],[OilExtractionToDate]]</f>
        <v>66128</v>
      </c>
      <c r="J578">
        <f>VLOOKUP(Extraction[[#This Row],[AreaID]],Reserves[],5,FALSE)-Extraction[[#This Row],[GasExtractionToDate]]</f>
        <v>67761</v>
      </c>
    </row>
    <row r="579" spans="1:10" x14ac:dyDescent="0.35">
      <c r="A579">
        <v>14</v>
      </c>
      <c r="B579" t="s">
        <v>15</v>
      </c>
      <c r="C579" t="s">
        <v>13</v>
      </c>
      <c r="D579" s="1">
        <v>42881</v>
      </c>
      <c r="E579">
        <v>249</v>
      </c>
      <c r="F579">
        <v>250</v>
      </c>
      <c r="G579">
        <f>SUMIFS(E$2:E579,$A$2:A579,Extraction[[#This Row],[AreaID]])</f>
        <v>9532</v>
      </c>
      <c r="H579">
        <f>SUMIFS(F$2:F579,$A$2:A579,Extraction[[#This Row],[AreaID]])</f>
        <v>8627</v>
      </c>
      <c r="I579">
        <f>VLOOKUP(Extraction[[#This Row],[AreaID]],Reserves[],4,FALSE)-Extraction[[#This Row],[OilExtractionToDate]]</f>
        <v>65879</v>
      </c>
      <c r="J579">
        <f>VLOOKUP(Extraction[[#This Row],[AreaID]],Reserves[],5,FALSE)-Extraction[[#This Row],[GasExtractionToDate]]</f>
        <v>67511</v>
      </c>
    </row>
    <row r="580" spans="1:10" x14ac:dyDescent="0.35">
      <c r="A580">
        <v>8</v>
      </c>
      <c r="B580" t="s">
        <v>6</v>
      </c>
      <c r="C580" t="s">
        <v>13</v>
      </c>
      <c r="D580" s="1">
        <v>42756</v>
      </c>
      <c r="E580">
        <v>82</v>
      </c>
      <c r="F580">
        <v>127</v>
      </c>
      <c r="G580">
        <f>SUMIFS(E$2:E580,$A$2:A580,Extraction[[#This Row],[AreaID]])</f>
        <v>6146</v>
      </c>
      <c r="H580">
        <f>SUMIFS(F$2:F580,$A$2:A580,Extraction[[#This Row],[AreaID]])</f>
        <v>5034</v>
      </c>
      <c r="I580">
        <f>VLOOKUP(Extraction[[#This Row],[AreaID]],Reserves[],4,FALSE)-Extraction[[#This Row],[OilExtractionToDate]]</f>
        <v>77644</v>
      </c>
      <c r="J580">
        <f>VLOOKUP(Extraction[[#This Row],[AreaID]],Reserves[],5,FALSE)-Extraction[[#This Row],[GasExtractionToDate]]</f>
        <v>78075</v>
      </c>
    </row>
    <row r="581" spans="1:10" x14ac:dyDescent="0.35">
      <c r="A581">
        <v>10</v>
      </c>
      <c r="B581" t="s">
        <v>14</v>
      </c>
      <c r="C581" t="s">
        <v>16</v>
      </c>
      <c r="D581" s="1">
        <v>42778</v>
      </c>
      <c r="E581">
        <v>259</v>
      </c>
      <c r="F581">
        <v>132</v>
      </c>
      <c r="G581">
        <f>SUMIFS(E$2:E581,$A$2:A581,Extraction[[#This Row],[AreaID]])</f>
        <v>6391</v>
      </c>
      <c r="H581">
        <f>SUMIFS(F$2:F581,$A$2:A581,Extraction[[#This Row],[AreaID]])</f>
        <v>6119</v>
      </c>
      <c r="I581">
        <f>VLOOKUP(Extraction[[#This Row],[AreaID]],Reserves[],4,FALSE)-Extraction[[#This Row],[OilExtractionToDate]]</f>
        <v>70837</v>
      </c>
      <c r="J581">
        <f>VLOOKUP(Extraction[[#This Row],[AreaID]],Reserves[],5,FALSE)-Extraction[[#This Row],[GasExtractionToDate]]</f>
        <v>59134</v>
      </c>
    </row>
    <row r="582" spans="1:10" x14ac:dyDescent="0.35">
      <c r="A582">
        <v>12</v>
      </c>
      <c r="B582" t="s">
        <v>14</v>
      </c>
      <c r="C582" t="s">
        <v>18</v>
      </c>
      <c r="D582" s="1">
        <v>42773</v>
      </c>
      <c r="E582">
        <v>265</v>
      </c>
      <c r="F582">
        <v>118</v>
      </c>
      <c r="G582">
        <f>SUMIFS(E$2:E582,$A$2:A582,Extraction[[#This Row],[AreaID]])</f>
        <v>7227</v>
      </c>
      <c r="H582">
        <f>SUMIFS(F$2:F582,$A$2:A582,Extraction[[#This Row],[AreaID]])</f>
        <v>6339</v>
      </c>
      <c r="I582">
        <f>VLOOKUP(Extraction[[#This Row],[AreaID]],Reserves[],4,FALSE)-Extraction[[#This Row],[OilExtractionToDate]]</f>
        <v>56160</v>
      </c>
      <c r="J582">
        <f>VLOOKUP(Extraction[[#This Row],[AreaID]],Reserves[],5,FALSE)-Extraction[[#This Row],[GasExtractionToDate]]</f>
        <v>90866</v>
      </c>
    </row>
    <row r="583" spans="1:10" x14ac:dyDescent="0.35">
      <c r="A583">
        <v>13</v>
      </c>
      <c r="B583" t="s">
        <v>15</v>
      </c>
      <c r="C583" t="s">
        <v>19</v>
      </c>
      <c r="D583" s="1">
        <v>42804</v>
      </c>
      <c r="E583">
        <v>94</v>
      </c>
      <c r="F583">
        <v>85</v>
      </c>
      <c r="G583">
        <f>SUMIFS(E$2:E583,$A$2:A583,Extraction[[#This Row],[AreaID]])</f>
        <v>7463</v>
      </c>
      <c r="H583">
        <f>SUMIFS(F$2:F583,$A$2:A583,Extraction[[#This Row],[AreaID]])</f>
        <v>6789</v>
      </c>
      <c r="I583">
        <f>VLOOKUP(Extraction[[#This Row],[AreaID]],Reserves[],4,FALSE)-Extraction[[#This Row],[OilExtractionToDate]]</f>
        <v>85240</v>
      </c>
      <c r="J583">
        <f>VLOOKUP(Extraction[[#This Row],[AreaID]],Reserves[],5,FALSE)-Extraction[[#This Row],[GasExtractionToDate]]</f>
        <v>72666</v>
      </c>
    </row>
    <row r="584" spans="1:10" x14ac:dyDescent="0.35">
      <c r="A584">
        <v>1</v>
      </c>
      <c r="B584" t="s">
        <v>4</v>
      </c>
      <c r="C584" t="s">
        <v>12</v>
      </c>
      <c r="D584" s="1">
        <v>42838</v>
      </c>
      <c r="E584">
        <v>94</v>
      </c>
      <c r="F584">
        <v>261</v>
      </c>
      <c r="G584">
        <f>SUMIFS(E$2:E584,$A$2:A584,Extraction[[#This Row],[AreaID]])</f>
        <v>8807</v>
      </c>
      <c r="H584">
        <f>SUMIFS(F$2:F584,$A$2:A584,Extraction[[#This Row],[AreaID]])</f>
        <v>9030</v>
      </c>
      <c r="I584">
        <f>VLOOKUP(Extraction[[#This Row],[AreaID]],Reserves[],4,FALSE)-Extraction[[#This Row],[OilExtractionToDate]]</f>
        <v>78783</v>
      </c>
      <c r="J584">
        <f>VLOOKUP(Extraction[[#This Row],[AreaID]],Reserves[],5,FALSE)-Extraction[[#This Row],[GasExtractionToDate]]</f>
        <v>63571</v>
      </c>
    </row>
    <row r="585" spans="1:10" x14ac:dyDescent="0.35">
      <c r="A585">
        <v>3</v>
      </c>
      <c r="B585" t="s">
        <v>4</v>
      </c>
      <c r="C585" t="s">
        <v>7</v>
      </c>
      <c r="D585" s="1">
        <v>42797</v>
      </c>
      <c r="E585">
        <v>172</v>
      </c>
      <c r="F585">
        <v>181</v>
      </c>
      <c r="G585">
        <f>SUMIFS(E$2:E585,$A$2:A585,Extraction[[#This Row],[AreaID]])</f>
        <v>7914</v>
      </c>
      <c r="H585">
        <f>SUMIFS(F$2:F585,$A$2:A585,Extraction[[#This Row],[AreaID]])</f>
        <v>6455</v>
      </c>
      <c r="I585">
        <f>VLOOKUP(Extraction[[#This Row],[AreaID]],Reserves[],4,FALSE)-Extraction[[#This Row],[OilExtractionToDate]]</f>
        <v>44244</v>
      </c>
      <c r="J585">
        <f>VLOOKUP(Extraction[[#This Row],[AreaID]],Reserves[],5,FALSE)-Extraction[[#This Row],[GasExtractionToDate]]</f>
        <v>89983</v>
      </c>
    </row>
    <row r="586" spans="1:10" x14ac:dyDescent="0.35">
      <c r="A586">
        <v>13</v>
      </c>
      <c r="B586" t="s">
        <v>15</v>
      </c>
      <c r="C586" t="s">
        <v>19</v>
      </c>
      <c r="D586" s="1">
        <v>42809</v>
      </c>
      <c r="E586">
        <v>85</v>
      </c>
      <c r="F586">
        <v>250</v>
      </c>
      <c r="G586">
        <f>SUMIFS(E$2:E586,$A$2:A586,Extraction[[#This Row],[AreaID]])</f>
        <v>7548</v>
      </c>
      <c r="H586">
        <f>SUMIFS(F$2:F586,$A$2:A586,Extraction[[#This Row],[AreaID]])</f>
        <v>7039</v>
      </c>
      <c r="I586">
        <f>VLOOKUP(Extraction[[#This Row],[AreaID]],Reserves[],4,FALSE)-Extraction[[#This Row],[OilExtractionToDate]]</f>
        <v>85155</v>
      </c>
      <c r="J586">
        <f>VLOOKUP(Extraction[[#This Row],[AreaID]],Reserves[],5,FALSE)-Extraction[[#This Row],[GasExtractionToDate]]</f>
        <v>72416</v>
      </c>
    </row>
    <row r="587" spans="1:10" x14ac:dyDescent="0.35">
      <c r="A587">
        <v>8</v>
      </c>
      <c r="B587" t="s">
        <v>6</v>
      </c>
      <c r="C587" t="s">
        <v>13</v>
      </c>
      <c r="D587" s="1">
        <v>42762</v>
      </c>
      <c r="E587">
        <v>245</v>
      </c>
      <c r="F587">
        <v>223</v>
      </c>
      <c r="G587">
        <f>SUMIFS(E$2:E587,$A$2:A587,Extraction[[#This Row],[AreaID]])</f>
        <v>6391</v>
      </c>
      <c r="H587">
        <f>SUMIFS(F$2:F587,$A$2:A587,Extraction[[#This Row],[AreaID]])</f>
        <v>5257</v>
      </c>
      <c r="I587">
        <f>VLOOKUP(Extraction[[#This Row],[AreaID]],Reserves[],4,FALSE)-Extraction[[#This Row],[OilExtractionToDate]]</f>
        <v>77399</v>
      </c>
      <c r="J587">
        <f>VLOOKUP(Extraction[[#This Row],[AreaID]],Reserves[],5,FALSE)-Extraction[[#This Row],[GasExtractionToDate]]</f>
        <v>77852</v>
      </c>
    </row>
    <row r="588" spans="1:10" x14ac:dyDescent="0.35">
      <c r="A588">
        <v>2</v>
      </c>
      <c r="B588" t="s">
        <v>4</v>
      </c>
      <c r="C588" t="s">
        <v>13</v>
      </c>
      <c r="D588" s="1">
        <v>42843</v>
      </c>
      <c r="E588">
        <v>237</v>
      </c>
      <c r="F588">
        <v>122</v>
      </c>
      <c r="G588">
        <f>SUMIFS(E$2:E588,$A$2:A588,Extraction[[#This Row],[AreaID]])</f>
        <v>9009</v>
      </c>
      <c r="H588">
        <f>SUMIFS(F$2:F588,$A$2:A588,Extraction[[#This Row],[AreaID]])</f>
        <v>8552</v>
      </c>
      <c r="I588">
        <f>VLOOKUP(Extraction[[#This Row],[AreaID]],Reserves[],4,FALSE)-Extraction[[#This Row],[OilExtractionToDate]]</f>
        <v>55432</v>
      </c>
      <c r="J588">
        <f>VLOOKUP(Extraction[[#This Row],[AreaID]],Reserves[],5,FALSE)-Extraction[[#This Row],[GasExtractionToDate]]</f>
        <v>77657</v>
      </c>
    </row>
    <row r="589" spans="1:10" x14ac:dyDescent="0.35">
      <c r="A589">
        <v>8</v>
      </c>
      <c r="B589" t="s">
        <v>6</v>
      </c>
      <c r="C589" t="s">
        <v>13</v>
      </c>
      <c r="D589" s="1">
        <v>42767</v>
      </c>
      <c r="E589">
        <v>269</v>
      </c>
      <c r="F589">
        <v>228</v>
      </c>
      <c r="G589">
        <f>SUMIFS(E$2:E589,$A$2:A589,Extraction[[#This Row],[AreaID]])</f>
        <v>6660</v>
      </c>
      <c r="H589">
        <f>SUMIFS(F$2:F589,$A$2:A589,Extraction[[#This Row],[AreaID]])</f>
        <v>5485</v>
      </c>
      <c r="I589">
        <f>VLOOKUP(Extraction[[#This Row],[AreaID]],Reserves[],4,FALSE)-Extraction[[#This Row],[OilExtractionToDate]]</f>
        <v>77130</v>
      </c>
      <c r="J589">
        <f>VLOOKUP(Extraction[[#This Row],[AreaID]],Reserves[],5,FALSE)-Extraction[[#This Row],[GasExtractionToDate]]</f>
        <v>77624</v>
      </c>
    </row>
    <row r="590" spans="1:10" x14ac:dyDescent="0.35">
      <c r="A590">
        <v>1</v>
      </c>
      <c r="B590" t="s">
        <v>4</v>
      </c>
      <c r="C590" t="s">
        <v>12</v>
      </c>
      <c r="D590" s="1">
        <v>42842</v>
      </c>
      <c r="E590">
        <v>92</v>
      </c>
      <c r="F590">
        <v>247</v>
      </c>
      <c r="G590">
        <f>SUMIFS(E$2:E590,$A$2:A590,Extraction[[#This Row],[AreaID]])</f>
        <v>8899</v>
      </c>
      <c r="H590">
        <f>SUMIFS(F$2:F590,$A$2:A590,Extraction[[#This Row],[AreaID]])</f>
        <v>9277</v>
      </c>
      <c r="I590">
        <f>VLOOKUP(Extraction[[#This Row],[AreaID]],Reserves[],4,FALSE)-Extraction[[#This Row],[OilExtractionToDate]]</f>
        <v>78691</v>
      </c>
      <c r="J590">
        <f>VLOOKUP(Extraction[[#This Row],[AreaID]],Reserves[],5,FALSE)-Extraction[[#This Row],[GasExtractionToDate]]</f>
        <v>63324</v>
      </c>
    </row>
    <row r="591" spans="1:10" x14ac:dyDescent="0.35">
      <c r="A591">
        <v>11</v>
      </c>
      <c r="B591" t="s">
        <v>14</v>
      </c>
      <c r="C591" t="s">
        <v>17</v>
      </c>
      <c r="D591" s="1">
        <v>42786</v>
      </c>
      <c r="E591">
        <v>299</v>
      </c>
      <c r="F591">
        <v>155</v>
      </c>
      <c r="G591">
        <f>SUMIFS(E$2:E591,$A$2:A591,Extraction[[#This Row],[AreaID]])</f>
        <v>7710</v>
      </c>
      <c r="H591">
        <f>SUMIFS(F$2:F591,$A$2:A591,Extraction[[#This Row],[AreaID]])</f>
        <v>6804</v>
      </c>
      <c r="I591">
        <f>VLOOKUP(Extraction[[#This Row],[AreaID]],Reserves[],4,FALSE)-Extraction[[#This Row],[OilExtractionToDate]]</f>
        <v>68270</v>
      </c>
      <c r="J591">
        <f>VLOOKUP(Extraction[[#This Row],[AreaID]],Reserves[],5,FALSE)-Extraction[[#This Row],[GasExtractionToDate]]</f>
        <v>89993</v>
      </c>
    </row>
    <row r="592" spans="1:10" x14ac:dyDescent="0.35">
      <c r="A592">
        <v>8</v>
      </c>
      <c r="B592" t="s">
        <v>6</v>
      </c>
      <c r="C592" t="s">
        <v>13</v>
      </c>
      <c r="D592" s="1">
        <v>42770</v>
      </c>
      <c r="E592">
        <v>101</v>
      </c>
      <c r="F592">
        <v>172</v>
      </c>
      <c r="G592">
        <f>SUMIFS(E$2:E592,$A$2:A592,Extraction[[#This Row],[AreaID]])</f>
        <v>6761</v>
      </c>
      <c r="H592">
        <f>SUMIFS(F$2:F592,$A$2:A592,Extraction[[#This Row],[AreaID]])</f>
        <v>5657</v>
      </c>
      <c r="I592">
        <f>VLOOKUP(Extraction[[#This Row],[AreaID]],Reserves[],4,FALSE)-Extraction[[#This Row],[OilExtractionToDate]]</f>
        <v>77029</v>
      </c>
      <c r="J592">
        <f>VLOOKUP(Extraction[[#This Row],[AreaID]],Reserves[],5,FALSE)-Extraction[[#This Row],[GasExtractionToDate]]</f>
        <v>77452</v>
      </c>
    </row>
    <row r="593" spans="1:10" x14ac:dyDescent="0.35">
      <c r="A593">
        <v>12</v>
      </c>
      <c r="B593" t="s">
        <v>14</v>
      </c>
      <c r="C593" t="s">
        <v>18</v>
      </c>
      <c r="D593" s="1">
        <v>42780</v>
      </c>
      <c r="E593">
        <v>247</v>
      </c>
      <c r="F593">
        <v>115</v>
      </c>
      <c r="G593">
        <f>SUMIFS(E$2:E593,$A$2:A593,Extraction[[#This Row],[AreaID]])</f>
        <v>7474</v>
      </c>
      <c r="H593">
        <f>SUMIFS(F$2:F593,$A$2:A593,Extraction[[#This Row],[AreaID]])</f>
        <v>6454</v>
      </c>
      <c r="I593">
        <f>VLOOKUP(Extraction[[#This Row],[AreaID]],Reserves[],4,FALSE)-Extraction[[#This Row],[OilExtractionToDate]]</f>
        <v>55913</v>
      </c>
      <c r="J593">
        <f>VLOOKUP(Extraction[[#This Row],[AreaID]],Reserves[],5,FALSE)-Extraction[[#This Row],[GasExtractionToDate]]</f>
        <v>90751</v>
      </c>
    </row>
    <row r="594" spans="1:10" x14ac:dyDescent="0.35">
      <c r="A594">
        <v>5</v>
      </c>
      <c r="B594" t="s">
        <v>5</v>
      </c>
      <c r="C594" t="s">
        <v>9</v>
      </c>
      <c r="D594" s="1">
        <v>42827</v>
      </c>
      <c r="E594">
        <v>145</v>
      </c>
      <c r="F594">
        <v>61</v>
      </c>
      <c r="G594">
        <f>SUMIFS(E$2:E594,$A$2:A594,Extraction[[#This Row],[AreaID]])</f>
        <v>7960</v>
      </c>
      <c r="H594">
        <f>SUMIFS(F$2:F594,$A$2:A594,Extraction[[#This Row],[AreaID]])</f>
        <v>7933</v>
      </c>
      <c r="I594">
        <f>VLOOKUP(Extraction[[#This Row],[AreaID]],Reserves[],4,FALSE)-Extraction[[#This Row],[OilExtractionToDate]]</f>
        <v>39463</v>
      </c>
      <c r="J594">
        <f>VLOOKUP(Extraction[[#This Row],[AreaID]],Reserves[],5,FALSE)-Extraction[[#This Row],[GasExtractionToDate]]</f>
        <v>69775</v>
      </c>
    </row>
    <row r="595" spans="1:10" x14ac:dyDescent="0.35">
      <c r="A595">
        <v>2</v>
      </c>
      <c r="B595" t="s">
        <v>4</v>
      </c>
      <c r="C595" t="s">
        <v>13</v>
      </c>
      <c r="D595" s="1">
        <v>42851</v>
      </c>
      <c r="E595">
        <v>175</v>
      </c>
      <c r="F595">
        <v>258</v>
      </c>
      <c r="G595">
        <f>SUMIFS(E$2:E595,$A$2:A595,Extraction[[#This Row],[AreaID]])</f>
        <v>9184</v>
      </c>
      <c r="H595">
        <f>SUMIFS(F$2:F595,$A$2:A595,Extraction[[#This Row],[AreaID]])</f>
        <v>8810</v>
      </c>
      <c r="I595">
        <f>VLOOKUP(Extraction[[#This Row],[AreaID]],Reserves[],4,FALSE)-Extraction[[#This Row],[OilExtractionToDate]]</f>
        <v>55257</v>
      </c>
      <c r="J595">
        <f>VLOOKUP(Extraction[[#This Row],[AreaID]],Reserves[],5,FALSE)-Extraction[[#This Row],[GasExtractionToDate]]</f>
        <v>77399</v>
      </c>
    </row>
    <row r="596" spans="1:10" x14ac:dyDescent="0.35">
      <c r="A596">
        <v>8</v>
      </c>
      <c r="B596" t="s">
        <v>6</v>
      </c>
      <c r="C596" t="s">
        <v>13</v>
      </c>
      <c r="D596" s="1">
        <v>42776</v>
      </c>
      <c r="E596">
        <v>83</v>
      </c>
      <c r="F596">
        <v>246</v>
      </c>
      <c r="G596">
        <f>SUMIFS(E$2:E596,$A$2:A596,Extraction[[#This Row],[AreaID]])</f>
        <v>6844</v>
      </c>
      <c r="H596">
        <f>SUMIFS(F$2:F596,$A$2:A596,Extraction[[#This Row],[AreaID]])</f>
        <v>5903</v>
      </c>
      <c r="I596">
        <f>VLOOKUP(Extraction[[#This Row],[AreaID]],Reserves[],4,FALSE)-Extraction[[#This Row],[OilExtractionToDate]]</f>
        <v>76946</v>
      </c>
      <c r="J596">
        <f>VLOOKUP(Extraction[[#This Row],[AreaID]],Reserves[],5,FALSE)-Extraction[[#This Row],[GasExtractionToDate]]</f>
        <v>77206</v>
      </c>
    </row>
    <row r="597" spans="1:10" x14ac:dyDescent="0.35">
      <c r="A597">
        <v>1</v>
      </c>
      <c r="B597" t="s">
        <v>4</v>
      </c>
      <c r="C597" t="s">
        <v>12</v>
      </c>
      <c r="D597" s="1">
        <v>42847</v>
      </c>
      <c r="E597">
        <v>280</v>
      </c>
      <c r="F597">
        <v>70</v>
      </c>
      <c r="G597">
        <f>SUMIFS(E$2:E597,$A$2:A597,Extraction[[#This Row],[AreaID]])</f>
        <v>9179</v>
      </c>
      <c r="H597">
        <f>SUMIFS(F$2:F597,$A$2:A597,Extraction[[#This Row],[AreaID]])</f>
        <v>9347</v>
      </c>
      <c r="I597">
        <f>VLOOKUP(Extraction[[#This Row],[AreaID]],Reserves[],4,FALSE)-Extraction[[#This Row],[OilExtractionToDate]]</f>
        <v>78411</v>
      </c>
      <c r="J597">
        <f>VLOOKUP(Extraction[[#This Row],[AreaID]],Reserves[],5,FALSE)-Extraction[[#This Row],[GasExtractionToDate]]</f>
        <v>63254</v>
      </c>
    </row>
    <row r="598" spans="1:10" x14ac:dyDescent="0.35">
      <c r="A598">
        <v>5</v>
      </c>
      <c r="B598" t="s">
        <v>5</v>
      </c>
      <c r="C598" t="s">
        <v>9</v>
      </c>
      <c r="D598" s="1">
        <v>42833</v>
      </c>
      <c r="E598">
        <v>264</v>
      </c>
      <c r="F598">
        <v>288</v>
      </c>
      <c r="G598">
        <f>SUMIFS(E$2:E598,$A$2:A598,Extraction[[#This Row],[AreaID]])</f>
        <v>8224</v>
      </c>
      <c r="H598">
        <f>SUMIFS(F$2:F598,$A$2:A598,Extraction[[#This Row],[AreaID]])</f>
        <v>8221</v>
      </c>
      <c r="I598">
        <f>VLOOKUP(Extraction[[#This Row],[AreaID]],Reserves[],4,FALSE)-Extraction[[#This Row],[OilExtractionToDate]]</f>
        <v>39199</v>
      </c>
      <c r="J598">
        <f>VLOOKUP(Extraction[[#This Row],[AreaID]],Reserves[],5,FALSE)-Extraction[[#This Row],[GasExtractionToDate]]</f>
        <v>69487</v>
      </c>
    </row>
    <row r="599" spans="1:10" x14ac:dyDescent="0.35">
      <c r="A599">
        <v>12</v>
      </c>
      <c r="B599" t="s">
        <v>14</v>
      </c>
      <c r="C599" t="s">
        <v>18</v>
      </c>
      <c r="D599" s="1">
        <v>42783</v>
      </c>
      <c r="E599">
        <v>175</v>
      </c>
      <c r="F599">
        <v>250</v>
      </c>
      <c r="G599">
        <f>SUMIFS(E$2:E599,$A$2:A599,Extraction[[#This Row],[AreaID]])</f>
        <v>7649</v>
      </c>
      <c r="H599">
        <f>SUMIFS(F$2:F599,$A$2:A599,Extraction[[#This Row],[AreaID]])</f>
        <v>6704</v>
      </c>
      <c r="I599">
        <f>VLOOKUP(Extraction[[#This Row],[AreaID]],Reserves[],4,FALSE)-Extraction[[#This Row],[OilExtractionToDate]]</f>
        <v>55738</v>
      </c>
      <c r="J599">
        <f>VLOOKUP(Extraction[[#This Row],[AreaID]],Reserves[],5,FALSE)-Extraction[[#This Row],[GasExtractionToDate]]</f>
        <v>90501</v>
      </c>
    </row>
    <row r="600" spans="1:10" x14ac:dyDescent="0.35">
      <c r="A600">
        <v>8</v>
      </c>
      <c r="B600" t="s">
        <v>6</v>
      </c>
      <c r="C600" t="s">
        <v>13</v>
      </c>
      <c r="D600" s="1">
        <v>42781</v>
      </c>
      <c r="E600">
        <v>298</v>
      </c>
      <c r="F600">
        <v>191</v>
      </c>
      <c r="G600">
        <f>SUMIFS(E$2:E600,$A$2:A600,Extraction[[#This Row],[AreaID]])</f>
        <v>7142</v>
      </c>
      <c r="H600">
        <f>SUMIFS(F$2:F600,$A$2:A600,Extraction[[#This Row],[AreaID]])</f>
        <v>6094</v>
      </c>
      <c r="I600">
        <f>VLOOKUP(Extraction[[#This Row],[AreaID]],Reserves[],4,FALSE)-Extraction[[#This Row],[OilExtractionToDate]]</f>
        <v>76648</v>
      </c>
      <c r="J600">
        <f>VLOOKUP(Extraction[[#This Row],[AreaID]],Reserves[],5,FALSE)-Extraction[[#This Row],[GasExtractionToDate]]</f>
        <v>77015</v>
      </c>
    </row>
    <row r="601" spans="1:10" x14ac:dyDescent="0.35">
      <c r="A601">
        <v>1</v>
      </c>
      <c r="B601" t="s">
        <v>4</v>
      </c>
      <c r="C601" t="s">
        <v>12</v>
      </c>
      <c r="D601" s="1">
        <v>42851</v>
      </c>
      <c r="E601">
        <v>194</v>
      </c>
      <c r="F601">
        <v>235</v>
      </c>
      <c r="G601">
        <f>SUMIFS(E$2:E601,$A$2:A601,Extraction[[#This Row],[AreaID]])</f>
        <v>9373</v>
      </c>
      <c r="H601">
        <f>SUMIFS(F$2:F601,$A$2:A601,Extraction[[#This Row],[AreaID]])</f>
        <v>9582</v>
      </c>
      <c r="I601">
        <f>VLOOKUP(Extraction[[#This Row],[AreaID]],Reserves[],4,FALSE)-Extraction[[#This Row],[OilExtractionToDate]]</f>
        <v>78217</v>
      </c>
      <c r="J601">
        <f>VLOOKUP(Extraction[[#This Row],[AreaID]],Reserves[],5,FALSE)-Extraction[[#This Row],[GasExtractionToDate]]</f>
        <v>63019</v>
      </c>
    </row>
    <row r="602" spans="1:10" x14ac:dyDescent="0.35">
      <c r="A602">
        <v>14</v>
      </c>
      <c r="B602" t="s">
        <v>15</v>
      </c>
      <c r="C602" t="s">
        <v>13</v>
      </c>
      <c r="D602" s="1">
        <v>42889</v>
      </c>
      <c r="E602">
        <v>253</v>
      </c>
      <c r="F602">
        <v>144</v>
      </c>
      <c r="G602">
        <f>SUMIFS(E$2:E602,$A$2:A602,Extraction[[#This Row],[AreaID]])</f>
        <v>9785</v>
      </c>
      <c r="H602">
        <f>SUMIFS(F$2:F602,$A$2:A602,Extraction[[#This Row],[AreaID]])</f>
        <v>8771</v>
      </c>
      <c r="I602">
        <f>VLOOKUP(Extraction[[#This Row],[AreaID]],Reserves[],4,FALSE)-Extraction[[#This Row],[OilExtractionToDate]]</f>
        <v>65626</v>
      </c>
      <c r="J602">
        <f>VLOOKUP(Extraction[[#This Row],[AreaID]],Reserves[],5,FALSE)-Extraction[[#This Row],[GasExtractionToDate]]</f>
        <v>67367</v>
      </c>
    </row>
    <row r="603" spans="1:10" x14ac:dyDescent="0.35">
      <c r="A603">
        <v>8</v>
      </c>
      <c r="B603" t="s">
        <v>6</v>
      </c>
      <c r="C603" t="s">
        <v>13</v>
      </c>
      <c r="D603" s="1">
        <v>42789</v>
      </c>
      <c r="E603">
        <v>117</v>
      </c>
      <c r="F603">
        <v>293</v>
      </c>
      <c r="G603">
        <f>SUMIFS(E$2:E603,$A$2:A603,Extraction[[#This Row],[AreaID]])</f>
        <v>7259</v>
      </c>
      <c r="H603">
        <f>SUMIFS(F$2:F603,$A$2:A603,Extraction[[#This Row],[AreaID]])</f>
        <v>6387</v>
      </c>
      <c r="I603">
        <f>VLOOKUP(Extraction[[#This Row],[AreaID]],Reserves[],4,FALSE)-Extraction[[#This Row],[OilExtractionToDate]]</f>
        <v>76531</v>
      </c>
      <c r="J603">
        <f>VLOOKUP(Extraction[[#This Row],[AreaID]],Reserves[],5,FALSE)-Extraction[[#This Row],[GasExtractionToDate]]</f>
        <v>76722</v>
      </c>
    </row>
    <row r="604" spans="1:10" x14ac:dyDescent="0.35">
      <c r="A604">
        <v>12</v>
      </c>
      <c r="B604" t="s">
        <v>14</v>
      </c>
      <c r="C604" t="s">
        <v>18</v>
      </c>
      <c r="D604" s="1">
        <v>42788</v>
      </c>
      <c r="E604">
        <v>275</v>
      </c>
      <c r="F604">
        <v>277</v>
      </c>
      <c r="G604">
        <f>SUMIFS(E$2:E604,$A$2:A604,Extraction[[#This Row],[AreaID]])</f>
        <v>7924</v>
      </c>
      <c r="H604">
        <f>SUMIFS(F$2:F604,$A$2:A604,Extraction[[#This Row],[AreaID]])</f>
        <v>6981</v>
      </c>
      <c r="I604">
        <f>VLOOKUP(Extraction[[#This Row],[AreaID]],Reserves[],4,FALSE)-Extraction[[#This Row],[OilExtractionToDate]]</f>
        <v>55463</v>
      </c>
      <c r="J604">
        <f>VLOOKUP(Extraction[[#This Row],[AreaID]],Reserves[],5,FALSE)-Extraction[[#This Row],[GasExtractionToDate]]</f>
        <v>90224</v>
      </c>
    </row>
    <row r="605" spans="1:10" x14ac:dyDescent="0.35">
      <c r="A605">
        <v>14</v>
      </c>
      <c r="B605" t="s">
        <v>15</v>
      </c>
      <c r="C605" t="s">
        <v>13</v>
      </c>
      <c r="D605" s="1">
        <v>42896</v>
      </c>
      <c r="E605">
        <v>99</v>
      </c>
      <c r="F605">
        <v>175</v>
      </c>
      <c r="G605">
        <f>SUMIFS(E$2:E605,$A$2:A605,Extraction[[#This Row],[AreaID]])</f>
        <v>9884</v>
      </c>
      <c r="H605">
        <f>SUMIFS(F$2:F605,$A$2:A605,Extraction[[#This Row],[AreaID]])</f>
        <v>8946</v>
      </c>
      <c r="I605">
        <f>VLOOKUP(Extraction[[#This Row],[AreaID]],Reserves[],4,FALSE)-Extraction[[#This Row],[OilExtractionToDate]]</f>
        <v>65527</v>
      </c>
      <c r="J605">
        <f>VLOOKUP(Extraction[[#This Row],[AreaID]],Reserves[],5,FALSE)-Extraction[[#This Row],[GasExtractionToDate]]</f>
        <v>67192</v>
      </c>
    </row>
    <row r="606" spans="1:10" x14ac:dyDescent="0.35">
      <c r="A606">
        <v>8</v>
      </c>
      <c r="B606" t="s">
        <v>6</v>
      </c>
      <c r="C606" t="s">
        <v>13</v>
      </c>
      <c r="D606" s="1">
        <v>42794</v>
      </c>
      <c r="E606">
        <v>206</v>
      </c>
      <c r="F606">
        <v>193</v>
      </c>
      <c r="G606">
        <f>SUMIFS(E$2:E606,$A$2:A606,Extraction[[#This Row],[AreaID]])</f>
        <v>7465</v>
      </c>
      <c r="H606">
        <f>SUMIFS(F$2:F606,$A$2:A606,Extraction[[#This Row],[AreaID]])</f>
        <v>6580</v>
      </c>
      <c r="I606">
        <f>VLOOKUP(Extraction[[#This Row],[AreaID]],Reserves[],4,FALSE)-Extraction[[#This Row],[OilExtractionToDate]]</f>
        <v>76325</v>
      </c>
      <c r="J606">
        <f>VLOOKUP(Extraction[[#This Row],[AreaID]],Reserves[],5,FALSE)-Extraction[[#This Row],[GasExtractionToDate]]</f>
        <v>76529</v>
      </c>
    </row>
    <row r="607" spans="1:10" x14ac:dyDescent="0.35">
      <c r="A607">
        <v>8</v>
      </c>
      <c r="B607" t="s">
        <v>6</v>
      </c>
      <c r="C607" t="s">
        <v>13</v>
      </c>
      <c r="D607" s="1">
        <v>42800</v>
      </c>
      <c r="E607">
        <v>170</v>
      </c>
      <c r="F607">
        <v>200</v>
      </c>
      <c r="G607">
        <f>SUMIFS(E$2:E607,$A$2:A607,Extraction[[#This Row],[AreaID]])</f>
        <v>7635</v>
      </c>
      <c r="H607">
        <f>SUMIFS(F$2:F607,$A$2:A607,Extraction[[#This Row],[AreaID]])</f>
        <v>6780</v>
      </c>
      <c r="I607">
        <f>VLOOKUP(Extraction[[#This Row],[AreaID]],Reserves[],4,FALSE)-Extraction[[#This Row],[OilExtractionToDate]]</f>
        <v>76155</v>
      </c>
      <c r="J607">
        <f>VLOOKUP(Extraction[[#This Row],[AreaID]],Reserves[],5,FALSE)-Extraction[[#This Row],[GasExtractionToDate]]</f>
        <v>76329</v>
      </c>
    </row>
    <row r="608" spans="1:10" x14ac:dyDescent="0.35">
      <c r="A608">
        <v>11</v>
      </c>
      <c r="B608" t="s">
        <v>14</v>
      </c>
      <c r="C608" t="s">
        <v>17</v>
      </c>
      <c r="D608" s="1">
        <v>42789</v>
      </c>
      <c r="E608">
        <v>83</v>
      </c>
      <c r="F608">
        <v>132</v>
      </c>
      <c r="G608">
        <f>SUMIFS(E$2:E608,$A$2:A608,Extraction[[#This Row],[AreaID]])</f>
        <v>7793</v>
      </c>
      <c r="H608">
        <f>SUMIFS(F$2:F608,$A$2:A608,Extraction[[#This Row],[AreaID]])</f>
        <v>6936</v>
      </c>
      <c r="I608">
        <f>VLOOKUP(Extraction[[#This Row],[AreaID]],Reserves[],4,FALSE)-Extraction[[#This Row],[OilExtractionToDate]]</f>
        <v>68187</v>
      </c>
      <c r="J608">
        <f>VLOOKUP(Extraction[[#This Row],[AreaID]],Reserves[],5,FALSE)-Extraction[[#This Row],[GasExtractionToDate]]</f>
        <v>89861</v>
      </c>
    </row>
    <row r="609" spans="1:10" x14ac:dyDescent="0.35">
      <c r="A609">
        <v>12</v>
      </c>
      <c r="B609" t="s">
        <v>14</v>
      </c>
      <c r="C609" t="s">
        <v>18</v>
      </c>
      <c r="D609" s="1">
        <v>42794</v>
      </c>
      <c r="E609">
        <v>199</v>
      </c>
      <c r="F609">
        <v>270</v>
      </c>
      <c r="G609">
        <f>SUMIFS(E$2:E609,$A$2:A609,Extraction[[#This Row],[AreaID]])</f>
        <v>8123</v>
      </c>
      <c r="H609">
        <f>SUMIFS(F$2:F609,$A$2:A609,Extraction[[#This Row],[AreaID]])</f>
        <v>7251</v>
      </c>
      <c r="I609">
        <f>VLOOKUP(Extraction[[#This Row],[AreaID]],Reserves[],4,FALSE)-Extraction[[#This Row],[OilExtractionToDate]]</f>
        <v>55264</v>
      </c>
      <c r="J609">
        <f>VLOOKUP(Extraction[[#This Row],[AreaID]],Reserves[],5,FALSE)-Extraction[[#This Row],[GasExtractionToDate]]</f>
        <v>89954</v>
      </c>
    </row>
    <row r="610" spans="1:10" x14ac:dyDescent="0.35">
      <c r="A610">
        <v>1</v>
      </c>
      <c r="B610" t="s">
        <v>4</v>
      </c>
      <c r="C610" t="s">
        <v>12</v>
      </c>
      <c r="D610" s="1">
        <v>42856</v>
      </c>
      <c r="E610">
        <v>278</v>
      </c>
      <c r="F610">
        <v>87</v>
      </c>
      <c r="G610">
        <f>SUMIFS(E$2:E610,$A$2:A610,Extraction[[#This Row],[AreaID]])</f>
        <v>9651</v>
      </c>
      <c r="H610">
        <f>SUMIFS(F$2:F610,$A$2:A610,Extraction[[#This Row],[AreaID]])</f>
        <v>9669</v>
      </c>
      <c r="I610">
        <f>VLOOKUP(Extraction[[#This Row],[AreaID]],Reserves[],4,FALSE)-Extraction[[#This Row],[OilExtractionToDate]]</f>
        <v>77939</v>
      </c>
      <c r="J610">
        <f>VLOOKUP(Extraction[[#This Row],[AreaID]],Reserves[],5,FALSE)-Extraction[[#This Row],[GasExtractionToDate]]</f>
        <v>62932</v>
      </c>
    </row>
    <row r="611" spans="1:10" x14ac:dyDescent="0.35">
      <c r="A611">
        <v>8</v>
      </c>
      <c r="B611" t="s">
        <v>6</v>
      </c>
      <c r="C611" t="s">
        <v>13</v>
      </c>
      <c r="D611" s="1">
        <v>42805</v>
      </c>
      <c r="E611">
        <v>278</v>
      </c>
      <c r="F611">
        <v>245</v>
      </c>
      <c r="G611">
        <f>SUMIFS(E$2:E611,$A$2:A611,Extraction[[#This Row],[AreaID]])</f>
        <v>7913</v>
      </c>
      <c r="H611">
        <f>SUMIFS(F$2:F611,$A$2:A611,Extraction[[#This Row],[AreaID]])</f>
        <v>7025</v>
      </c>
      <c r="I611">
        <f>VLOOKUP(Extraction[[#This Row],[AreaID]],Reserves[],4,FALSE)-Extraction[[#This Row],[OilExtractionToDate]]</f>
        <v>75877</v>
      </c>
      <c r="J611">
        <f>VLOOKUP(Extraction[[#This Row],[AreaID]],Reserves[],5,FALSE)-Extraction[[#This Row],[GasExtractionToDate]]</f>
        <v>76084</v>
      </c>
    </row>
    <row r="612" spans="1:10" x14ac:dyDescent="0.35">
      <c r="A612">
        <v>12</v>
      </c>
      <c r="B612" t="s">
        <v>14</v>
      </c>
      <c r="C612" t="s">
        <v>18</v>
      </c>
      <c r="D612" s="1">
        <v>42799</v>
      </c>
      <c r="E612">
        <v>225</v>
      </c>
      <c r="F612">
        <v>163</v>
      </c>
      <c r="G612">
        <f>SUMIFS(E$2:E612,$A$2:A612,Extraction[[#This Row],[AreaID]])</f>
        <v>8348</v>
      </c>
      <c r="H612">
        <f>SUMIFS(F$2:F612,$A$2:A612,Extraction[[#This Row],[AreaID]])</f>
        <v>7414</v>
      </c>
      <c r="I612">
        <f>VLOOKUP(Extraction[[#This Row],[AreaID]],Reserves[],4,FALSE)-Extraction[[#This Row],[OilExtractionToDate]]</f>
        <v>55039</v>
      </c>
      <c r="J612">
        <f>VLOOKUP(Extraction[[#This Row],[AreaID]],Reserves[],5,FALSE)-Extraction[[#This Row],[GasExtractionToDate]]</f>
        <v>89791</v>
      </c>
    </row>
    <row r="613" spans="1:10" x14ac:dyDescent="0.35">
      <c r="A613">
        <v>10</v>
      </c>
      <c r="B613" t="s">
        <v>14</v>
      </c>
      <c r="C613" t="s">
        <v>16</v>
      </c>
      <c r="D613" s="1">
        <v>42782</v>
      </c>
      <c r="E613">
        <v>283</v>
      </c>
      <c r="F613">
        <v>79</v>
      </c>
      <c r="G613">
        <f>SUMIFS(E$2:E613,$A$2:A613,Extraction[[#This Row],[AreaID]])</f>
        <v>6674</v>
      </c>
      <c r="H613">
        <f>SUMIFS(F$2:F613,$A$2:A613,Extraction[[#This Row],[AreaID]])</f>
        <v>6198</v>
      </c>
      <c r="I613">
        <f>VLOOKUP(Extraction[[#This Row],[AreaID]],Reserves[],4,FALSE)-Extraction[[#This Row],[OilExtractionToDate]]</f>
        <v>70554</v>
      </c>
      <c r="J613">
        <f>VLOOKUP(Extraction[[#This Row],[AreaID]],Reserves[],5,FALSE)-Extraction[[#This Row],[GasExtractionToDate]]</f>
        <v>59055</v>
      </c>
    </row>
    <row r="614" spans="1:10" x14ac:dyDescent="0.35">
      <c r="A614">
        <v>4</v>
      </c>
      <c r="B614" t="s">
        <v>5</v>
      </c>
      <c r="C614" t="s">
        <v>8</v>
      </c>
      <c r="D614" s="1">
        <v>42807</v>
      </c>
      <c r="E614">
        <v>167</v>
      </c>
      <c r="F614">
        <v>193</v>
      </c>
      <c r="G614">
        <f>SUMIFS(E$2:E614,$A$2:A614,Extraction[[#This Row],[AreaID]])</f>
        <v>7603</v>
      </c>
      <c r="H614">
        <f>SUMIFS(F$2:F614,$A$2:A614,Extraction[[#This Row],[AreaID]])</f>
        <v>6797</v>
      </c>
      <c r="I614">
        <f>VLOOKUP(Extraction[[#This Row],[AreaID]],Reserves[],4,FALSE)-Extraction[[#This Row],[OilExtractionToDate]]</f>
        <v>57587</v>
      </c>
      <c r="J614">
        <f>VLOOKUP(Extraction[[#This Row],[AreaID]],Reserves[],5,FALSE)-Extraction[[#This Row],[GasExtractionToDate]]</f>
        <v>81656</v>
      </c>
    </row>
    <row r="615" spans="1:10" x14ac:dyDescent="0.35">
      <c r="A615">
        <v>8</v>
      </c>
      <c r="B615" t="s">
        <v>6</v>
      </c>
      <c r="C615" t="s">
        <v>13</v>
      </c>
      <c r="D615" s="1">
        <v>42813</v>
      </c>
      <c r="E615">
        <v>241</v>
      </c>
      <c r="F615">
        <v>206</v>
      </c>
      <c r="G615">
        <f>SUMIFS(E$2:E615,$A$2:A615,Extraction[[#This Row],[AreaID]])</f>
        <v>8154</v>
      </c>
      <c r="H615">
        <f>SUMIFS(F$2:F615,$A$2:A615,Extraction[[#This Row],[AreaID]])</f>
        <v>7231</v>
      </c>
      <c r="I615">
        <f>VLOOKUP(Extraction[[#This Row],[AreaID]],Reserves[],4,FALSE)-Extraction[[#This Row],[OilExtractionToDate]]</f>
        <v>75636</v>
      </c>
      <c r="J615">
        <f>VLOOKUP(Extraction[[#This Row],[AreaID]],Reserves[],5,FALSE)-Extraction[[#This Row],[GasExtractionToDate]]</f>
        <v>75878</v>
      </c>
    </row>
    <row r="616" spans="1:10" x14ac:dyDescent="0.35">
      <c r="A616">
        <v>13</v>
      </c>
      <c r="B616" t="s">
        <v>15</v>
      </c>
      <c r="C616" t="s">
        <v>19</v>
      </c>
      <c r="D616" s="1">
        <v>42813</v>
      </c>
      <c r="E616">
        <v>166</v>
      </c>
      <c r="F616">
        <v>128</v>
      </c>
      <c r="G616">
        <f>SUMIFS(E$2:E616,$A$2:A616,Extraction[[#This Row],[AreaID]])</f>
        <v>7714</v>
      </c>
      <c r="H616">
        <f>SUMIFS(F$2:F616,$A$2:A616,Extraction[[#This Row],[AreaID]])</f>
        <v>7167</v>
      </c>
      <c r="I616">
        <f>VLOOKUP(Extraction[[#This Row],[AreaID]],Reserves[],4,FALSE)-Extraction[[#This Row],[OilExtractionToDate]]</f>
        <v>84989</v>
      </c>
      <c r="J616">
        <f>VLOOKUP(Extraction[[#This Row],[AreaID]],Reserves[],5,FALSE)-Extraction[[#This Row],[GasExtractionToDate]]</f>
        <v>72288</v>
      </c>
    </row>
    <row r="617" spans="1:10" x14ac:dyDescent="0.35">
      <c r="A617">
        <v>12</v>
      </c>
      <c r="B617" t="s">
        <v>14</v>
      </c>
      <c r="C617" t="s">
        <v>18</v>
      </c>
      <c r="D617" s="1">
        <v>42804</v>
      </c>
      <c r="E617">
        <v>291</v>
      </c>
      <c r="F617">
        <v>217</v>
      </c>
      <c r="G617">
        <f>SUMIFS(E$2:E617,$A$2:A617,Extraction[[#This Row],[AreaID]])</f>
        <v>8639</v>
      </c>
      <c r="H617">
        <f>SUMIFS(F$2:F617,$A$2:A617,Extraction[[#This Row],[AreaID]])</f>
        <v>7631</v>
      </c>
      <c r="I617">
        <f>VLOOKUP(Extraction[[#This Row],[AreaID]],Reserves[],4,FALSE)-Extraction[[#This Row],[OilExtractionToDate]]</f>
        <v>54748</v>
      </c>
      <c r="J617">
        <f>VLOOKUP(Extraction[[#This Row],[AreaID]],Reserves[],5,FALSE)-Extraction[[#This Row],[GasExtractionToDate]]</f>
        <v>89574</v>
      </c>
    </row>
    <row r="618" spans="1:10" x14ac:dyDescent="0.35">
      <c r="A618">
        <v>12</v>
      </c>
      <c r="B618" t="s">
        <v>14</v>
      </c>
      <c r="C618" t="s">
        <v>18</v>
      </c>
      <c r="D618" s="1">
        <v>42810</v>
      </c>
      <c r="E618">
        <v>286</v>
      </c>
      <c r="F618">
        <v>272</v>
      </c>
      <c r="G618">
        <f>SUMIFS(E$2:E618,$A$2:A618,Extraction[[#This Row],[AreaID]])</f>
        <v>8925</v>
      </c>
      <c r="H618">
        <f>SUMIFS(F$2:F618,$A$2:A618,Extraction[[#This Row],[AreaID]])</f>
        <v>7903</v>
      </c>
      <c r="I618">
        <f>VLOOKUP(Extraction[[#This Row],[AreaID]],Reserves[],4,FALSE)-Extraction[[#This Row],[OilExtractionToDate]]</f>
        <v>54462</v>
      </c>
      <c r="J618">
        <f>VLOOKUP(Extraction[[#This Row],[AreaID]],Reserves[],5,FALSE)-Extraction[[#This Row],[GasExtractionToDate]]</f>
        <v>89302</v>
      </c>
    </row>
    <row r="619" spans="1:10" x14ac:dyDescent="0.35">
      <c r="A619">
        <v>3</v>
      </c>
      <c r="B619" t="s">
        <v>4</v>
      </c>
      <c r="C619" t="s">
        <v>7</v>
      </c>
      <c r="D619" s="1">
        <v>42802</v>
      </c>
      <c r="E619">
        <v>116</v>
      </c>
      <c r="F619">
        <v>91</v>
      </c>
      <c r="G619">
        <f>SUMIFS(E$2:E619,$A$2:A619,Extraction[[#This Row],[AreaID]])</f>
        <v>8030</v>
      </c>
      <c r="H619">
        <f>SUMIFS(F$2:F619,$A$2:A619,Extraction[[#This Row],[AreaID]])</f>
        <v>6546</v>
      </c>
      <c r="I619">
        <f>VLOOKUP(Extraction[[#This Row],[AreaID]],Reserves[],4,FALSE)-Extraction[[#This Row],[OilExtractionToDate]]</f>
        <v>44128</v>
      </c>
      <c r="J619">
        <f>VLOOKUP(Extraction[[#This Row],[AreaID]],Reserves[],5,FALSE)-Extraction[[#This Row],[GasExtractionToDate]]</f>
        <v>89892</v>
      </c>
    </row>
    <row r="620" spans="1:10" x14ac:dyDescent="0.35">
      <c r="A620">
        <v>5</v>
      </c>
      <c r="B620" t="s">
        <v>5</v>
      </c>
      <c r="C620" t="s">
        <v>9</v>
      </c>
      <c r="D620" s="1">
        <v>42841</v>
      </c>
      <c r="E620">
        <v>87</v>
      </c>
      <c r="F620">
        <v>83</v>
      </c>
      <c r="G620">
        <f>SUMIFS(E$2:E620,$A$2:A620,Extraction[[#This Row],[AreaID]])</f>
        <v>8311</v>
      </c>
      <c r="H620">
        <f>SUMIFS(F$2:F620,$A$2:A620,Extraction[[#This Row],[AreaID]])</f>
        <v>8304</v>
      </c>
      <c r="I620">
        <f>VLOOKUP(Extraction[[#This Row],[AreaID]],Reserves[],4,FALSE)-Extraction[[#This Row],[OilExtractionToDate]]</f>
        <v>39112</v>
      </c>
      <c r="J620">
        <f>VLOOKUP(Extraction[[#This Row],[AreaID]],Reserves[],5,FALSE)-Extraction[[#This Row],[GasExtractionToDate]]</f>
        <v>69404</v>
      </c>
    </row>
    <row r="621" spans="1:10" x14ac:dyDescent="0.35">
      <c r="A621">
        <v>8</v>
      </c>
      <c r="B621" t="s">
        <v>6</v>
      </c>
      <c r="C621" t="s">
        <v>13</v>
      </c>
      <c r="D621" s="1">
        <v>42821</v>
      </c>
      <c r="E621">
        <v>290</v>
      </c>
      <c r="F621">
        <v>141</v>
      </c>
      <c r="G621">
        <f>SUMIFS(E$2:E621,$A$2:A621,Extraction[[#This Row],[AreaID]])</f>
        <v>8444</v>
      </c>
      <c r="H621">
        <f>SUMIFS(F$2:F621,$A$2:A621,Extraction[[#This Row],[AreaID]])</f>
        <v>7372</v>
      </c>
      <c r="I621">
        <f>VLOOKUP(Extraction[[#This Row],[AreaID]],Reserves[],4,FALSE)-Extraction[[#This Row],[OilExtractionToDate]]</f>
        <v>75346</v>
      </c>
      <c r="J621">
        <f>VLOOKUP(Extraction[[#This Row],[AreaID]],Reserves[],5,FALSE)-Extraction[[#This Row],[GasExtractionToDate]]</f>
        <v>75737</v>
      </c>
    </row>
    <row r="622" spans="1:10" x14ac:dyDescent="0.35">
      <c r="A622">
        <v>14</v>
      </c>
      <c r="B622" t="s">
        <v>15</v>
      </c>
      <c r="C622" t="s">
        <v>13</v>
      </c>
      <c r="D622" s="1">
        <v>42902</v>
      </c>
      <c r="E622">
        <v>200</v>
      </c>
      <c r="F622">
        <v>233</v>
      </c>
      <c r="G622">
        <f>SUMIFS(E$2:E622,$A$2:A622,Extraction[[#This Row],[AreaID]])</f>
        <v>10084</v>
      </c>
      <c r="H622">
        <f>SUMIFS(F$2:F622,$A$2:A622,Extraction[[#This Row],[AreaID]])</f>
        <v>9179</v>
      </c>
      <c r="I622">
        <f>VLOOKUP(Extraction[[#This Row],[AreaID]],Reserves[],4,FALSE)-Extraction[[#This Row],[OilExtractionToDate]]</f>
        <v>65327</v>
      </c>
      <c r="J622">
        <f>VLOOKUP(Extraction[[#This Row],[AreaID]],Reserves[],5,FALSE)-Extraction[[#This Row],[GasExtractionToDate]]</f>
        <v>66959</v>
      </c>
    </row>
    <row r="623" spans="1:10" x14ac:dyDescent="0.35">
      <c r="A623">
        <v>12</v>
      </c>
      <c r="B623" t="s">
        <v>14</v>
      </c>
      <c r="C623" t="s">
        <v>18</v>
      </c>
      <c r="D623" s="1">
        <v>42814</v>
      </c>
      <c r="E623">
        <v>148</v>
      </c>
      <c r="F623">
        <v>96</v>
      </c>
      <c r="G623">
        <f>SUMIFS(E$2:E623,$A$2:A623,Extraction[[#This Row],[AreaID]])</f>
        <v>9073</v>
      </c>
      <c r="H623">
        <f>SUMIFS(F$2:F623,$A$2:A623,Extraction[[#This Row],[AreaID]])</f>
        <v>7999</v>
      </c>
      <c r="I623">
        <f>VLOOKUP(Extraction[[#This Row],[AreaID]],Reserves[],4,FALSE)-Extraction[[#This Row],[OilExtractionToDate]]</f>
        <v>54314</v>
      </c>
      <c r="J623">
        <f>VLOOKUP(Extraction[[#This Row],[AreaID]],Reserves[],5,FALSE)-Extraction[[#This Row],[GasExtractionToDate]]</f>
        <v>89206</v>
      </c>
    </row>
    <row r="624" spans="1:10" x14ac:dyDescent="0.35">
      <c r="A624">
        <v>11</v>
      </c>
      <c r="B624" t="s">
        <v>14</v>
      </c>
      <c r="C624" t="s">
        <v>17</v>
      </c>
      <c r="D624" s="1">
        <v>42796</v>
      </c>
      <c r="E624">
        <v>220</v>
      </c>
      <c r="F624">
        <v>283</v>
      </c>
      <c r="G624">
        <f>SUMIFS(E$2:E624,$A$2:A624,Extraction[[#This Row],[AreaID]])</f>
        <v>8013</v>
      </c>
      <c r="H624">
        <f>SUMIFS(F$2:F624,$A$2:A624,Extraction[[#This Row],[AreaID]])</f>
        <v>7219</v>
      </c>
      <c r="I624">
        <f>VLOOKUP(Extraction[[#This Row],[AreaID]],Reserves[],4,FALSE)-Extraction[[#This Row],[OilExtractionToDate]]</f>
        <v>67967</v>
      </c>
      <c r="J624">
        <f>VLOOKUP(Extraction[[#This Row],[AreaID]],Reserves[],5,FALSE)-Extraction[[#This Row],[GasExtractionToDate]]</f>
        <v>89578</v>
      </c>
    </row>
    <row r="625" spans="1:10" x14ac:dyDescent="0.35">
      <c r="A625">
        <v>3</v>
      </c>
      <c r="B625" t="s">
        <v>4</v>
      </c>
      <c r="C625" t="s">
        <v>7</v>
      </c>
      <c r="D625" s="1">
        <v>42806</v>
      </c>
      <c r="E625">
        <v>108</v>
      </c>
      <c r="F625">
        <v>89</v>
      </c>
      <c r="G625">
        <f>SUMIFS(E$2:E625,$A$2:A625,Extraction[[#This Row],[AreaID]])</f>
        <v>8138</v>
      </c>
      <c r="H625">
        <f>SUMIFS(F$2:F625,$A$2:A625,Extraction[[#This Row],[AreaID]])</f>
        <v>6635</v>
      </c>
      <c r="I625">
        <f>VLOOKUP(Extraction[[#This Row],[AreaID]],Reserves[],4,FALSE)-Extraction[[#This Row],[OilExtractionToDate]]</f>
        <v>44020</v>
      </c>
      <c r="J625">
        <f>VLOOKUP(Extraction[[#This Row],[AreaID]],Reserves[],5,FALSE)-Extraction[[#This Row],[GasExtractionToDate]]</f>
        <v>89803</v>
      </c>
    </row>
    <row r="626" spans="1:10" x14ac:dyDescent="0.35">
      <c r="A626">
        <v>11</v>
      </c>
      <c r="B626" t="s">
        <v>14</v>
      </c>
      <c r="C626" t="s">
        <v>17</v>
      </c>
      <c r="D626" s="1">
        <v>42800</v>
      </c>
      <c r="E626">
        <v>151</v>
      </c>
      <c r="F626">
        <v>240</v>
      </c>
      <c r="G626">
        <f>SUMIFS(E$2:E626,$A$2:A626,Extraction[[#This Row],[AreaID]])</f>
        <v>8164</v>
      </c>
      <c r="H626">
        <f>SUMIFS(F$2:F626,$A$2:A626,Extraction[[#This Row],[AreaID]])</f>
        <v>7459</v>
      </c>
      <c r="I626">
        <f>VLOOKUP(Extraction[[#This Row],[AreaID]],Reserves[],4,FALSE)-Extraction[[#This Row],[OilExtractionToDate]]</f>
        <v>67816</v>
      </c>
      <c r="J626">
        <f>VLOOKUP(Extraction[[#This Row],[AreaID]],Reserves[],5,FALSE)-Extraction[[#This Row],[GasExtractionToDate]]</f>
        <v>89338</v>
      </c>
    </row>
    <row r="627" spans="1:10" x14ac:dyDescent="0.35">
      <c r="A627">
        <v>13</v>
      </c>
      <c r="B627" t="s">
        <v>15</v>
      </c>
      <c r="C627" t="s">
        <v>19</v>
      </c>
      <c r="D627" s="1">
        <v>42816</v>
      </c>
      <c r="E627">
        <v>158</v>
      </c>
      <c r="F627">
        <v>182</v>
      </c>
      <c r="G627">
        <f>SUMIFS(E$2:E627,$A$2:A627,Extraction[[#This Row],[AreaID]])</f>
        <v>7872</v>
      </c>
      <c r="H627">
        <f>SUMIFS(F$2:F627,$A$2:A627,Extraction[[#This Row],[AreaID]])</f>
        <v>7349</v>
      </c>
      <c r="I627">
        <f>VLOOKUP(Extraction[[#This Row],[AreaID]],Reserves[],4,FALSE)-Extraction[[#This Row],[OilExtractionToDate]]</f>
        <v>84831</v>
      </c>
      <c r="J627">
        <f>VLOOKUP(Extraction[[#This Row],[AreaID]],Reserves[],5,FALSE)-Extraction[[#This Row],[GasExtractionToDate]]</f>
        <v>72106</v>
      </c>
    </row>
    <row r="628" spans="1:10" x14ac:dyDescent="0.35">
      <c r="A628">
        <v>1</v>
      </c>
      <c r="B628" t="s">
        <v>4</v>
      </c>
      <c r="C628" t="s">
        <v>12</v>
      </c>
      <c r="D628" s="1">
        <v>42859</v>
      </c>
      <c r="E628">
        <v>281</v>
      </c>
      <c r="F628">
        <v>65</v>
      </c>
      <c r="G628">
        <f>SUMIFS(E$2:E628,$A$2:A628,Extraction[[#This Row],[AreaID]])</f>
        <v>9932</v>
      </c>
      <c r="H628">
        <f>SUMIFS(F$2:F628,$A$2:A628,Extraction[[#This Row],[AreaID]])</f>
        <v>9734</v>
      </c>
      <c r="I628">
        <f>VLOOKUP(Extraction[[#This Row],[AreaID]],Reserves[],4,FALSE)-Extraction[[#This Row],[OilExtractionToDate]]</f>
        <v>77658</v>
      </c>
      <c r="J628">
        <f>VLOOKUP(Extraction[[#This Row],[AreaID]],Reserves[],5,FALSE)-Extraction[[#This Row],[GasExtractionToDate]]</f>
        <v>62867</v>
      </c>
    </row>
    <row r="629" spans="1:10" x14ac:dyDescent="0.35">
      <c r="A629">
        <v>8</v>
      </c>
      <c r="B629" t="s">
        <v>6</v>
      </c>
      <c r="C629" t="s">
        <v>13</v>
      </c>
      <c r="D629" s="1">
        <v>42829</v>
      </c>
      <c r="E629">
        <v>99</v>
      </c>
      <c r="F629">
        <v>107</v>
      </c>
      <c r="G629">
        <f>SUMIFS(E$2:E629,$A$2:A629,Extraction[[#This Row],[AreaID]])</f>
        <v>8543</v>
      </c>
      <c r="H629">
        <f>SUMIFS(F$2:F629,$A$2:A629,Extraction[[#This Row],[AreaID]])</f>
        <v>7479</v>
      </c>
      <c r="I629">
        <f>VLOOKUP(Extraction[[#This Row],[AreaID]],Reserves[],4,FALSE)-Extraction[[#This Row],[OilExtractionToDate]]</f>
        <v>75247</v>
      </c>
      <c r="J629">
        <f>VLOOKUP(Extraction[[#This Row],[AreaID]],Reserves[],5,FALSE)-Extraction[[#This Row],[GasExtractionToDate]]</f>
        <v>75630</v>
      </c>
    </row>
    <row r="630" spans="1:10" x14ac:dyDescent="0.35">
      <c r="A630">
        <v>3</v>
      </c>
      <c r="B630" t="s">
        <v>4</v>
      </c>
      <c r="C630" t="s">
        <v>7</v>
      </c>
      <c r="D630" s="1">
        <v>42812</v>
      </c>
      <c r="E630">
        <v>120</v>
      </c>
      <c r="F630">
        <v>62</v>
      </c>
      <c r="G630">
        <f>SUMIFS(E$2:E630,$A$2:A630,Extraction[[#This Row],[AreaID]])</f>
        <v>8258</v>
      </c>
      <c r="H630">
        <f>SUMIFS(F$2:F630,$A$2:A630,Extraction[[#This Row],[AreaID]])</f>
        <v>6697</v>
      </c>
      <c r="I630">
        <f>VLOOKUP(Extraction[[#This Row],[AreaID]],Reserves[],4,FALSE)-Extraction[[#This Row],[OilExtractionToDate]]</f>
        <v>43900</v>
      </c>
      <c r="J630">
        <f>VLOOKUP(Extraction[[#This Row],[AreaID]],Reserves[],5,FALSE)-Extraction[[#This Row],[GasExtractionToDate]]</f>
        <v>89741</v>
      </c>
    </row>
    <row r="631" spans="1:10" x14ac:dyDescent="0.35">
      <c r="A631">
        <v>3</v>
      </c>
      <c r="B631" t="s">
        <v>4</v>
      </c>
      <c r="C631" t="s">
        <v>7</v>
      </c>
      <c r="D631" s="1">
        <v>42815</v>
      </c>
      <c r="E631">
        <v>114</v>
      </c>
      <c r="F631">
        <v>94</v>
      </c>
      <c r="G631">
        <f>SUMIFS(E$2:E631,$A$2:A631,Extraction[[#This Row],[AreaID]])</f>
        <v>8372</v>
      </c>
      <c r="H631">
        <f>SUMIFS(F$2:F631,$A$2:A631,Extraction[[#This Row],[AreaID]])</f>
        <v>6791</v>
      </c>
      <c r="I631">
        <f>VLOOKUP(Extraction[[#This Row],[AreaID]],Reserves[],4,FALSE)-Extraction[[#This Row],[OilExtractionToDate]]</f>
        <v>43786</v>
      </c>
      <c r="J631">
        <f>VLOOKUP(Extraction[[#This Row],[AreaID]],Reserves[],5,FALSE)-Extraction[[#This Row],[GasExtractionToDate]]</f>
        <v>89647</v>
      </c>
    </row>
    <row r="632" spans="1:10" x14ac:dyDescent="0.35">
      <c r="A632">
        <v>3</v>
      </c>
      <c r="B632" t="s">
        <v>4</v>
      </c>
      <c r="C632" t="s">
        <v>7</v>
      </c>
      <c r="D632" s="1">
        <v>42821</v>
      </c>
      <c r="E632">
        <v>224</v>
      </c>
      <c r="F632">
        <v>190</v>
      </c>
      <c r="G632">
        <f>SUMIFS(E$2:E632,$A$2:A632,Extraction[[#This Row],[AreaID]])</f>
        <v>8596</v>
      </c>
      <c r="H632">
        <f>SUMIFS(F$2:F632,$A$2:A632,Extraction[[#This Row],[AreaID]])</f>
        <v>6981</v>
      </c>
      <c r="I632">
        <f>VLOOKUP(Extraction[[#This Row],[AreaID]],Reserves[],4,FALSE)-Extraction[[#This Row],[OilExtractionToDate]]</f>
        <v>43562</v>
      </c>
      <c r="J632">
        <f>VLOOKUP(Extraction[[#This Row],[AreaID]],Reserves[],5,FALSE)-Extraction[[#This Row],[GasExtractionToDate]]</f>
        <v>89457</v>
      </c>
    </row>
    <row r="633" spans="1:10" x14ac:dyDescent="0.35">
      <c r="A633">
        <v>14</v>
      </c>
      <c r="B633" t="s">
        <v>15</v>
      </c>
      <c r="C633" t="s">
        <v>13</v>
      </c>
      <c r="D633" s="1">
        <v>42910</v>
      </c>
      <c r="E633">
        <v>280</v>
      </c>
      <c r="F633">
        <v>285</v>
      </c>
      <c r="G633">
        <f>SUMIFS(E$2:E633,$A$2:A633,Extraction[[#This Row],[AreaID]])</f>
        <v>10364</v>
      </c>
      <c r="H633">
        <f>SUMIFS(F$2:F633,$A$2:A633,Extraction[[#This Row],[AreaID]])</f>
        <v>9464</v>
      </c>
      <c r="I633">
        <f>VLOOKUP(Extraction[[#This Row],[AreaID]],Reserves[],4,FALSE)-Extraction[[#This Row],[OilExtractionToDate]]</f>
        <v>65047</v>
      </c>
      <c r="J633">
        <f>VLOOKUP(Extraction[[#This Row],[AreaID]],Reserves[],5,FALSE)-Extraction[[#This Row],[GasExtractionToDate]]</f>
        <v>66674</v>
      </c>
    </row>
    <row r="634" spans="1:10" x14ac:dyDescent="0.35">
      <c r="A634">
        <v>4</v>
      </c>
      <c r="B634" t="s">
        <v>5</v>
      </c>
      <c r="C634" t="s">
        <v>8</v>
      </c>
      <c r="D634" s="1">
        <v>42814</v>
      </c>
      <c r="E634">
        <v>129</v>
      </c>
      <c r="F634">
        <v>259</v>
      </c>
      <c r="G634">
        <f>SUMIFS(E$2:E634,$A$2:A634,Extraction[[#This Row],[AreaID]])</f>
        <v>7732</v>
      </c>
      <c r="H634">
        <f>SUMIFS(F$2:F634,$A$2:A634,Extraction[[#This Row],[AreaID]])</f>
        <v>7056</v>
      </c>
      <c r="I634">
        <f>VLOOKUP(Extraction[[#This Row],[AreaID]],Reserves[],4,FALSE)-Extraction[[#This Row],[OilExtractionToDate]]</f>
        <v>57458</v>
      </c>
      <c r="J634">
        <f>VLOOKUP(Extraction[[#This Row],[AreaID]],Reserves[],5,FALSE)-Extraction[[#This Row],[GasExtractionToDate]]</f>
        <v>81397</v>
      </c>
    </row>
    <row r="635" spans="1:10" x14ac:dyDescent="0.35">
      <c r="A635">
        <v>1</v>
      </c>
      <c r="B635" t="s">
        <v>4</v>
      </c>
      <c r="C635" t="s">
        <v>12</v>
      </c>
      <c r="D635" s="1">
        <v>42863</v>
      </c>
      <c r="E635">
        <v>204</v>
      </c>
      <c r="F635">
        <v>169</v>
      </c>
      <c r="G635">
        <f>SUMIFS(E$2:E635,$A$2:A635,Extraction[[#This Row],[AreaID]])</f>
        <v>10136</v>
      </c>
      <c r="H635">
        <f>SUMIFS(F$2:F635,$A$2:A635,Extraction[[#This Row],[AreaID]])</f>
        <v>9903</v>
      </c>
      <c r="I635">
        <f>VLOOKUP(Extraction[[#This Row],[AreaID]],Reserves[],4,FALSE)-Extraction[[#This Row],[OilExtractionToDate]]</f>
        <v>77454</v>
      </c>
      <c r="J635">
        <f>VLOOKUP(Extraction[[#This Row],[AreaID]],Reserves[],5,FALSE)-Extraction[[#This Row],[GasExtractionToDate]]</f>
        <v>62698</v>
      </c>
    </row>
    <row r="636" spans="1:10" x14ac:dyDescent="0.35">
      <c r="A636">
        <v>13</v>
      </c>
      <c r="B636" t="s">
        <v>15</v>
      </c>
      <c r="C636" t="s">
        <v>19</v>
      </c>
      <c r="D636" s="1">
        <v>42821</v>
      </c>
      <c r="E636">
        <v>267</v>
      </c>
      <c r="F636">
        <v>237</v>
      </c>
      <c r="G636">
        <f>SUMIFS(E$2:E636,$A$2:A636,Extraction[[#This Row],[AreaID]])</f>
        <v>8139</v>
      </c>
      <c r="H636">
        <f>SUMIFS(F$2:F636,$A$2:A636,Extraction[[#This Row],[AreaID]])</f>
        <v>7586</v>
      </c>
      <c r="I636">
        <f>VLOOKUP(Extraction[[#This Row],[AreaID]],Reserves[],4,FALSE)-Extraction[[#This Row],[OilExtractionToDate]]</f>
        <v>84564</v>
      </c>
      <c r="J636">
        <f>VLOOKUP(Extraction[[#This Row],[AreaID]],Reserves[],5,FALSE)-Extraction[[#This Row],[GasExtractionToDate]]</f>
        <v>71869</v>
      </c>
    </row>
    <row r="637" spans="1:10" x14ac:dyDescent="0.35">
      <c r="A637">
        <v>11</v>
      </c>
      <c r="B637" t="s">
        <v>14</v>
      </c>
      <c r="C637" t="s">
        <v>17</v>
      </c>
      <c r="D637" s="1">
        <v>42806</v>
      </c>
      <c r="E637">
        <v>237</v>
      </c>
      <c r="F637">
        <v>269</v>
      </c>
      <c r="G637">
        <f>SUMIFS(E$2:E637,$A$2:A637,Extraction[[#This Row],[AreaID]])</f>
        <v>8401</v>
      </c>
      <c r="H637">
        <f>SUMIFS(F$2:F637,$A$2:A637,Extraction[[#This Row],[AreaID]])</f>
        <v>7728</v>
      </c>
      <c r="I637">
        <f>VLOOKUP(Extraction[[#This Row],[AreaID]],Reserves[],4,FALSE)-Extraction[[#This Row],[OilExtractionToDate]]</f>
        <v>67579</v>
      </c>
      <c r="J637">
        <f>VLOOKUP(Extraction[[#This Row],[AreaID]],Reserves[],5,FALSE)-Extraction[[#This Row],[GasExtractionToDate]]</f>
        <v>89069</v>
      </c>
    </row>
    <row r="638" spans="1:10" x14ac:dyDescent="0.35">
      <c r="A638">
        <v>8</v>
      </c>
      <c r="B638" t="s">
        <v>6</v>
      </c>
      <c r="C638" t="s">
        <v>13</v>
      </c>
      <c r="D638" s="1">
        <v>42837</v>
      </c>
      <c r="E638">
        <v>117</v>
      </c>
      <c r="F638">
        <v>189</v>
      </c>
      <c r="G638">
        <f>SUMIFS(E$2:E638,$A$2:A638,Extraction[[#This Row],[AreaID]])</f>
        <v>8660</v>
      </c>
      <c r="H638">
        <f>SUMIFS(F$2:F638,$A$2:A638,Extraction[[#This Row],[AreaID]])</f>
        <v>7668</v>
      </c>
      <c r="I638">
        <f>VLOOKUP(Extraction[[#This Row],[AreaID]],Reserves[],4,FALSE)-Extraction[[#This Row],[OilExtractionToDate]]</f>
        <v>75130</v>
      </c>
      <c r="J638">
        <f>VLOOKUP(Extraction[[#This Row],[AreaID]],Reserves[],5,FALSE)-Extraction[[#This Row],[GasExtractionToDate]]</f>
        <v>75441</v>
      </c>
    </row>
    <row r="639" spans="1:10" x14ac:dyDescent="0.35">
      <c r="A639">
        <v>10</v>
      </c>
      <c r="B639" t="s">
        <v>14</v>
      </c>
      <c r="C639" t="s">
        <v>16</v>
      </c>
      <c r="D639" s="1">
        <v>42789</v>
      </c>
      <c r="E639">
        <v>195</v>
      </c>
      <c r="F639">
        <v>73</v>
      </c>
      <c r="G639">
        <f>SUMIFS(E$2:E639,$A$2:A639,Extraction[[#This Row],[AreaID]])</f>
        <v>6869</v>
      </c>
      <c r="H639">
        <f>SUMIFS(F$2:F639,$A$2:A639,Extraction[[#This Row],[AreaID]])</f>
        <v>6271</v>
      </c>
      <c r="I639">
        <f>VLOOKUP(Extraction[[#This Row],[AreaID]],Reserves[],4,FALSE)-Extraction[[#This Row],[OilExtractionToDate]]</f>
        <v>70359</v>
      </c>
      <c r="J639">
        <f>VLOOKUP(Extraction[[#This Row],[AreaID]],Reserves[],5,FALSE)-Extraction[[#This Row],[GasExtractionToDate]]</f>
        <v>58982</v>
      </c>
    </row>
    <row r="640" spans="1:10" x14ac:dyDescent="0.35">
      <c r="A640">
        <v>2</v>
      </c>
      <c r="B640" t="s">
        <v>4</v>
      </c>
      <c r="C640" t="s">
        <v>13</v>
      </c>
      <c r="D640" s="1">
        <v>42855</v>
      </c>
      <c r="E640">
        <v>299</v>
      </c>
      <c r="F640">
        <v>175</v>
      </c>
      <c r="G640">
        <f>SUMIFS(E$2:E640,$A$2:A640,Extraction[[#This Row],[AreaID]])</f>
        <v>9483</v>
      </c>
      <c r="H640">
        <f>SUMIFS(F$2:F640,$A$2:A640,Extraction[[#This Row],[AreaID]])</f>
        <v>8985</v>
      </c>
      <c r="I640">
        <f>VLOOKUP(Extraction[[#This Row],[AreaID]],Reserves[],4,FALSE)-Extraction[[#This Row],[OilExtractionToDate]]</f>
        <v>54958</v>
      </c>
      <c r="J640">
        <f>VLOOKUP(Extraction[[#This Row],[AreaID]],Reserves[],5,FALSE)-Extraction[[#This Row],[GasExtractionToDate]]</f>
        <v>77224</v>
      </c>
    </row>
    <row r="641" spans="1:10" x14ac:dyDescent="0.35">
      <c r="A641">
        <v>8</v>
      </c>
      <c r="B641" t="s">
        <v>6</v>
      </c>
      <c r="C641" t="s">
        <v>13</v>
      </c>
      <c r="D641" s="1">
        <v>42845</v>
      </c>
      <c r="E641">
        <v>255</v>
      </c>
      <c r="F641">
        <v>134</v>
      </c>
      <c r="G641">
        <f>SUMIFS(E$2:E641,$A$2:A641,Extraction[[#This Row],[AreaID]])</f>
        <v>8915</v>
      </c>
      <c r="H641">
        <f>SUMIFS(F$2:F641,$A$2:A641,Extraction[[#This Row],[AreaID]])</f>
        <v>7802</v>
      </c>
      <c r="I641">
        <f>VLOOKUP(Extraction[[#This Row],[AreaID]],Reserves[],4,FALSE)-Extraction[[#This Row],[OilExtractionToDate]]</f>
        <v>74875</v>
      </c>
      <c r="J641">
        <f>VLOOKUP(Extraction[[#This Row],[AreaID]],Reserves[],5,FALSE)-Extraction[[#This Row],[GasExtractionToDate]]</f>
        <v>75307</v>
      </c>
    </row>
    <row r="642" spans="1:10" x14ac:dyDescent="0.35">
      <c r="A642">
        <v>3</v>
      </c>
      <c r="B642" t="s">
        <v>4</v>
      </c>
      <c r="C642" t="s">
        <v>7</v>
      </c>
      <c r="D642" s="1">
        <v>42824</v>
      </c>
      <c r="E642">
        <v>292</v>
      </c>
      <c r="F642">
        <v>75</v>
      </c>
      <c r="G642">
        <f>SUMIFS(E$2:E642,$A$2:A642,Extraction[[#This Row],[AreaID]])</f>
        <v>8888</v>
      </c>
      <c r="H642">
        <f>SUMIFS(F$2:F642,$A$2:A642,Extraction[[#This Row],[AreaID]])</f>
        <v>7056</v>
      </c>
      <c r="I642">
        <f>VLOOKUP(Extraction[[#This Row],[AreaID]],Reserves[],4,FALSE)-Extraction[[#This Row],[OilExtractionToDate]]</f>
        <v>43270</v>
      </c>
      <c r="J642">
        <f>VLOOKUP(Extraction[[#This Row],[AreaID]],Reserves[],5,FALSE)-Extraction[[#This Row],[GasExtractionToDate]]</f>
        <v>89382</v>
      </c>
    </row>
    <row r="643" spans="1:10" x14ac:dyDescent="0.35">
      <c r="A643">
        <v>4</v>
      </c>
      <c r="B643" t="s">
        <v>5</v>
      </c>
      <c r="C643" t="s">
        <v>8</v>
      </c>
      <c r="D643" s="1">
        <v>42817</v>
      </c>
      <c r="E643">
        <v>266</v>
      </c>
      <c r="F643">
        <v>183</v>
      </c>
      <c r="G643">
        <f>SUMIFS(E$2:E643,$A$2:A643,Extraction[[#This Row],[AreaID]])</f>
        <v>7998</v>
      </c>
      <c r="H643">
        <f>SUMIFS(F$2:F643,$A$2:A643,Extraction[[#This Row],[AreaID]])</f>
        <v>7239</v>
      </c>
      <c r="I643">
        <f>VLOOKUP(Extraction[[#This Row],[AreaID]],Reserves[],4,FALSE)-Extraction[[#This Row],[OilExtractionToDate]]</f>
        <v>57192</v>
      </c>
      <c r="J643">
        <f>VLOOKUP(Extraction[[#This Row],[AreaID]],Reserves[],5,FALSE)-Extraction[[#This Row],[GasExtractionToDate]]</f>
        <v>81214</v>
      </c>
    </row>
    <row r="644" spans="1:10" x14ac:dyDescent="0.35">
      <c r="A644">
        <v>8</v>
      </c>
      <c r="B644" t="s">
        <v>6</v>
      </c>
      <c r="C644" t="s">
        <v>13</v>
      </c>
      <c r="D644" s="1">
        <v>42848</v>
      </c>
      <c r="E644">
        <v>256</v>
      </c>
      <c r="F644">
        <v>286</v>
      </c>
      <c r="G644">
        <f>SUMIFS(E$2:E644,$A$2:A644,Extraction[[#This Row],[AreaID]])</f>
        <v>9171</v>
      </c>
      <c r="H644">
        <f>SUMIFS(F$2:F644,$A$2:A644,Extraction[[#This Row],[AreaID]])</f>
        <v>8088</v>
      </c>
      <c r="I644">
        <f>VLOOKUP(Extraction[[#This Row],[AreaID]],Reserves[],4,FALSE)-Extraction[[#This Row],[OilExtractionToDate]]</f>
        <v>74619</v>
      </c>
      <c r="J644">
        <f>VLOOKUP(Extraction[[#This Row],[AreaID]],Reserves[],5,FALSE)-Extraction[[#This Row],[GasExtractionToDate]]</f>
        <v>75021</v>
      </c>
    </row>
    <row r="645" spans="1:10" x14ac:dyDescent="0.35">
      <c r="A645">
        <v>3</v>
      </c>
      <c r="B645" t="s">
        <v>4</v>
      </c>
      <c r="C645" t="s">
        <v>7</v>
      </c>
      <c r="D645" s="1">
        <v>42831</v>
      </c>
      <c r="E645">
        <v>130</v>
      </c>
      <c r="F645">
        <v>283</v>
      </c>
      <c r="G645">
        <f>SUMIFS(E$2:E645,$A$2:A645,Extraction[[#This Row],[AreaID]])</f>
        <v>9018</v>
      </c>
      <c r="H645">
        <f>SUMIFS(F$2:F645,$A$2:A645,Extraction[[#This Row],[AreaID]])</f>
        <v>7339</v>
      </c>
      <c r="I645">
        <f>VLOOKUP(Extraction[[#This Row],[AreaID]],Reserves[],4,FALSE)-Extraction[[#This Row],[OilExtractionToDate]]</f>
        <v>43140</v>
      </c>
      <c r="J645">
        <f>VLOOKUP(Extraction[[#This Row],[AreaID]],Reserves[],5,FALSE)-Extraction[[#This Row],[GasExtractionToDate]]</f>
        <v>89099</v>
      </c>
    </row>
    <row r="646" spans="1:10" x14ac:dyDescent="0.35">
      <c r="A646">
        <v>8</v>
      </c>
      <c r="B646" t="s">
        <v>6</v>
      </c>
      <c r="C646" t="s">
        <v>13</v>
      </c>
      <c r="D646" s="1">
        <v>42851</v>
      </c>
      <c r="E646">
        <v>261</v>
      </c>
      <c r="F646">
        <v>126</v>
      </c>
      <c r="G646">
        <f>SUMIFS(E$2:E646,$A$2:A646,Extraction[[#This Row],[AreaID]])</f>
        <v>9432</v>
      </c>
      <c r="H646">
        <f>SUMIFS(F$2:F646,$A$2:A646,Extraction[[#This Row],[AreaID]])</f>
        <v>8214</v>
      </c>
      <c r="I646">
        <f>VLOOKUP(Extraction[[#This Row],[AreaID]],Reserves[],4,FALSE)-Extraction[[#This Row],[OilExtractionToDate]]</f>
        <v>74358</v>
      </c>
      <c r="J646">
        <f>VLOOKUP(Extraction[[#This Row],[AreaID]],Reserves[],5,FALSE)-Extraction[[#This Row],[GasExtractionToDate]]</f>
        <v>74895</v>
      </c>
    </row>
    <row r="647" spans="1:10" x14ac:dyDescent="0.35">
      <c r="A647">
        <v>11</v>
      </c>
      <c r="B647" t="s">
        <v>14</v>
      </c>
      <c r="C647" t="s">
        <v>17</v>
      </c>
      <c r="D647" s="1">
        <v>42814</v>
      </c>
      <c r="E647">
        <v>293</v>
      </c>
      <c r="F647">
        <v>116</v>
      </c>
      <c r="G647">
        <f>SUMIFS(E$2:E647,$A$2:A647,Extraction[[#This Row],[AreaID]])</f>
        <v>8694</v>
      </c>
      <c r="H647">
        <f>SUMIFS(F$2:F647,$A$2:A647,Extraction[[#This Row],[AreaID]])</f>
        <v>7844</v>
      </c>
      <c r="I647">
        <f>VLOOKUP(Extraction[[#This Row],[AreaID]],Reserves[],4,FALSE)-Extraction[[#This Row],[OilExtractionToDate]]</f>
        <v>67286</v>
      </c>
      <c r="J647">
        <f>VLOOKUP(Extraction[[#This Row],[AreaID]],Reserves[],5,FALSE)-Extraction[[#This Row],[GasExtractionToDate]]</f>
        <v>88953</v>
      </c>
    </row>
    <row r="648" spans="1:10" x14ac:dyDescent="0.35">
      <c r="A648">
        <v>3</v>
      </c>
      <c r="B648" t="s">
        <v>4</v>
      </c>
      <c r="C648" t="s">
        <v>7</v>
      </c>
      <c r="D648" s="1">
        <v>42836</v>
      </c>
      <c r="E648">
        <v>257</v>
      </c>
      <c r="F648">
        <v>213</v>
      </c>
      <c r="G648">
        <f>SUMIFS(E$2:E648,$A$2:A648,Extraction[[#This Row],[AreaID]])</f>
        <v>9275</v>
      </c>
      <c r="H648">
        <f>SUMIFS(F$2:F648,$A$2:A648,Extraction[[#This Row],[AreaID]])</f>
        <v>7552</v>
      </c>
      <c r="I648">
        <f>VLOOKUP(Extraction[[#This Row],[AreaID]],Reserves[],4,FALSE)-Extraction[[#This Row],[OilExtractionToDate]]</f>
        <v>42883</v>
      </c>
      <c r="J648">
        <f>VLOOKUP(Extraction[[#This Row],[AreaID]],Reserves[],5,FALSE)-Extraction[[#This Row],[GasExtractionToDate]]</f>
        <v>88886</v>
      </c>
    </row>
    <row r="649" spans="1:10" x14ac:dyDescent="0.35">
      <c r="A649">
        <v>1</v>
      </c>
      <c r="B649" t="s">
        <v>4</v>
      </c>
      <c r="C649" t="s">
        <v>12</v>
      </c>
      <c r="D649" s="1">
        <v>42870</v>
      </c>
      <c r="E649">
        <v>282</v>
      </c>
      <c r="F649">
        <v>269</v>
      </c>
      <c r="G649">
        <f>SUMIFS(E$2:E649,$A$2:A649,Extraction[[#This Row],[AreaID]])</f>
        <v>10418</v>
      </c>
      <c r="H649">
        <f>SUMIFS(F$2:F649,$A$2:A649,Extraction[[#This Row],[AreaID]])</f>
        <v>10172</v>
      </c>
      <c r="I649">
        <f>VLOOKUP(Extraction[[#This Row],[AreaID]],Reserves[],4,FALSE)-Extraction[[#This Row],[OilExtractionToDate]]</f>
        <v>77172</v>
      </c>
      <c r="J649">
        <f>VLOOKUP(Extraction[[#This Row],[AreaID]],Reserves[],5,FALSE)-Extraction[[#This Row],[GasExtractionToDate]]</f>
        <v>62429</v>
      </c>
    </row>
    <row r="650" spans="1:10" x14ac:dyDescent="0.35">
      <c r="A650">
        <v>11</v>
      </c>
      <c r="B650" t="s">
        <v>14</v>
      </c>
      <c r="C650" t="s">
        <v>17</v>
      </c>
      <c r="D650" s="1">
        <v>42818</v>
      </c>
      <c r="E650">
        <v>95</v>
      </c>
      <c r="F650">
        <v>241</v>
      </c>
      <c r="G650">
        <f>SUMIFS(E$2:E650,$A$2:A650,Extraction[[#This Row],[AreaID]])</f>
        <v>8789</v>
      </c>
      <c r="H650">
        <f>SUMIFS(F$2:F650,$A$2:A650,Extraction[[#This Row],[AreaID]])</f>
        <v>8085</v>
      </c>
      <c r="I650">
        <f>VLOOKUP(Extraction[[#This Row],[AreaID]],Reserves[],4,FALSE)-Extraction[[#This Row],[OilExtractionToDate]]</f>
        <v>67191</v>
      </c>
      <c r="J650">
        <f>VLOOKUP(Extraction[[#This Row],[AreaID]],Reserves[],5,FALSE)-Extraction[[#This Row],[GasExtractionToDate]]</f>
        <v>88712</v>
      </c>
    </row>
    <row r="651" spans="1:10" x14ac:dyDescent="0.35">
      <c r="A651">
        <v>12</v>
      </c>
      <c r="B651" t="s">
        <v>14</v>
      </c>
      <c r="C651" t="s">
        <v>18</v>
      </c>
      <c r="D651" s="1">
        <v>42822</v>
      </c>
      <c r="E651">
        <v>222</v>
      </c>
      <c r="F651">
        <v>231</v>
      </c>
      <c r="G651">
        <f>SUMIFS(E$2:E651,$A$2:A651,Extraction[[#This Row],[AreaID]])</f>
        <v>9295</v>
      </c>
      <c r="H651">
        <f>SUMIFS(F$2:F651,$A$2:A651,Extraction[[#This Row],[AreaID]])</f>
        <v>8230</v>
      </c>
      <c r="I651">
        <f>VLOOKUP(Extraction[[#This Row],[AreaID]],Reserves[],4,FALSE)-Extraction[[#This Row],[OilExtractionToDate]]</f>
        <v>54092</v>
      </c>
      <c r="J651">
        <f>VLOOKUP(Extraction[[#This Row],[AreaID]],Reserves[],5,FALSE)-Extraction[[#This Row],[GasExtractionToDate]]</f>
        <v>88975</v>
      </c>
    </row>
    <row r="652" spans="1:10" x14ac:dyDescent="0.35">
      <c r="A652">
        <v>8</v>
      </c>
      <c r="B652" t="s">
        <v>6</v>
      </c>
      <c r="C652" t="s">
        <v>13</v>
      </c>
      <c r="D652" s="1">
        <v>42854</v>
      </c>
      <c r="E652">
        <v>266</v>
      </c>
      <c r="F652">
        <v>138</v>
      </c>
      <c r="G652">
        <f>SUMIFS(E$2:E652,$A$2:A652,Extraction[[#This Row],[AreaID]])</f>
        <v>9698</v>
      </c>
      <c r="H652">
        <f>SUMIFS(F$2:F652,$A$2:A652,Extraction[[#This Row],[AreaID]])</f>
        <v>8352</v>
      </c>
      <c r="I652">
        <f>VLOOKUP(Extraction[[#This Row],[AreaID]],Reserves[],4,FALSE)-Extraction[[#This Row],[OilExtractionToDate]]</f>
        <v>74092</v>
      </c>
      <c r="J652">
        <f>VLOOKUP(Extraction[[#This Row],[AreaID]],Reserves[],5,FALSE)-Extraction[[#This Row],[GasExtractionToDate]]</f>
        <v>74757</v>
      </c>
    </row>
    <row r="653" spans="1:10" x14ac:dyDescent="0.35">
      <c r="A653">
        <v>8</v>
      </c>
      <c r="B653" t="s">
        <v>6</v>
      </c>
      <c r="C653" t="s">
        <v>13</v>
      </c>
      <c r="D653" s="1">
        <v>42860</v>
      </c>
      <c r="E653">
        <v>135</v>
      </c>
      <c r="F653">
        <v>141</v>
      </c>
      <c r="G653">
        <f>SUMIFS(E$2:E653,$A$2:A653,Extraction[[#This Row],[AreaID]])</f>
        <v>9833</v>
      </c>
      <c r="H653">
        <f>SUMIFS(F$2:F653,$A$2:A653,Extraction[[#This Row],[AreaID]])</f>
        <v>8493</v>
      </c>
      <c r="I653">
        <f>VLOOKUP(Extraction[[#This Row],[AreaID]],Reserves[],4,FALSE)-Extraction[[#This Row],[OilExtractionToDate]]</f>
        <v>73957</v>
      </c>
      <c r="J653">
        <f>VLOOKUP(Extraction[[#This Row],[AreaID]],Reserves[],5,FALSE)-Extraction[[#This Row],[GasExtractionToDate]]</f>
        <v>74616</v>
      </c>
    </row>
    <row r="654" spans="1:10" x14ac:dyDescent="0.35">
      <c r="A654">
        <v>5</v>
      </c>
      <c r="B654" t="s">
        <v>5</v>
      </c>
      <c r="C654" t="s">
        <v>9</v>
      </c>
      <c r="D654" s="1">
        <v>42848</v>
      </c>
      <c r="E654">
        <v>275</v>
      </c>
      <c r="F654">
        <v>131</v>
      </c>
      <c r="G654">
        <f>SUMIFS(E$2:E654,$A$2:A654,Extraction[[#This Row],[AreaID]])</f>
        <v>8586</v>
      </c>
      <c r="H654">
        <f>SUMIFS(F$2:F654,$A$2:A654,Extraction[[#This Row],[AreaID]])</f>
        <v>8435</v>
      </c>
      <c r="I654">
        <f>VLOOKUP(Extraction[[#This Row],[AreaID]],Reserves[],4,FALSE)-Extraction[[#This Row],[OilExtractionToDate]]</f>
        <v>38837</v>
      </c>
      <c r="J654">
        <f>VLOOKUP(Extraction[[#This Row],[AreaID]],Reserves[],5,FALSE)-Extraction[[#This Row],[GasExtractionToDate]]</f>
        <v>69273</v>
      </c>
    </row>
    <row r="655" spans="1:10" x14ac:dyDescent="0.35">
      <c r="A655">
        <v>12</v>
      </c>
      <c r="B655" t="s">
        <v>14</v>
      </c>
      <c r="C655" t="s">
        <v>18</v>
      </c>
      <c r="D655" s="1">
        <v>42826</v>
      </c>
      <c r="E655">
        <v>231</v>
      </c>
      <c r="F655">
        <v>140</v>
      </c>
      <c r="G655">
        <f>SUMIFS(E$2:E655,$A$2:A655,Extraction[[#This Row],[AreaID]])</f>
        <v>9526</v>
      </c>
      <c r="H655">
        <f>SUMIFS(F$2:F655,$A$2:A655,Extraction[[#This Row],[AreaID]])</f>
        <v>8370</v>
      </c>
      <c r="I655">
        <f>VLOOKUP(Extraction[[#This Row],[AreaID]],Reserves[],4,FALSE)-Extraction[[#This Row],[OilExtractionToDate]]</f>
        <v>53861</v>
      </c>
      <c r="J655">
        <f>VLOOKUP(Extraction[[#This Row],[AreaID]],Reserves[],5,FALSE)-Extraction[[#This Row],[GasExtractionToDate]]</f>
        <v>88835</v>
      </c>
    </row>
    <row r="656" spans="1:10" x14ac:dyDescent="0.35">
      <c r="A656">
        <v>5</v>
      </c>
      <c r="B656" t="s">
        <v>5</v>
      </c>
      <c r="C656" t="s">
        <v>9</v>
      </c>
      <c r="D656" s="1">
        <v>42854</v>
      </c>
      <c r="E656">
        <v>249</v>
      </c>
      <c r="F656">
        <v>232</v>
      </c>
      <c r="G656">
        <f>SUMIFS(E$2:E656,$A$2:A656,Extraction[[#This Row],[AreaID]])</f>
        <v>8835</v>
      </c>
      <c r="H656">
        <f>SUMIFS(F$2:F656,$A$2:A656,Extraction[[#This Row],[AreaID]])</f>
        <v>8667</v>
      </c>
      <c r="I656">
        <f>VLOOKUP(Extraction[[#This Row],[AreaID]],Reserves[],4,FALSE)-Extraction[[#This Row],[OilExtractionToDate]]</f>
        <v>38588</v>
      </c>
      <c r="J656">
        <f>VLOOKUP(Extraction[[#This Row],[AreaID]],Reserves[],5,FALSE)-Extraction[[#This Row],[GasExtractionToDate]]</f>
        <v>69041</v>
      </c>
    </row>
    <row r="657" spans="1:10" x14ac:dyDescent="0.35">
      <c r="A657">
        <v>8</v>
      </c>
      <c r="B657" t="s">
        <v>6</v>
      </c>
      <c r="C657" t="s">
        <v>13</v>
      </c>
      <c r="D657" s="1">
        <v>42868</v>
      </c>
      <c r="E657">
        <v>281</v>
      </c>
      <c r="F657">
        <v>102</v>
      </c>
      <c r="G657">
        <f>SUMIFS(E$2:E657,$A$2:A657,Extraction[[#This Row],[AreaID]])</f>
        <v>10114</v>
      </c>
      <c r="H657">
        <f>SUMIFS(F$2:F657,$A$2:A657,Extraction[[#This Row],[AreaID]])</f>
        <v>8595</v>
      </c>
      <c r="I657">
        <f>VLOOKUP(Extraction[[#This Row],[AreaID]],Reserves[],4,FALSE)-Extraction[[#This Row],[OilExtractionToDate]]</f>
        <v>73676</v>
      </c>
      <c r="J657">
        <f>VLOOKUP(Extraction[[#This Row],[AreaID]],Reserves[],5,FALSE)-Extraction[[#This Row],[GasExtractionToDate]]</f>
        <v>74514</v>
      </c>
    </row>
    <row r="658" spans="1:10" x14ac:dyDescent="0.35">
      <c r="A658">
        <v>8</v>
      </c>
      <c r="B658" t="s">
        <v>6</v>
      </c>
      <c r="C658" t="s">
        <v>13</v>
      </c>
      <c r="D658" s="1">
        <v>42875</v>
      </c>
      <c r="E658">
        <v>85</v>
      </c>
      <c r="F658">
        <v>128</v>
      </c>
      <c r="G658">
        <f>SUMIFS(E$2:E658,$A$2:A658,Extraction[[#This Row],[AreaID]])</f>
        <v>10199</v>
      </c>
      <c r="H658">
        <f>SUMIFS(F$2:F658,$A$2:A658,Extraction[[#This Row],[AreaID]])</f>
        <v>8723</v>
      </c>
      <c r="I658">
        <f>VLOOKUP(Extraction[[#This Row],[AreaID]],Reserves[],4,FALSE)-Extraction[[#This Row],[OilExtractionToDate]]</f>
        <v>73591</v>
      </c>
      <c r="J658">
        <f>VLOOKUP(Extraction[[#This Row],[AreaID]],Reserves[],5,FALSE)-Extraction[[#This Row],[GasExtractionToDate]]</f>
        <v>74386</v>
      </c>
    </row>
    <row r="659" spans="1:10" x14ac:dyDescent="0.35">
      <c r="A659">
        <v>8</v>
      </c>
      <c r="B659" t="s">
        <v>6</v>
      </c>
      <c r="C659" t="s">
        <v>13</v>
      </c>
      <c r="D659" s="1">
        <v>42878</v>
      </c>
      <c r="E659">
        <v>273</v>
      </c>
      <c r="F659">
        <v>229</v>
      </c>
      <c r="G659">
        <f>SUMIFS(E$2:E659,$A$2:A659,Extraction[[#This Row],[AreaID]])</f>
        <v>10472</v>
      </c>
      <c r="H659">
        <f>SUMIFS(F$2:F659,$A$2:A659,Extraction[[#This Row],[AreaID]])</f>
        <v>8952</v>
      </c>
      <c r="I659">
        <f>VLOOKUP(Extraction[[#This Row],[AreaID]],Reserves[],4,FALSE)-Extraction[[#This Row],[OilExtractionToDate]]</f>
        <v>73318</v>
      </c>
      <c r="J659">
        <f>VLOOKUP(Extraction[[#This Row],[AreaID]],Reserves[],5,FALSE)-Extraction[[#This Row],[GasExtractionToDate]]</f>
        <v>74157</v>
      </c>
    </row>
    <row r="660" spans="1:10" x14ac:dyDescent="0.35">
      <c r="A660">
        <v>8</v>
      </c>
      <c r="B660" t="s">
        <v>6</v>
      </c>
      <c r="C660" t="s">
        <v>13</v>
      </c>
      <c r="D660" s="1">
        <v>42881</v>
      </c>
      <c r="E660">
        <v>183</v>
      </c>
      <c r="F660">
        <v>279</v>
      </c>
      <c r="G660">
        <f>SUMIFS(E$2:E660,$A$2:A660,Extraction[[#This Row],[AreaID]])</f>
        <v>10655</v>
      </c>
      <c r="H660">
        <f>SUMIFS(F$2:F660,$A$2:A660,Extraction[[#This Row],[AreaID]])</f>
        <v>9231</v>
      </c>
      <c r="I660">
        <f>VLOOKUP(Extraction[[#This Row],[AreaID]],Reserves[],4,FALSE)-Extraction[[#This Row],[OilExtractionToDate]]</f>
        <v>73135</v>
      </c>
      <c r="J660">
        <f>VLOOKUP(Extraction[[#This Row],[AreaID]],Reserves[],5,FALSE)-Extraction[[#This Row],[GasExtractionToDate]]</f>
        <v>73878</v>
      </c>
    </row>
    <row r="661" spans="1:10" x14ac:dyDescent="0.35">
      <c r="A661">
        <v>8</v>
      </c>
      <c r="B661" t="s">
        <v>6</v>
      </c>
      <c r="C661" t="s">
        <v>13</v>
      </c>
      <c r="D661" s="1">
        <v>42885</v>
      </c>
      <c r="E661">
        <v>128</v>
      </c>
      <c r="F661">
        <v>120</v>
      </c>
      <c r="G661">
        <f>SUMIFS(E$2:E661,$A$2:A661,Extraction[[#This Row],[AreaID]])</f>
        <v>10783</v>
      </c>
      <c r="H661">
        <f>SUMIFS(F$2:F661,$A$2:A661,Extraction[[#This Row],[AreaID]])</f>
        <v>9351</v>
      </c>
      <c r="I661">
        <f>VLOOKUP(Extraction[[#This Row],[AreaID]],Reserves[],4,FALSE)-Extraction[[#This Row],[OilExtractionToDate]]</f>
        <v>73007</v>
      </c>
      <c r="J661">
        <f>VLOOKUP(Extraction[[#This Row],[AreaID]],Reserves[],5,FALSE)-Extraction[[#This Row],[GasExtractionToDate]]</f>
        <v>73758</v>
      </c>
    </row>
    <row r="662" spans="1:10" x14ac:dyDescent="0.35">
      <c r="A662">
        <v>13</v>
      </c>
      <c r="B662" t="s">
        <v>15</v>
      </c>
      <c r="C662" t="s">
        <v>19</v>
      </c>
      <c r="D662" s="1">
        <v>42827</v>
      </c>
      <c r="E662">
        <v>104</v>
      </c>
      <c r="F662">
        <v>261</v>
      </c>
      <c r="G662">
        <f>SUMIFS(E$2:E662,$A$2:A662,Extraction[[#This Row],[AreaID]])</f>
        <v>8243</v>
      </c>
      <c r="H662">
        <f>SUMIFS(F$2:F662,$A$2:A662,Extraction[[#This Row],[AreaID]])</f>
        <v>7847</v>
      </c>
      <c r="I662">
        <f>VLOOKUP(Extraction[[#This Row],[AreaID]],Reserves[],4,FALSE)-Extraction[[#This Row],[OilExtractionToDate]]</f>
        <v>84460</v>
      </c>
      <c r="J662">
        <f>VLOOKUP(Extraction[[#This Row],[AreaID]],Reserves[],5,FALSE)-Extraction[[#This Row],[GasExtractionToDate]]</f>
        <v>71608</v>
      </c>
    </row>
    <row r="663" spans="1:10" x14ac:dyDescent="0.35">
      <c r="A663">
        <v>12</v>
      </c>
      <c r="B663" t="s">
        <v>14</v>
      </c>
      <c r="C663" t="s">
        <v>18</v>
      </c>
      <c r="D663" s="1">
        <v>42831</v>
      </c>
      <c r="E663">
        <v>150</v>
      </c>
      <c r="F663">
        <v>101</v>
      </c>
      <c r="G663">
        <f>SUMIFS(E$2:E663,$A$2:A663,Extraction[[#This Row],[AreaID]])</f>
        <v>9676</v>
      </c>
      <c r="H663">
        <f>SUMIFS(F$2:F663,$A$2:A663,Extraction[[#This Row],[AreaID]])</f>
        <v>8471</v>
      </c>
      <c r="I663">
        <f>VLOOKUP(Extraction[[#This Row],[AreaID]],Reserves[],4,FALSE)-Extraction[[#This Row],[OilExtractionToDate]]</f>
        <v>53711</v>
      </c>
      <c r="J663">
        <f>VLOOKUP(Extraction[[#This Row],[AreaID]],Reserves[],5,FALSE)-Extraction[[#This Row],[GasExtractionToDate]]</f>
        <v>88734</v>
      </c>
    </row>
    <row r="664" spans="1:10" x14ac:dyDescent="0.35">
      <c r="A664">
        <v>8</v>
      </c>
      <c r="B664" t="s">
        <v>6</v>
      </c>
      <c r="C664" t="s">
        <v>13</v>
      </c>
      <c r="D664" s="1">
        <v>42888</v>
      </c>
      <c r="E664">
        <v>286</v>
      </c>
      <c r="F664">
        <v>186</v>
      </c>
      <c r="G664">
        <f>SUMIFS(E$2:E664,$A$2:A664,Extraction[[#This Row],[AreaID]])</f>
        <v>11069</v>
      </c>
      <c r="H664">
        <f>SUMIFS(F$2:F664,$A$2:A664,Extraction[[#This Row],[AreaID]])</f>
        <v>9537</v>
      </c>
      <c r="I664">
        <f>VLOOKUP(Extraction[[#This Row],[AreaID]],Reserves[],4,FALSE)-Extraction[[#This Row],[OilExtractionToDate]]</f>
        <v>72721</v>
      </c>
      <c r="J664">
        <f>VLOOKUP(Extraction[[#This Row],[AreaID]],Reserves[],5,FALSE)-Extraction[[#This Row],[GasExtractionToDate]]</f>
        <v>73572</v>
      </c>
    </row>
    <row r="665" spans="1:10" x14ac:dyDescent="0.35">
      <c r="A665">
        <v>1</v>
      </c>
      <c r="B665" t="s">
        <v>4</v>
      </c>
      <c r="C665" t="s">
        <v>12</v>
      </c>
      <c r="D665" s="1">
        <v>42875</v>
      </c>
      <c r="E665">
        <v>208</v>
      </c>
      <c r="F665">
        <v>58</v>
      </c>
      <c r="G665">
        <f>SUMIFS(E$2:E665,$A$2:A665,Extraction[[#This Row],[AreaID]])</f>
        <v>10626</v>
      </c>
      <c r="H665">
        <f>SUMIFS(F$2:F665,$A$2:A665,Extraction[[#This Row],[AreaID]])</f>
        <v>10230</v>
      </c>
      <c r="I665">
        <f>VLOOKUP(Extraction[[#This Row],[AreaID]],Reserves[],4,FALSE)-Extraction[[#This Row],[OilExtractionToDate]]</f>
        <v>76964</v>
      </c>
      <c r="J665">
        <f>VLOOKUP(Extraction[[#This Row],[AreaID]],Reserves[],5,FALSE)-Extraction[[#This Row],[GasExtractionToDate]]</f>
        <v>62371</v>
      </c>
    </row>
    <row r="666" spans="1:10" x14ac:dyDescent="0.35">
      <c r="A666">
        <v>12</v>
      </c>
      <c r="B666" t="s">
        <v>14</v>
      </c>
      <c r="C666" t="s">
        <v>18</v>
      </c>
      <c r="D666" s="1">
        <v>42839</v>
      </c>
      <c r="E666">
        <v>233</v>
      </c>
      <c r="F666">
        <v>256</v>
      </c>
      <c r="G666">
        <f>SUMIFS(E$2:E666,$A$2:A666,Extraction[[#This Row],[AreaID]])</f>
        <v>9909</v>
      </c>
      <c r="H666">
        <f>SUMIFS(F$2:F666,$A$2:A666,Extraction[[#This Row],[AreaID]])</f>
        <v>8727</v>
      </c>
      <c r="I666">
        <f>VLOOKUP(Extraction[[#This Row],[AreaID]],Reserves[],4,FALSE)-Extraction[[#This Row],[OilExtractionToDate]]</f>
        <v>53478</v>
      </c>
      <c r="J666">
        <f>VLOOKUP(Extraction[[#This Row],[AreaID]],Reserves[],5,FALSE)-Extraction[[#This Row],[GasExtractionToDate]]</f>
        <v>88478</v>
      </c>
    </row>
    <row r="667" spans="1:10" x14ac:dyDescent="0.35">
      <c r="A667">
        <v>4</v>
      </c>
      <c r="B667" t="s">
        <v>5</v>
      </c>
      <c r="C667" t="s">
        <v>8</v>
      </c>
      <c r="D667" s="1">
        <v>42820</v>
      </c>
      <c r="E667">
        <v>148</v>
      </c>
      <c r="F667">
        <v>148</v>
      </c>
      <c r="G667">
        <f>SUMIFS(E$2:E667,$A$2:A667,Extraction[[#This Row],[AreaID]])</f>
        <v>8146</v>
      </c>
      <c r="H667">
        <f>SUMIFS(F$2:F667,$A$2:A667,Extraction[[#This Row],[AreaID]])</f>
        <v>7387</v>
      </c>
      <c r="I667">
        <f>VLOOKUP(Extraction[[#This Row],[AreaID]],Reserves[],4,FALSE)-Extraction[[#This Row],[OilExtractionToDate]]</f>
        <v>57044</v>
      </c>
      <c r="J667">
        <f>VLOOKUP(Extraction[[#This Row],[AreaID]],Reserves[],5,FALSE)-Extraction[[#This Row],[GasExtractionToDate]]</f>
        <v>81066</v>
      </c>
    </row>
    <row r="668" spans="1:10" x14ac:dyDescent="0.35">
      <c r="A668">
        <v>14</v>
      </c>
      <c r="B668" t="s">
        <v>15</v>
      </c>
      <c r="C668" t="s">
        <v>13</v>
      </c>
      <c r="D668" s="1">
        <v>42915</v>
      </c>
      <c r="E668">
        <v>103</v>
      </c>
      <c r="F668">
        <v>85</v>
      </c>
      <c r="G668">
        <f>SUMIFS(E$2:E668,$A$2:A668,Extraction[[#This Row],[AreaID]])</f>
        <v>10467</v>
      </c>
      <c r="H668">
        <f>SUMIFS(F$2:F668,$A$2:A668,Extraction[[#This Row],[AreaID]])</f>
        <v>9549</v>
      </c>
      <c r="I668">
        <f>VLOOKUP(Extraction[[#This Row],[AreaID]],Reserves[],4,FALSE)-Extraction[[#This Row],[OilExtractionToDate]]</f>
        <v>64944</v>
      </c>
      <c r="J668">
        <f>VLOOKUP(Extraction[[#This Row],[AreaID]],Reserves[],5,FALSE)-Extraction[[#This Row],[GasExtractionToDate]]</f>
        <v>66589</v>
      </c>
    </row>
    <row r="669" spans="1:10" x14ac:dyDescent="0.35">
      <c r="A669">
        <v>11</v>
      </c>
      <c r="B669" t="s">
        <v>14</v>
      </c>
      <c r="C669" t="s">
        <v>17</v>
      </c>
      <c r="D669" s="1">
        <v>42826</v>
      </c>
      <c r="E669">
        <v>225</v>
      </c>
      <c r="F669">
        <v>130</v>
      </c>
      <c r="G669">
        <f>SUMIFS(E$2:E669,$A$2:A669,Extraction[[#This Row],[AreaID]])</f>
        <v>9014</v>
      </c>
      <c r="H669">
        <f>SUMIFS(F$2:F669,$A$2:A669,Extraction[[#This Row],[AreaID]])</f>
        <v>8215</v>
      </c>
      <c r="I669">
        <f>VLOOKUP(Extraction[[#This Row],[AreaID]],Reserves[],4,FALSE)-Extraction[[#This Row],[OilExtractionToDate]]</f>
        <v>66966</v>
      </c>
      <c r="J669">
        <f>VLOOKUP(Extraction[[#This Row],[AreaID]],Reserves[],5,FALSE)-Extraction[[#This Row],[GasExtractionToDate]]</f>
        <v>88582</v>
      </c>
    </row>
    <row r="670" spans="1:10" x14ac:dyDescent="0.35">
      <c r="A670">
        <v>8</v>
      </c>
      <c r="B670" t="s">
        <v>6</v>
      </c>
      <c r="C670" t="s">
        <v>13</v>
      </c>
      <c r="D670" s="1">
        <v>42896</v>
      </c>
      <c r="E670">
        <v>243</v>
      </c>
      <c r="F670">
        <v>130</v>
      </c>
      <c r="G670">
        <f>SUMIFS(E$2:E670,$A$2:A670,Extraction[[#This Row],[AreaID]])</f>
        <v>11312</v>
      </c>
      <c r="H670">
        <f>SUMIFS(F$2:F670,$A$2:A670,Extraction[[#This Row],[AreaID]])</f>
        <v>9667</v>
      </c>
      <c r="I670">
        <f>VLOOKUP(Extraction[[#This Row],[AreaID]],Reserves[],4,FALSE)-Extraction[[#This Row],[OilExtractionToDate]]</f>
        <v>72478</v>
      </c>
      <c r="J670">
        <f>VLOOKUP(Extraction[[#This Row],[AreaID]],Reserves[],5,FALSE)-Extraction[[#This Row],[GasExtractionToDate]]</f>
        <v>73442</v>
      </c>
    </row>
    <row r="671" spans="1:10" x14ac:dyDescent="0.35">
      <c r="A671">
        <v>13</v>
      </c>
      <c r="B671" t="s">
        <v>15</v>
      </c>
      <c r="C671" t="s">
        <v>19</v>
      </c>
      <c r="D671" s="1">
        <v>42833</v>
      </c>
      <c r="E671">
        <v>238</v>
      </c>
      <c r="F671">
        <v>207</v>
      </c>
      <c r="G671">
        <f>SUMIFS(E$2:E671,$A$2:A671,Extraction[[#This Row],[AreaID]])</f>
        <v>8481</v>
      </c>
      <c r="H671">
        <f>SUMIFS(F$2:F671,$A$2:A671,Extraction[[#This Row],[AreaID]])</f>
        <v>8054</v>
      </c>
      <c r="I671">
        <f>VLOOKUP(Extraction[[#This Row],[AreaID]],Reserves[],4,FALSE)-Extraction[[#This Row],[OilExtractionToDate]]</f>
        <v>84222</v>
      </c>
      <c r="J671">
        <f>VLOOKUP(Extraction[[#This Row],[AreaID]],Reserves[],5,FALSE)-Extraction[[#This Row],[GasExtractionToDate]]</f>
        <v>71401</v>
      </c>
    </row>
    <row r="672" spans="1:10" x14ac:dyDescent="0.35">
      <c r="A672">
        <v>8</v>
      </c>
      <c r="B672" t="s">
        <v>6</v>
      </c>
      <c r="C672" t="s">
        <v>13</v>
      </c>
      <c r="D672" s="1">
        <v>42900</v>
      </c>
      <c r="E672">
        <v>142</v>
      </c>
      <c r="F672">
        <v>70</v>
      </c>
      <c r="G672">
        <f>SUMIFS(E$2:E672,$A$2:A672,Extraction[[#This Row],[AreaID]])</f>
        <v>11454</v>
      </c>
      <c r="H672">
        <f>SUMIFS(F$2:F672,$A$2:A672,Extraction[[#This Row],[AreaID]])</f>
        <v>9737</v>
      </c>
      <c r="I672">
        <f>VLOOKUP(Extraction[[#This Row],[AreaID]],Reserves[],4,FALSE)-Extraction[[#This Row],[OilExtractionToDate]]</f>
        <v>72336</v>
      </c>
      <c r="J672">
        <f>VLOOKUP(Extraction[[#This Row],[AreaID]],Reserves[],5,FALSE)-Extraction[[#This Row],[GasExtractionToDate]]</f>
        <v>73372</v>
      </c>
    </row>
    <row r="673" spans="1:10" x14ac:dyDescent="0.35">
      <c r="A673">
        <v>1</v>
      </c>
      <c r="B673" t="s">
        <v>4</v>
      </c>
      <c r="C673" t="s">
        <v>12</v>
      </c>
      <c r="D673" s="1">
        <v>42879</v>
      </c>
      <c r="E673">
        <v>184</v>
      </c>
      <c r="F673">
        <v>118</v>
      </c>
      <c r="G673">
        <f>SUMIFS(E$2:E673,$A$2:A673,Extraction[[#This Row],[AreaID]])</f>
        <v>10810</v>
      </c>
      <c r="H673">
        <f>SUMIFS(F$2:F673,$A$2:A673,Extraction[[#This Row],[AreaID]])</f>
        <v>10348</v>
      </c>
      <c r="I673">
        <f>VLOOKUP(Extraction[[#This Row],[AreaID]],Reserves[],4,FALSE)-Extraction[[#This Row],[OilExtractionToDate]]</f>
        <v>76780</v>
      </c>
      <c r="J673">
        <f>VLOOKUP(Extraction[[#This Row],[AreaID]],Reserves[],5,FALSE)-Extraction[[#This Row],[GasExtractionToDate]]</f>
        <v>62253</v>
      </c>
    </row>
    <row r="674" spans="1:10" x14ac:dyDescent="0.35">
      <c r="A674">
        <v>8</v>
      </c>
      <c r="B674" t="s">
        <v>6</v>
      </c>
      <c r="C674" t="s">
        <v>13</v>
      </c>
      <c r="D674" s="1">
        <v>42905</v>
      </c>
      <c r="E674">
        <v>84</v>
      </c>
      <c r="F674">
        <v>225</v>
      </c>
      <c r="G674">
        <f>SUMIFS(E$2:E674,$A$2:A674,Extraction[[#This Row],[AreaID]])</f>
        <v>11538</v>
      </c>
      <c r="H674">
        <f>SUMIFS(F$2:F674,$A$2:A674,Extraction[[#This Row],[AreaID]])</f>
        <v>9962</v>
      </c>
      <c r="I674">
        <f>VLOOKUP(Extraction[[#This Row],[AreaID]],Reserves[],4,FALSE)-Extraction[[#This Row],[OilExtractionToDate]]</f>
        <v>72252</v>
      </c>
      <c r="J674">
        <f>VLOOKUP(Extraction[[#This Row],[AreaID]],Reserves[],5,FALSE)-Extraction[[#This Row],[GasExtractionToDate]]</f>
        <v>73147</v>
      </c>
    </row>
    <row r="675" spans="1:10" x14ac:dyDescent="0.35">
      <c r="A675">
        <v>12</v>
      </c>
      <c r="B675" t="s">
        <v>14</v>
      </c>
      <c r="C675" t="s">
        <v>18</v>
      </c>
      <c r="D675" s="1">
        <v>42846</v>
      </c>
      <c r="E675">
        <v>142</v>
      </c>
      <c r="F675">
        <v>157</v>
      </c>
      <c r="G675">
        <f>SUMIFS(E$2:E675,$A$2:A675,Extraction[[#This Row],[AreaID]])</f>
        <v>10051</v>
      </c>
      <c r="H675">
        <f>SUMIFS(F$2:F675,$A$2:A675,Extraction[[#This Row],[AreaID]])</f>
        <v>8884</v>
      </c>
      <c r="I675">
        <f>VLOOKUP(Extraction[[#This Row],[AreaID]],Reserves[],4,FALSE)-Extraction[[#This Row],[OilExtractionToDate]]</f>
        <v>53336</v>
      </c>
      <c r="J675">
        <f>VLOOKUP(Extraction[[#This Row],[AreaID]],Reserves[],5,FALSE)-Extraction[[#This Row],[GasExtractionToDate]]</f>
        <v>88321</v>
      </c>
    </row>
    <row r="676" spans="1:10" x14ac:dyDescent="0.35">
      <c r="A676">
        <v>13</v>
      </c>
      <c r="B676" t="s">
        <v>15</v>
      </c>
      <c r="C676" t="s">
        <v>19</v>
      </c>
      <c r="D676" s="1">
        <v>42836</v>
      </c>
      <c r="E676">
        <v>138</v>
      </c>
      <c r="F676">
        <v>85</v>
      </c>
      <c r="G676">
        <f>SUMIFS(E$2:E676,$A$2:A676,Extraction[[#This Row],[AreaID]])</f>
        <v>8619</v>
      </c>
      <c r="H676">
        <f>SUMIFS(F$2:F676,$A$2:A676,Extraction[[#This Row],[AreaID]])</f>
        <v>8139</v>
      </c>
      <c r="I676">
        <f>VLOOKUP(Extraction[[#This Row],[AreaID]],Reserves[],4,FALSE)-Extraction[[#This Row],[OilExtractionToDate]]</f>
        <v>84084</v>
      </c>
      <c r="J676">
        <f>VLOOKUP(Extraction[[#This Row],[AreaID]],Reserves[],5,FALSE)-Extraction[[#This Row],[GasExtractionToDate]]</f>
        <v>71316</v>
      </c>
    </row>
    <row r="677" spans="1:10" x14ac:dyDescent="0.35">
      <c r="A677">
        <v>2</v>
      </c>
      <c r="B677" t="s">
        <v>4</v>
      </c>
      <c r="C677" t="s">
        <v>13</v>
      </c>
      <c r="D677" s="1">
        <v>42860</v>
      </c>
      <c r="E677">
        <v>257</v>
      </c>
      <c r="F677">
        <v>179</v>
      </c>
      <c r="G677">
        <f>SUMIFS(E$2:E677,$A$2:A677,Extraction[[#This Row],[AreaID]])</f>
        <v>9740</v>
      </c>
      <c r="H677">
        <f>SUMIFS(F$2:F677,$A$2:A677,Extraction[[#This Row],[AreaID]])</f>
        <v>9164</v>
      </c>
      <c r="I677">
        <f>VLOOKUP(Extraction[[#This Row],[AreaID]],Reserves[],4,FALSE)-Extraction[[#This Row],[OilExtractionToDate]]</f>
        <v>54701</v>
      </c>
      <c r="J677">
        <f>VLOOKUP(Extraction[[#This Row],[AreaID]],Reserves[],5,FALSE)-Extraction[[#This Row],[GasExtractionToDate]]</f>
        <v>77045</v>
      </c>
    </row>
    <row r="678" spans="1:10" x14ac:dyDescent="0.35">
      <c r="A678">
        <v>10</v>
      </c>
      <c r="B678" t="s">
        <v>14</v>
      </c>
      <c r="C678" t="s">
        <v>16</v>
      </c>
      <c r="D678" s="1">
        <v>42796</v>
      </c>
      <c r="E678">
        <v>209</v>
      </c>
      <c r="F678">
        <v>297</v>
      </c>
      <c r="G678">
        <f>SUMIFS(E$2:E678,$A$2:A678,Extraction[[#This Row],[AreaID]])</f>
        <v>7078</v>
      </c>
      <c r="H678">
        <f>SUMIFS(F$2:F678,$A$2:A678,Extraction[[#This Row],[AreaID]])</f>
        <v>6568</v>
      </c>
      <c r="I678">
        <f>VLOOKUP(Extraction[[#This Row],[AreaID]],Reserves[],4,FALSE)-Extraction[[#This Row],[OilExtractionToDate]]</f>
        <v>70150</v>
      </c>
      <c r="J678">
        <f>VLOOKUP(Extraction[[#This Row],[AreaID]],Reserves[],5,FALSE)-Extraction[[#This Row],[GasExtractionToDate]]</f>
        <v>58685</v>
      </c>
    </row>
    <row r="679" spans="1:10" x14ac:dyDescent="0.35">
      <c r="A679">
        <v>13</v>
      </c>
      <c r="B679" t="s">
        <v>15</v>
      </c>
      <c r="C679" t="s">
        <v>19</v>
      </c>
      <c r="D679" s="1">
        <v>42842</v>
      </c>
      <c r="E679">
        <v>105</v>
      </c>
      <c r="F679">
        <v>122</v>
      </c>
      <c r="G679">
        <f>SUMIFS(E$2:E679,$A$2:A679,Extraction[[#This Row],[AreaID]])</f>
        <v>8724</v>
      </c>
      <c r="H679">
        <f>SUMIFS(F$2:F679,$A$2:A679,Extraction[[#This Row],[AreaID]])</f>
        <v>8261</v>
      </c>
      <c r="I679">
        <f>VLOOKUP(Extraction[[#This Row],[AreaID]],Reserves[],4,FALSE)-Extraction[[#This Row],[OilExtractionToDate]]</f>
        <v>83979</v>
      </c>
      <c r="J679">
        <f>VLOOKUP(Extraction[[#This Row],[AreaID]],Reserves[],5,FALSE)-Extraction[[#This Row],[GasExtractionToDate]]</f>
        <v>71194</v>
      </c>
    </row>
    <row r="680" spans="1:10" x14ac:dyDescent="0.35">
      <c r="A680">
        <v>8</v>
      </c>
      <c r="B680" t="s">
        <v>6</v>
      </c>
      <c r="C680" t="s">
        <v>13</v>
      </c>
      <c r="D680" s="1">
        <v>42909</v>
      </c>
      <c r="E680">
        <v>269</v>
      </c>
      <c r="F680">
        <v>257</v>
      </c>
      <c r="G680">
        <f>SUMIFS(E$2:E680,$A$2:A680,Extraction[[#This Row],[AreaID]])</f>
        <v>11807</v>
      </c>
      <c r="H680">
        <f>SUMIFS(F$2:F680,$A$2:A680,Extraction[[#This Row],[AreaID]])</f>
        <v>10219</v>
      </c>
      <c r="I680">
        <f>VLOOKUP(Extraction[[#This Row],[AreaID]],Reserves[],4,FALSE)-Extraction[[#This Row],[OilExtractionToDate]]</f>
        <v>71983</v>
      </c>
      <c r="J680">
        <f>VLOOKUP(Extraction[[#This Row],[AreaID]],Reserves[],5,FALSE)-Extraction[[#This Row],[GasExtractionToDate]]</f>
        <v>72890</v>
      </c>
    </row>
    <row r="681" spans="1:10" x14ac:dyDescent="0.35">
      <c r="A681">
        <v>4</v>
      </c>
      <c r="B681" t="s">
        <v>5</v>
      </c>
      <c r="C681" t="s">
        <v>8</v>
      </c>
      <c r="D681" s="1">
        <v>42823</v>
      </c>
      <c r="E681">
        <v>190</v>
      </c>
      <c r="F681">
        <v>266</v>
      </c>
      <c r="G681">
        <f>SUMIFS(E$2:E681,$A$2:A681,Extraction[[#This Row],[AreaID]])</f>
        <v>8336</v>
      </c>
      <c r="H681">
        <f>SUMIFS(F$2:F681,$A$2:A681,Extraction[[#This Row],[AreaID]])</f>
        <v>7653</v>
      </c>
      <c r="I681">
        <f>VLOOKUP(Extraction[[#This Row],[AreaID]],Reserves[],4,FALSE)-Extraction[[#This Row],[OilExtractionToDate]]</f>
        <v>56854</v>
      </c>
      <c r="J681">
        <f>VLOOKUP(Extraction[[#This Row],[AreaID]],Reserves[],5,FALSE)-Extraction[[#This Row],[GasExtractionToDate]]</f>
        <v>80800</v>
      </c>
    </row>
    <row r="682" spans="1:10" x14ac:dyDescent="0.35">
      <c r="A682">
        <v>3</v>
      </c>
      <c r="B682" t="s">
        <v>4</v>
      </c>
      <c r="C682" t="s">
        <v>7</v>
      </c>
      <c r="D682" s="1">
        <v>42844</v>
      </c>
      <c r="E682">
        <v>211</v>
      </c>
      <c r="F682">
        <v>253</v>
      </c>
      <c r="G682">
        <f>SUMIFS(E$2:E682,$A$2:A682,Extraction[[#This Row],[AreaID]])</f>
        <v>9486</v>
      </c>
      <c r="H682">
        <f>SUMIFS(F$2:F682,$A$2:A682,Extraction[[#This Row],[AreaID]])</f>
        <v>7805</v>
      </c>
      <c r="I682">
        <f>VLOOKUP(Extraction[[#This Row],[AreaID]],Reserves[],4,FALSE)-Extraction[[#This Row],[OilExtractionToDate]]</f>
        <v>42672</v>
      </c>
      <c r="J682">
        <f>VLOOKUP(Extraction[[#This Row],[AreaID]],Reserves[],5,FALSE)-Extraction[[#This Row],[GasExtractionToDate]]</f>
        <v>88633</v>
      </c>
    </row>
    <row r="683" spans="1:10" x14ac:dyDescent="0.35">
      <c r="A683">
        <v>13</v>
      </c>
      <c r="B683" t="s">
        <v>15</v>
      </c>
      <c r="C683" t="s">
        <v>19</v>
      </c>
      <c r="D683" s="1">
        <v>42848</v>
      </c>
      <c r="E683">
        <v>87</v>
      </c>
      <c r="F683">
        <v>279</v>
      </c>
      <c r="G683">
        <f>SUMIFS(E$2:E683,$A$2:A683,Extraction[[#This Row],[AreaID]])</f>
        <v>8811</v>
      </c>
      <c r="H683">
        <f>SUMIFS(F$2:F683,$A$2:A683,Extraction[[#This Row],[AreaID]])</f>
        <v>8540</v>
      </c>
      <c r="I683">
        <f>VLOOKUP(Extraction[[#This Row],[AreaID]],Reserves[],4,FALSE)-Extraction[[#This Row],[OilExtractionToDate]]</f>
        <v>83892</v>
      </c>
      <c r="J683">
        <f>VLOOKUP(Extraction[[#This Row],[AreaID]],Reserves[],5,FALSE)-Extraction[[#This Row],[GasExtractionToDate]]</f>
        <v>70915</v>
      </c>
    </row>
    <row r="684" spans="1:10" x14ac:dyDescent="0.35">
      <c r="A684">
        <v>8</v>
      </c>
      <c r="B684" t="s">
        <v>6</v>
      </c>
      <c r="C684" t="s">
        <v>13</v>
      </c>
      <c r="D684" s="1">
        <v>42912</v>
      </c>
      <c r="E684">
        <v>101</v>
      </c>
      <c r="F684">
        <v>99</v>
      </c>
      <c r="G684">
        <f>SUMIFS(E$2:E684,$A$2:A684,Extraction[[#This Row],[AreaID]])</f>
        <v>11908</v>
      </c>
      <c r="H684">
        <f>SUMIFS(F$2:F684,$A$2:A684,Extraction[[#This Row],[AreaID]])</f>
        <v>10318</v>
      </c>
      <c r="I684">
        <f>VLOOKUP(Extraction[[#This Row],[AreaID]],Reserves[],4,FALSE)-Extraction[[#This Row],[OilExtractionToDate]]</f>
        <v>71882</v>
      </c>
      <c r="J684">
        <f>VLOOKUP(Extraction[[#This Row],[AreaID]],Reserves[],5,FALSE)-Extraction[[#This Row],[GasExtractionToDate]]</f>
        <v>72791</v>
      </c>
    </row>
    <row r="685" spans="1:10" x14ac:dyDescent="0.35">
      <c r="A685">
        <v>10</v>
      </c>
      <c r="B685" t="s">
        <v>14</v>
      </c>
      <c r="C685" t="s">
        <v>16</v>
      </c>
      <c r="D685" s="1">
        <v>42799</v>
      </c>
      <c r="E685">
        <v>239</v>
      </c>
      <c r="F685">
        <v>250</v>
      </c>
      <c r="G685">
        <f>SUMIFS(E$2:E685,$A$2:A685,Extraction[[#This Row],[AreaID]])</f>
        <v>7317</v>
      </c>
      <c r="H685">
        <f>SUMIFS(F$2:F685,$A$2:A685,Extraction[[#This Row],[AreaID]])</f>
        <v>6818</v>
      </c>
      <c r="I685">
        <f>VLOOKUP(Extraction[[#This Row],[AreaID]],Reserves[],4,FALSE)-Extraction[[#This Row],[OilExtractionToDate]]</f>
        <v>69911</v>
      </c>
      <c r="J685">
        <f>VLOOKUP(Extraction[[#This Row],[AreaID]],Reserves[],5,FALSE)-Extraction[[#This Row],[GasExtractionToDate]]</f>
        <v>58435</v>
      </c>
    </row>
    <row r="686" spans="1:10" x14ac:dyDescent="0.35">
      <c r="A686">
        <v>5</v>
      </c>
      <c r="B686" t="s">
        <v>5</v>
      </c>
      <c r="C686" t="s">
        <v>9</v>
      </c>
      <c r="D686" s="1">
        <v>42860</v>
      </c>
      <c r="E686">
        <v>127</v>
      </c>
      <c r="F686">
        <v>75</v>
      </c>
      <c r="G686">
        <f>SUMIFS(E$2:E686,$A$2:A686,Extraction[[#This Row],[AreaID]])</f>
        <v>8962</v>
      </c>
      <c r="H686">
        <f>SUMIFS(F$2:F686,$A$2:A686,Extraction[[#This Row],[AreaID]])</f>
        <v>8742</v>
      </c>
      <c r="I686">
        <f>VLOOKUP(Extraction[[#This Row],[AreaID]],Reserves[],4,FALSE)-Extraction[[#This Row],[OilExtractionToDate]]</f>
        <v>38461</v>
      </c>
      <c r="J686">
        <f>VLOOKUP(Extraction[[#This Row],[AreaID]],Reserves[],5,FALSE)-Extraction[[#This Row],[GasExtractionToDate]]</f>
        <v>68966</v>
      </c>
    </row>
    <row r="687" spans="1:10" x14ac:dyDescent="0.35">
      <c r="A687">
        <v>8</v>
      </c>
      <c r="B687" t="s">
        <v>6</v>
      </c>
      <c r="C687" t="s">
        <v>13</v>
      </c>
      <c r="D687" s="1">
        <v>42915</v>
      </c>
      <c r="E687">
        <v>129</v>
      </c>
      <c r="F687">
        <v>101</v>
      </c>
      <c r="G687">
        <f>SUMIFS(E$2:E687,$A$2:A687,Extraction[[#This Row],[AreaID]])</f>
        <v>12037</v>
      </c>
      <c r="H687">
        <f>SUMIFS(F$2:F687,$A$2:A687,Extraction[[#This Row],[AreaID]])</f>
        <v>10419</v>
      </c>
      <c r="I687">
        <f>VLOOKUP(Extraction[[#This Row],[AreaID]],Reserves[],4,FALSE)-Extraction[[#This Row],[OilExtractionToDate]]</f>
        <v>71753</v>
      </c>
      <c r="J687">
        <f>VLOOKUP(Extraction[[#This Row],[AreaID]],Reserves[],5,FALSE)-Extraction[[#This Row],[GasExtractionToDate]]</f>
        <v>72690</v>
      </c>
    </row>
    <row r="688" spans="1:10" x14ac:dyDescent="0.35">
      <c r="A688">
        <v>8</v>
      </c>
      <c r="B688" t="s">
        <v>6</v>
      </c>
      <c r="C688" t="s">
        <v>13</v>
      </c>
      <c r="D688" s="1">
        <v>42920</v>
      </c>
      <c r="E688">
        <v>99</v>
      </c>
      <c r="F688">
        <v>213</v>
      </c>
      <c r="G688">
        <f>SUMIFS(E$2:E688,$A$2:A688,Extraction[[#This Row],[AreaID]])</f>
        <v>12136</v>
      </c>
      <c r="H688">
        <f>SUMIFS(F$2:F688,$A$2:A688,Extraction[[#This Row],[AreaID]])</f>
        <v>10632</v>
      </c>
      <c r="I688">
        <f>VLOOKUP(Extraction[[#This Row],[AreaID]],Reserves[],4,FALSE)-Extraction[[#This Row],[OilExtractionToDate]]</f>
        <v>71654</v>
      </c>
      <c r="J688">
        <f>VLOOKUP(Extraction[[#This Row],[AreaID]],Reserves[],5,FALSE)-Extraction[[#This Row],[GasExtractionToDate]]</f>
        <v>72477</v>
      </c>
    </row>
    <row r="689" spans="1:10" x14ac:dyDescent="0.35">
      <c r="A689">
        <v>12</v>
      </c>
      <c r="B689" t="s">
        <v>14</v>
      </c>
      <c r="C689" t="s">
        <v>18</v>
      </c>
      <c r="D689" s="1">
        <v>42851</v>
      </c>
      <c r="E689">
        <v>185</v>
      </c>
      <c r="F689">
        <v>276</v>
      </c>
      <c r="G689">
        <f>SUMIFS(E$2:E689,$A$2:A689,Extraction[[#This Row],[AreaID]])</f>
        <v>10236</v>
      </c>
      <c r="H689">
        <f>SUMIFS(F$2:F689,$A$2:A689,Extraction[[#This Row],[AreaID]])</f>
        <v>9160</v>
      </c>
      <c r="I689">
        <f>VLOOKUP(Extraction[[#This Row],[AreaID]],Reserves[],4,FALSE)-Extraction[[#This Row],[OilExtractionToDate]]</f>
        <v>53151</v>
      </c>
      <c r="J689">
        <f>VLOOKUP(Extraction[[#This Row],[AreaID]],Reserves[],5,FALSE)-Extraction[[#This Row],[GasExtractionToDate]]</f>
        <v>88045</v>
      </c>
    </row>
    <row r="690" spans="1:10" x14ac:dyDescent="0.35">
      <c r="A690">
        <v>8</v>
      </c>
      <c r="B690" t="s">
        <v>6</v>
      </c>
      <c r="C690" t="s">
        <v>13</v>
      </c>
      <c r="D690" s="1">
        <v>42924</v>
      </c>
      <c r="E690">
        <v>253</v>
      </c>
      <c r="F690">
        <v>225</v>
      </c>
      <c r="G690">
        <f>SUMIFS(E$2:E690,$A$2:A690,Extraction[[#This Row],[AreaID]])</f>
        <v>12389</v>
      </c>
      <c r="H690">
        <f>SUMIFS(F$2:F690,$A$2:A690,Extraction[[#This Row],[AreaID]])</f>
        <v>10857</v>
      </c>
      <c r="I690">
        <f>VLOOKUP(Extraction[[#This Row],[AreaID]],Reserves[],4,FALSE)-Extraction[[#This Row],[OilExtractionToDate]]</f>
        <v>71401</v>
      </c>
      <c r="J690">
        <f>VLOOKUP(Extraction[[#This Row],[AreaID]],Reserves[],5,FALSE)-Extraction[[#This Row],[GasExtractionToDate]]</f>
        <v>72252</v>
      </c>
    </row>
    <row r="691" spans="1:10" x14ac:dyDescent="0.35">
      <c r="A691">
        <v>8</v>
      </c>
      <c r="B691" t="s">
        <v>6</v>
      </c>
      <c r="C691" t="s">
        <v>13</v>
      </c>
      <c r="D691" s="1">
        <v>42929</v>
      </c>
      <c r="E691">
        <v>295</v>
      </c>
      <c r="F691">
        <v>264</v>
      </c>
      <c r="G691">
        <f>SUMIFS(E$2:E691,$A$2:A691,Extraction[[#This Row],[AreaID]])</f>
        <v>12684</v>
      </c>
      <c r="H691">
        <f>SUMIFS(F$2:F691,$A$2:A691,Extraction[[#This Row],[AreaID]])</f>
        <v>11121</v>
      </c>
      <c r="I691">
        <f>VLOOKUP(Extraction[[#This Row],[AreaID]],Reserves[],4,FALSE)-Extraction[[#This Row],[OilExtractionToDate]]</f>
        <v>71106</v>
      </c>
      <c r="J691">
        <f>VLOOKUP(Extraction[[#This Row],[AreaID]],Reserves[],5,FALSE)-Extraction[[#This Row],[GasExtractionToDate]]</f>
        <v>71988</v>
      </c>
    </row>
    <row r="692" spans="1:10" x14ac:dyDescent="0.35">
      <c r="A692">
        <v>10</v>
      </c>
      <c r="B692" t="s">
        <v>14</v>
      </c>
      <c r="C692" t="s">
        <v>16</v>
      </c>
      <c r="D692" s="1">
        <v>42805</v>
      </c>
      <c r="E692">
        <v>265</v>
      </c>
      <c r="F692">
        <v>230</v>
      </c>
      <c r="G692">
        <f>SUMIFS(E$2:E692,$A$2:A692,Extraction[[#This Row],[AreaID]])</f>
        <v>7582</v>
      </c>
      <c r="H692">
        <f>SUMIFS(F$2:F692,$A$2:A692,Extraction[[#This Row],[AreaID]])</f>
        <v>7048</v>
      </c>
      <c r="I692">
        <f>VLOOKUP(Extraction[[#This Row],[AreaID]],Reserves[],4,FALSE)-Extraction[[#This Row],[OilExtractionToDate]]</f>
        <v>69646</v>
      </c>
      <c r="J692">
        <f>VLOOKUP(Extraction[[#This Row],[AreaID]],Reserves[],5,FALSE)-Extraction[[#This Row],[GasExtractionToDate]]</f>
        <v>58205</v>
      </c>
    </row>
    <row r="693" spans="1:10" x14ac:dyDescent="0.35">
      <c r="A693">
        <v>12</v>
      </c>
      <c r="B693" t="s">
        <v>14</v>
      </c>
      <c r="C693" t="s">
        <v>18</v>
      </c>
      <c r="D693" s="1">
        <v>42859</v>
      </c>
      <c r="E693">
        <v>244</v>
      </c>
      <c r="F693">
        <v>122</v>
      </c>
      <c r="G693">
        <f>SUMIFS(E$2:E693,$A$2:A693,Extraction[[#This Row],[AreaID]])</f>
        <v>10480</v>
      </c>
      <c r="H693">
        <f>SUMIFS(F$2:F693,$A$2:A693,Extraction[[#This Row],[AreaID]])</f>
        <v>9282</v>
      </c>
      <c r="I693">
        <f>VLOOKUP(Extraction[[#This Row],[AreaID]],Reserves[],4,FALSE)-Extraction[[#This Row],[OilExtractionToDate]]</f>
        <v>52907</v>
      </c>
      <c r="J693">
        <f>VLOOKUP(Extraction[[#This Row],[AreaID]],Reserves[],5,FALSE)-Extraction[[#This Row],[GasExtractionToDate]]</f>
        <v>87923</v>
      </c>
    </row>
    <row r="694" spans="1:10" x14ac:dyDescent="0.35">
      <c r="A694">
        <v>12</v>
      </c>
      <c r="B694" t="s">
        <v>14</v>
      </c>
      <c r="C694" t="s">
        <v>18</v>
      </c>
      <c r="D694" s="1">
        <v>42863</v>
      </c>
      <c r="E694">
        <v>95</v>
      </c>
      <c r="F694">
        <v>154</v>
      </c>
      <c r="G694">
        <f>SUMIFS(E$2:E694,$A$2:A694,Extraction[[#This Row],[AreaID]])</f>
        <v>10575</v>
      </c>
      <c r="H694">
        <f>SUMIFS(F$2:F694,$A$2:A694,Extraction[[#This Row],[AreaID]])</f>
        <v>9436</v>
      </c>
      <c r="I694">
        <f>VLOOKUP(Extraction[[#This Row],[AreaID]],Reserves[],4,FALSE)-Extraction[[#This Row],[OilExtractionToDate]]</f>
        <v>52812</v>
      </c>
      <c r="J694">
        <f>VLOOKUP(Extraction[[#This Row],[AreaID]],Reserves[],5,FALSE)-Extraction[[#This Row],[GasExtractionToDate]]</f>
        <v>87769</v>
      </c>
    </row>
    <row r="695" spans="1:10" x14ac:dyDescent="0.35">
      <c r="A695">
        <v>8</v>
      </c>
      <c r="B695" t="s">
        <v>6</v>
      </c>
      <c r="C695" t="s">
        <v>13</v>
      </c>
      <c r="D695" s="1">
        <v>42937</v>
      </c>
      <c r="E695">
        <v>280</v>
      </c>
      <c r="F695">
        <v>76</v>
      </c>
      <c r="G695">
        <f>SUMIFS(E$2:E695,$A$2:A695,Extraction[[#This Row],[AreaID]])</f>
        <v>12964</v>
      </c>
      <c r="H695">
        <f>SUMIFS(F$2:F695,$A$2:A695,Extraction[[#This Row],[AreaID]])</f>
        <v>11197</v>
      </c>
      <c r="I695">
        <f>VLOOKUP(Extraction[[#This Row],[AreaID]],Reserves[],4,FALSE)-Extraction[[#This Row],[OilExtractionToDate]]</f>
        <v>70826</v>
      </c>
      <c r="J695">
        <f>VLOOKUP(Extraction[[#This Row],[AreaID]],Reserves[],5,FALSE)-Extraction[[#This Row],[GasExtractionToDate]]</f>
        <v>71912</v>
      </c>
    </row>
    <row r="696" spans="1:10" x14ac:dyDescent="0.35">
      <c r="A696">
        <v>10</v>
      </c>
      <c r="B696" t="s">
        <v>14</v>
      </c>
      <c r="C696" t="s">
        <v>16</v>
      </c>
      <c r="D696" s="1">
        <v>42808</v>
      </c>
      <c r="E696">
        <v>140</v>
      </c>
      <c r="F696">
        <v>258</v>
      </c>
      <c r="G696">
        <f>SUMIFS(E$2:E696,$A$2:A696,Extraction[[#This Row],[AreaID]])</f>
        <v>7722</v>
      </c>
      <c r="H696">
        <f>SUMIFS(F$2:F696,$A$2:A696,Extraction[[#This Row],[AreaID]])</f>
        <v>7306</v>
      </c>
      <c r="I696">
        <f>VLOOKUP(Extraction[[#This Row],[AreaID]],Reserves[],4,FALSE)-Extraction[[#This Row],[OilExtractionToDate]]</f>
        <v>69506</v>
      </c>
      <c r="J696">
        <f>VLOOKUP(Extraction[[#This Row],[AreaID]],Reserves[],5,FALSE)-Extraction[[#This Row],[GasExtractionToDate]]</f>
        <v>57947</v>
      </c>
    </row>
    <row r="697" spans="1:10" x14ac:dyDescent="0.35">
      <c r="A697">
        <v>8</v>
      </c>
      <c r="B697" t="s">
        <v>6</v>
      </c>
      <c r="C697" t="s">
        <v>13</v>
      </c>
      <c r="D697" s="1">
        <v>42945</v>
      </c>
      <c r="E697">
        <v>136</v>
      </c>
      <c r="F697">
        <v>221</v>
      </c>
      <c r="G697">
        <f>SUMIFS(E$2:E697,$A$2:A697,Extraction[[#This Row],[AreaID]])</f>
        <v>13100</v>
      </c>
      <c r="H697">
        <f>SUMIFS(F$2:F697,$A$2:A697,Extraction[[#This Row],[AreaID]])</f>
        <v>11418</v>
      </c>
      <c r="I697">
        <f>VLOOKUP(Extraction[[#This Row],[AreaID]],Reserves[],4,FALSE)-Extraction[[#This Row],[OilExtractionToDate]]</f>
        <v>70690</v>
      </c>
      <c r="J697">
        <f>VLOOKUP(Extraction[[#This Row],[AreaID]],Reserves[],5,FALSE)-Extraction[[#This Row],[GasExtractionToDate]]</f>
        <v>71691</v>
      </c>
    </row>
    <row r="698" spans="1:10" x14ac:dyDescent="0.35">
      <c r="A698">
        <v>13</v>
      </c>
      <c r="B698" t="s">
        <v>15</v>
      </c>
      <c r="C698" t="s">
        <v>19</v>
      </c>
      <c r="D698" s="1">
        <v>42855</v>
      </c>
      <c r="E698">
        <v>195</v>
      </c>
      <c r="F698">
        <v>95</v>
      </c>
      <c r="G698">
        <f>SUMIFS(E$2:E698,$A$2:A698,Extraction[[#This Row],[AreaID]])</f>
        <v>9006</v>
      </c>
      <c r="H698">
        <f>SUMIFS(F$2:F698,$A$2:A698,Extraction[[#This Row],[AreaID]])</f>
        <v>8635</v>
      </c>
      <c r="I698">
        <f>VLOOKUP(Extraction[[#This Row],[AreaID]],Reserves[],4,FALSE)-Extraction[[#This Row],[OilExtractionToDate]]</f>
        <v>83697</v>
      </c>
      <c r="J698">
        <f>VLOOKUP(Extraction[[#This Row],[AreaID]],Reserves[],5,FALSE)-Extraction[[#This Row],[GasExtractionToDate]]</f>
        <v>70820</v>
      </c>
    </row>
    <row r="699" spans="1:10" x14ac:dyDescent="0.35">
      <c r="A699">
        <v>12</v>
      </c>
      <c r="B699" t="s">
        <v>14</v>
      </c>
      <c r="C699" t="s">
        <v>18</v>
      </c>
      <c r="D699" s="1">
        <v>42866</v>
      </c>
      <c r="E699">
        <v>143</v>
      </c>
      <c r="F699">
        <v>288</v>
      </c>
      <c r="G699">
        <f>SUMIFS(E$2:E699,$A$2:A699,Extraction[[#This Row],[AreaID]])</f>
        <v>10718</v>
      </c>
      <c r="H699">
        <f>SUMIFS(F$2:F699,$A$2:A699,Extraction[[#This Row],[AreaID]])</f>
        <v>9724</v>
      </c>
      <c r="I699">
        <f>VLOOKUP(Extraction[[#This Row],[AreaID]],Reserves[],4,FALSE)-Extraction[[#This Row],[OilExtractionToDate]]</f>
        <v>52669</v>
      </c>
      <c r="J699">
        <f>VLOOKUP(Extraction[[#This Row],[AreaID]],Reserves[],5,FALSE)-Extraction[[#This Row],[GasExtractionToDate]]</f>
        <v>87481</v>
      </c>
    </row>
    <row r="700" spans="1:10" x14ac:dyDescent="0.35">
      <c r="A700">
        <v>2</v>
      </c>
      <c r="B700" t="s">
        <v>4</v>
      </c>
      <c r="C700" t="s">
        <v>13</v>
      </c>
      <c r="D700" s="1">
        <v>42866</v>
      </c>
      <c r="E700">
        <v>235</v>
      </c>
      <c r="F700">
        <v>175</v>
      </c>
      <c r="G700">
        <f>SUMIFS(E$2:E700,$A$2:A700,Extraction[[#This Row],[AreaID]])</f>
        <v>9975</v>
      </c>
      <c r="H700">
        <f>SUMIFS(F$2:F700,$A$2:A700,Extraction[[#This Row],[AreaID]])</f>
        <v>9339</v>
      </c>
      <c r="I700">
        <f>VLOOKUP(Extraction[[#This Row],[AreaID]],Reserves[],4,FALSE)-Extraction[[#This Row],[OilExtractionToDate]]</f>
        <v>54466</v>
      </c>
      <c r="J700">
        <f>VLOOKUP(Extraction[[#This Row],[AreaID]],Reserves[],5,FALSE)-Extraction[[#This Row],[GasExtractionToDate]]</f>
        <v>76870</v>
      </c>
    </row>
    <row r="701" spans="1:10" x14ac:dyDescent="0.35">
      <c r="A701">
        <v>2</v>
      </c>
      <c r="B701" t="s">
        <v>4</v>
      </c>
      <c r="C701" t="s">
        <v>13</v>
      </c>
      <c r="D701" s="1">
        <v>42870</v>
      </c>
      <c r="E701">
        <v>103</v>
      </c>
      <c r="F701">
        <v>234</v>
      </c>
      <c r="G701">
        <f>SUMIFS(E$2:E701,$A$2:A701,Extraction[[#This Row],[AreaID]])</f>
        <v>10078</v>
      </c>
      <c r="H701">
        <f>SUMIFS(F$2:F701,$A$2:A701,Extraction[[#This Row],[AreaID]])</f>
        <v>9573</v>
      </c>
      <c r="I701">
        <f>VLOOKUP(Extraction[[#This Row],[AreaID]],Reserves[],4,FALSE)-Extraction[[#This Row],[OilExtractionToDate]]</f>
        <v>54363</v>
      </c>
      <c r="J701">
        <f>VLOOKUP(Extraction[[#This Row],[AreaID]],Reserves[],5,FALSE)-Extraction[[#This Row],[GasExtractionToDate]]</f>
        <v>76636</v>
      </c>
    </row>
    <row r="702" spans="1:10" x14ac:dyDescent="0.35">
      <c r="A702">
        <v>11</v>
      </c>
      <c r="B702" t="s">
        <v>14</v>
      </c>
      <c r="C702" t="s">
        <v>17</v>
      </c>
      <c r="D702" s="1">
        <v>42831</v>
      </c>
      <c r="E702">
        <v>127</v>
      </c>
      <c r="F702">
        <v>51</v>
      </c>
      <c r="G702">
        <f>SUMIFS(E$2:E702,$A$2:A702,Extraction[[#This Row],[AreaID]])</f>
        <v>9141</v>
      </c>
      <c r="H702">
        <f>SUMIFS(F$2:F702,$A$2:A702,Extraction[[#This Row],[AreaID]])</f>
        <v>8266</v>
      </c>
      <c r="I702">
        <f>VLOOKUP(Extraction[[#This Row],[AreaID]],Reserves[],4,FALSE)-Extraction[[#This Row],[OilExtractionToDate]]</f>
        <v>66839</v>
      </c>
      <c r="J702">
        <f>VLOOKUP(Extraction[[#This Row],[AreaID]],Reserves[],5,FALSE)-Extraction[[#This Row],[GasExtractionToDate]]</f>
        <v>88531</v>
      </c>
    </row>
    <row r="703" spans="1:10" x14ac:dyDescent="0.35">
      <c r="A703">
        <v>5</v>
      </c>
      <c r="B703" t="s">
        <v>5</v>
      </c>
      <c r="C703" t="s">
        <v>9</v>
      </c>
      <c r="D703" s="1">
        <v>42864</v>
      </c>
      <c r="E703">
        <v>121</v>
      </c>
      <c r="F703">
        <v>67</v>
      </c>
      <c r="G703">
        <f>SUMIFS(E$2:E703,$A$2:A703,Extraction[[#This Row],[AreaID]])</f>
        <v>9083</v>
      </c>
      <c r="H703">
        <f>SUMIFS(F$2:F703,$A$2:A703,Extraction[[#This Row],[AreaID]])</f>
        <v>8809</v>
      </c>
      <c r="I703">
        <f>VLOOKUP(Extraction[[#This Row],[AreaID]],Reserves[],4,FALSE)-Extraction[[#This Row],[OilExtractionToDate]]</f>
        <v>38340</v>
      </c>
      <c r="J703">
        <f>VLOOKUP(Extraction[[#This Row],[AreaID]],Reserves[],5,FALSE)-Extraction[[#This Row],[GasExtractionToDate]]</f>
        <v>68899</v>
      </c>
    </row>
    <row r="704" spans="1:10" x14ac:dyDescent="0.35">
      <c r="A704">
        <v>8</v>
      </c>
      <c r="B704" t="s">
        <v>6</v>
      </c>
      <c r="C704" t="s">
        <v>13</v>
      </c>
      <c r="D704" s="1">
        <v>42951</v>
      </c>
      <c r="E704">
        <v>282</v>
      </c>
      <c r="F704">
        <v>167</v>
      </c>
      <c r="G704">
        <f>SUMIFS(E$2:E704,$A$2:A704,Extraction[[#This Row],[AreaID]])</f>
        <v>13382</v>
      </c>
      <c r="H704">
        <f>SUMIFS(F$2:F704,$A$2:A704,Extraction[[#This Row],[AreaID]])</f>
        <v>11585</v>
      </c>
      <c r="I704">
        <f>VLOOKUP(Extraction[[#This Row],[AreaID]],Reserves[],4,FALSE)-Extraction[[#This Row],[OilExtractionToDate]]</f>
        <v>70408</v>
      </c>
      <c r="J704">
        <f>VLOOKUP(Extraction[[#This Row],[AreaID]],Reserves[],5,FALSE)-Extraction[[#This Row],[GasExtractionToDate]]</f>
        <v>71524</v>
      </c>
    </row>
    <row r="705" spans="1:10" x14ac:dyDescent="0.35">
      <c r="A705">
        <v>2</v>
      </c>
      <c r="B705" t="s">
        <v>4</v>
      </c>
      <c r="C705" t="s">
        <v>13</v>
      </c>
      <c r="D705" s="1">
        <v>42874</v>
      </c>
      <c r="E705">
        <v>85</v>
      </c>
      <c r="F705">
        <v>189</v>
      </c>
      <c r="G705">
        <f>SUMIFS(E$2:E705,$A$2:A705,Extraction[[#This Row],[AreaID]])</f>
        <v>10163</v>
      </c>
      <c r="H705">
        <f>SUMIFS(F$2:F705,$A$2:A705,Extraction[[#This Row],[AreaID]])</f>
        <v>9762</v>
      </c>
      <c r="I705">
        <f>VLOOKUP(Extraction[[#This Row],[AreaID]],Reserves[],4,FALSE)-Extraction[[#This Row],[OilExtractionToDate]]</f>
        <v>54278</v>
      </c>
      <c r="J705">
        <f>VLOOKUP(Extraction[[#This Row],[AreaID]],Reserves[],5,FALSE)-Extraction[[#This Row],[GasExtractionToDate]]</f>
        <v>76447</v>
      </c>
    </row>
    <row r="706" spans="1:10" x14ac:dyDescent="0.35">
      <c r="A706">
        <v>8</v>
      </c>
      <c r="B706" t="s">
        <v>6</v>
      </c>
      <c r="C706" t="s">
        <v>13</v>
      </c>
      <c r="D706" s="1">
        <v>42954</v>
      </c>
      <c r="E706">
        <v>183</v>
      </c>
      <c r="F706">
        <v>132</v>
      </c>
      <c r="G706">
        <f>SUMIFS(E$2:E706,$A$2:A706,Extraction[[#This Row],[AreaID]])</f>
        <v>13565</v>
      </c>
      <c r="H706">
        <f>SUMIFS(F$2:F706,$A$2:A706,Extraction[[#This Row],[AreaID]])</f>
        <v>11717</v>
      </c>
      <c r="I706">
        <f>VLOOKUP(Extraction[[#This Row],[AreaID]],Reserves[],4,FALSE)-Extraction[[#This Row],[OilExtractionToDate]]</f>
        <v>70225</v>
      </c>
      <c r="J706">
        <f>VLOOKUP(Extraction[[#This Row],[AreaID]],Reserves[],5,FALSE)-Extraction[[#This Row],[GasExtractionToDate]]</f>
        <v>71392</v>
      </c>
    </row>
    <row r="707" spans="1:10" x14ac:dyDescent="0.35">
      <c r="A707">
        <v>2</v>
      </c>
      <c r="B707" t="s">
        <v>4</v>
      </c>
      <c r="C707" t="s">
        <v>13</v>
      </c>
      <c r="D707" s="1">
        <v>42882</v>
      </c>
      <c r="E707">
        <v>92</v>
      </c>
      <c r="F707">
        <v>190</v>
      </c>
      <c r="G707">
        <f>SUMIFS(E$2:E707,$A$2:A707,Extraction[[#This Row],[AreaID]])</f>
        <v>10255</v>
      </c>
      <c r="H707">
        <f>SUMIFS(F$2:F707,$A$2:A707,Extraction[[#This Row],[AreaID]])</f>
        <v>9952</v>
      </c>
      <c r="I707">
        <f>VLOOKUP(Extraction[[#This Row],[AreaID]],Reserves[],4,FALSE)-Extraction[[#This Row],[OilExtractionToDate]]</f>
        <v>54186</v>
      </c>
      <c r="J707">
        <f>VLOOKUP(Extraction[[#This Row],[AreaID]],Reserves[],5,FALSE)-Extraction[[#This Row],[GasExtractionToDate]]</f>
        <v>76257</v>
      </c>
    </row>
    <row r="708" spans="1:10" x14ac:dyDescent="0.35">
      <c r="A708">
        <v>3</v>
      </c>
      <c r="B708" t="s">
        <v>4</v>
      </c>
      <c r="C708" t="s">
        <v>7</v>
      </c>
      <c r="D708" s="1">
        <v>42852</v>
      </c>
      <c r="E708">
        <v>83</v>
      </c>
      <c r="F708">
        <v>244</v>
      </c>
      <c r="G708">
        <f>SUMIFS(E$2:E708,$A$2:A708,Extraction[[#This Row],[AreaID]])</f>
        <v>9569</v>
      </c>
      <c r="H708">
        <f>SUMIFS(F$2:F708,$A$2:A708,Extraction[[#This Row],[AreaID]])</f>
        <v>8049</v>
      </c>
      <c r="I708">
        <f>VLOOKUP(Extraction[[#This Row],[AreaID]],Reserves[],4,FALSE)-Extraction[[#This Row],[OilExtractionToDate]]</f>
        <v>42589</v>
      </c>
      <c r="J708">
        <f>VLOOKUP(Extraction[[#This Row],[AreaID]],Reserves[],5,FALSE)-Extraction[[#This Row],[GasExtractionToDate]]</f>
        <v>88389</v>
      </c>
    </row>
    <row r="709" spans="1:10" x14ac:dyDescent="0.35">
      <c r="A709">
        <v>8</v>
      </c>
      <c r="B709" t="s">
        <v>6</v>
      </c>
      <c r="C709" t="s">
        <v>13</v>
      </c>
      <c r="D709" s="1">
        <v>42958</v>
      </c>
      <c r="E709">
        <v>268</v>
      </c>
      <c r="F709">
        <v>105</v>
      </c>
      <c r="G709">
        <f>SUMIFS(E$2:E709,$A$2:A709,Extraction[[#This Row],[AreaID]])</f>
        <v>13833</v>
      </c>
      <c r="H709">
        <f>SUMIFS(F$2:F709,$A$2:A709,Extraction[[#This Row],[AreaID]])</f>
        <v>11822</v>
      </c>
      <c r="I709">
        <f>VLOOKUP(Extraction[[#This Row],[AreaID]],Reserves[],4,FALSE)-Extraction[[#This Row],[OilExtractionToDate]]</f>
        <v>69957</v>
      </c>
      <c r="J709">
        <f>VLOOKUP(Extraction[[#This Row],[AreaID]],Reserves[],5,FALSE)-Extraction[[#This Row],[GasExtractionToDate]]</f>
        <v>71287</v>
      </c>
    </row>
    <row r="710" spans="1:10" x14ac:dyDescent="0.35">
      <c r="A710">
        <v>2</v>
      </c>
      <c r="B710" t="s">
        <v>4</v>
      </c>
      <c r="C710" t="s">
        <v>13</v>
      </c>
      <c r="D710" s="1">
        <v>42885</v>
      </c>
      <c r="E710">
        <v>198</v>
      </c>
      <c r="F710">
        <v>172</v>
      </c>
      <c r="G710">
        <f>SUMIFS(E$2:E710,$A$2:A710,Extraction[[#This Row],[AreaID]])</f>
        <v>10453</v>
      </c>
      <c r="H710">
        <f>SUMIFS(F$2:F710,$A$2:A710,Extraction[[#This Row],[AreaID]])</f>
        <v>10124</v>
      </c>
      <c r="I710">
        <f>VLOOKUP(Extraction[[#This Row],[AreaID]],Reserves[],4,FALSE)-Extraction[[#This Row],[OilExtractionToDate]]</f>
        <v>53988</v>
      </c>
      <c r="J710">
        <f>VLOOKUP(Extraction[[#This Row],[AreaID]],Reserves[],5,FALSE)-Extraction[[#This Row],[GasExtractionToDate]]</f>
        <v>76085</v>
      </c>
    </row>
    <row r="711" spans="1:10" x14ac:dyDescent="0.35">
      <c r="A711">
        <v>13</v>
      </c>
      <c r="B711" t="s">
        <v>15</v>
      </c>
      <c r="C711" t="s">
        <v>19</v>
      </c>
      <c r="D711" s="1">
        <v>42862</v>
      </c>
      <c r="E711">
        <v>183</v>
      </c>
      <c r="F711">
        <v>179</v>
      </c>
      <c r="G711">
        <f>SUMIFS(E$2:E711,$A$2:A711,Extraction[[#This Row],[AreaID]])</f>
        <v>9189</v>
      </c>
      <c r="H711">
        <f>SUMIFS(F$2:F711,$A$2:A711,Extraction[[#This Row],[AreaID]])</f>
        <v>8814</v>
      </c>
      <c r="I711">
        <f>VLOOKUP(Extraction[[#This Row],[AreaID]],Reserves[],4,FALSE)-Extraction[[#This Row],[OilExtractionToDate]]</f>
        <v>83514</v>
      </c>
      <c r="J711">
        <f>VLOOKUP(Extraction[[#This Row],[AreaID]],Reserves[],5,FALSE)-Extraction[[#This Row],[GasExtractionToDate]]</f>
        <v>70641</v>
      </c>
    </row>
    <row r="712" spans="1:10" x14ac:dyDescent="0.35">
      <c r="A712">
        <v>1</v>
      </c>
      <c r="B712" t="s">
        <v>4</v>
      </c>
      <c r="C712" t="s">
        <v>12</v>
      </c>
      <c r="D712" s="1">
        <v>42883</v>
      </c>
      <c r="E712">
        <v>140</v>
      </c>
      <c r="F712">
        <v>180</v>
      </c>
      <c r="G712">
        <f>SUMIFS(E$2:E712,$A$2:A712,Extraction[[#This Row],[AreaID]])</f>
        <v>10950</v>
      </c>
      <c r="H712">
        <f>SUMIFS(F$2:F712,$A$2:A712,Extraction[[#This Row],[AreaID]])</f>
        <v>10528</v>
      </c>
      <c r="I712">
        <f>VLOOKUP(Extraction[[#This Row],[AreaID]],Reserves[],4,FALSE)-Extraction[[#This Row],[OilExtractionToDate]]</f>
        <v>76640</v>
      </c>
      <c r="J712">
        <f>VLOOKUP(Extraction[[#This Row],[AreaID]],Reserves[],5,FALSE)-Extraction[[#This Row],[GasExtractionToDate]]</f>
        <v>62073</v>
      </c>
    </row>
    <row r="713" spans="1:10" x14ac:dyDescent="0.35">
      <c r="A713">
        <v>13</v>
      </c>
      <c r="B713" t="s">
        <v>15</v>
      </c>
      <c r="C713" t="s">
        <v>19</v>
      </c>
      <c r="D713" s="1">
        <v>42867</v>
      </c>
      <c r="E713">
        <v>96</v>
      </c>
      <c r="F713">
        <v>251</v>
      </c>
      <c r="G713">
        <f>SUMIFS(E$2:E713,$A$2:A713,Extraction[[#This Row],[AreaID]])</f>
        <v>9285</v>
      </c>
      <c r="H713">
        <f>SUMIFS(F$2:F713,$A$2:A713,Extraction[[#This Row],[AreaID]])</f>
        <v>9065</v>
      </c>
      <c r="I713">
        <f>VLOOKUP(Extraction[[#This Row],[AreaID]],Reserves[],4,FALSE)-Extraction[[#This Row],[OilExtractionToDate]]</f>
        <v>83418</v>
      </c>
      <c r="J713">
        <f>VLOOKUP(Extraction[[#This Row],[AreaID]],Reserves[],5,FALSE)-Extraction[[#This Row],[GasExtractionToDate]]</f>
        <v>70390</v>
      </c>
    </row>
    <row r="714" spans="1:10" x14ac:dyDescent="0.35">
      <c r="A714">
        <v>8</v>
      </c>
      <c r="B714" t="s">
        <v>6</v>
      </c>
      <c r="C714" t="s">
        <v>13</v>
      </c>
      <c r="D714" s="1">
        <v>42963</v>
      </c>
      <c r="E714">
        <v>251</v>
      </c>
      <c r="F714">
        <v>90</v>
      </c>
      <c r="G714">
        <f>SUMIFS(E$2:E714,$A$2:A714,Extraction[[#This Row],[AreaID]])</f>
        <v>14084</v>
      </c>
      <c r="H714">
        <f>SUMIFS(F$2:F714,$A$2:A714,Extraction[[#This Row],[AreaID]])</f>
        <v>11912</v>
      </c>
      <c r="I714">
        <f>VLOOKUP(Extraction[[#This Row],[AreaID]],Reserves[],4,FALSE)-Extraction[[#This Row],[OilExtractionToDate]]</f>
        <v>69706</v>
      </c>
      <c r="J714">
        <f>VLOOKUP(Extraction[[#This Row],[AreaID]],Reserves[],5,FALSE)-Extraction[[#This Row],[GasExtractionToDate]]</f>
        <v>71197</v>
      </c>
    </row>
    <row r="715" spans="1:10" x14ac:dyDescent="0.35">
      <c r="A715">
        <v>12</v>
      </c>
      <c r="B715" t="s">
        <v>14</v>
      </c>
      <c r="C715" t="s">
        <v>18</v>
      </c>
      <c r="D715" s="1">
        <v>42874</v>
      </c>
      <c r="E715">
        <v>259</v>
      </c>
      <c r="F715">
        <v>283</v>
      </c>
      <c r="G715">
        <f>SUMIFS(E$2:E715,$A$2:A715,Extraction[[#This Row],[AreaID]])</f>
        <v>10977</v>
      </c>
      <c r="H715">
        <f>SUMIFS(F$2:F715,$A$2:A715,Extraction[[#This Row],[AreaID]])</f>
        <v>10007</v>
      </c>
      <c r="I715">
        <f>VLOOKUP(Extraction[[#This Row],[AreaID]],Reserves[],4,FALSE)-Extraction[[#This Row],[OilExtractionToDate]]</f>
        <v>52410</v>
      </c>
      <c r="J715">
        <f>VLOOKUP(Extraction[[#This Row],[AreaID]],Reserves[],5,FALSE)-Extraction[[#This Row],[GasExtractionToDate]]</f>
        <v>87198</v>
      </c>
    </row>
    <row r="716" spans="1:10" x14ac:dyDescent="0.35">
      <c r="A716">
        <v>1</v>
      </c>
      <c r="B716" t="s">
        <v>4</v>
      </c>
      <c r="C716" t="s">
        <v>12</v>
      </c>
      <c r="D716" s="1">
        <v>42887</v>
      </c>
      <c r="E716">
        <v>131</v>
      </c>
      <c r="F716">
        <v>178</v>
      </c>
      <c r="G716">
        <f>SUMIFS(E$2:E716,$A$2:A716,Extraction[[#This Row],[AreaID]])</f>
        <v>11081</v>
      </c>
      <c r="H716">
        <f>SUMIFS(F$2:F716,$A$2:A716,Extraction[[#This Row],[AreaID]])</f>
        <v>10706</v>
      </c>
      <c r="I716">
        <f>VLOOKUP(Extraction[[#This Row],[AreaID]],Reserves[],4,FALSE)-Extraction[[#This Row],[OilExtractionToDate]]</f>
        <v>76509</v>
      </c>
      <c r="J716">
        <f>VLOOKUP(Extraction[[#This Row],[AreaID]],Reserves[],5,FALSE)-Extraction[[#This Row],[GasExtractionToDate]]</f>
        <v>61895</v>
      </c>
    </row>
    <row r="717" spans="1:10" x14ac:dyDescent="0.35">
      <c r="A717">
        <v>13</v>
      </c>
      <c r="B717" t="s">
        <v>15</v>
      </c>
      <c r="C717" t="s">
        <v>19</v>
      </c>
      <c r="D717" s="1">
        <v>42870</v>
      </c>
      <c r="E717">
        <v>218</v>
      </c>
      <c r="F717">
        <v>97</v>
      </c>
      <c r="G717">
        <f>SUMIFS(E$2:E717,$A$2:A717,Extraction[[#This Row],[AreaID]])</f>
        <v>9503</v>
      </c>
      <c r="H717">
        <f>SUMIFS(F$2:F717,$A$2:A717,Extraction[[#This Row],[AreaID]])</f>
        <v>9162</v>
      </c>
      <c r="I717">
        <f>VLOOKUP(Extraction[[#This Row],[AreaID]],Reserves[],4,FALSE)-Extraction[[#This Row],[OilExtractionToDate]]</f>
        <v>83200</v>
      </c>
      <c r="J717">
        <f>VLOOKUP(Extraction[[#This Row],[AreaID]],Reserves[],5,FALSE)-Extraction[[#This Row],[GasExtractionToDate]]</f>
        <v>70293</v>
      </c>
    </row>
    <row r="718" spans="1:10" x14ac:dyDescent="0.35">
      <c r="A718">
        <v>4</v>
      </c>
      <c r="B718" t="s">
        <v>5</v>
      </c>
      <c r="C718" t="s">
        <v>8</v>
      </c>
      <c r="D718" s="1">
        <v>42829</v>
      </c>
      <c r="E718">
        <v>86</v>
      </c>
      <c r="F718">
        <v>295</v>
      </c>
      <c r="G718">
        <f>SUMIFS(E$2:E718,$A$2:A718,Extraction[[#This Row],[AreaID]])</f>
        <v>8422</v>
      </c>
      <c r="H718">
        <f>SUMIFS(F$2:F718,$A$2:A718,Extraction[[#This Row],[AreaID]])</f>
        <v>7948</v>
      </c>
      <c r="I718">
        <f>VLOOKUP(Extraction[[#This Row],[AreaID]],Reserves[],4,FALSE)-Extraction[[#This Row],[OilExtractionToDate]]</f>
        <v>56768</v>
      </c>
      <c r="J718">
        <f>VLOOKUP(Extraction[[#This Row],[AreaID]],Reserves[],5,FALSE)-Extraction[[#This Row],[GasExtractionToDate]]</f>
        <v>80505</v>
      </c>
    </row>
    <row r="719" spans="1:10" x14ac:dyDescent="0.35">
      <c r="A719">
        <v>13</v>
      </c>
      <c r="B719" t="s">
        <v>15</v>
      </c>
      <c r="C719" t="s">
        <v>19</v>
      </c>
      <c r="D719" s="1">
        <v>42876</v>
      </c>
      <c r="E719">
        <v>94</v>
      </c>
      <c r="F719">
        <v>115</v>
      </c>
      <c r="G719">
        <f>SUMIFS(E$2:E719,$A$2:A719,Extraction[[#This Row],[AreaID]])</f>
        <v>9597</v>
      </c>
      <c r="H719">
        <f>SUMIFS(F$2:F719,$A$2:A719,Extraction[[#This Row],[AreaID]])</f>
        <v>9277</v>
      </c>
      <c r="I719">
        <f>VLOOKUP(Extraction[[#This Row],[AreaID]],Reserves[],4,FALSE)-Extraction[[#This Row],[OilExtractionToDate]]</f>
        <v>83106</v>
      </c>
      <c r="J719">
        <f>VLOOKUP(Extraction[[#This Row],[AreaID]],Reserves[],5,FALSE)-Extraction[[#This Row],[GasExtractionToDate]]</f>
        <v>70178</v>
      </c>
    </row>
    <row r="720" spans="1:10" x14ac:dyDescent="0.35">
      <c r="A720">
        <v>5</v>
      </c>
      <c r="B720" t="s">
        <v>5</v>
      </c>
      <c r="C720" t="s">
        <v>9</v>
      </c>
      <c r="D720" s="1">
        <v>42872</v>
      </c>
      <c r="E720">
        <v>150</v>
      </c>
      <c r="F720">
        <v>252</v>
      </c>
      <c r="G720">
        <f>SUMIFS(E$2:E720,$A$2:A720,Extraction[[#This Row],[AreaID]])</f>
        <v>9233</v>
      </c>
      <c r="H720">
        <f>SUMIFS(F$2:F720,$A$2:A720,Extraction[[#This Row],[AreaID]])</f>
        <v>9061</v>
      </c>
      <c r="I720">
        <f>VLOOKUP(Extraction[[#This Row],[AreaID]],Reserves[],4,FALSE)-Extraction[[#This Row],[OilExtractionToDate]]</f>
        <v>38190</v>
      </c>
      <c r="J720">
        <f>VLOOKUP(Extraction[[#This Row],[AreaID]],Reserves[],5,FALSE)-Extraction[[#This Row],[GasExtractionToDate]]</f>
        <v>68647</v>
      </c>
    </row>
    <row r="721" spans="1:10" x14ac:dyDescent="0.35">
      <c r="A721">
        <v>4</v>
      </c>
      <c r="B721" t="s">
        <v>5</v>
      </c>
      <c r="C721" t="s">
        <v>8</v>
      </c>
      <c r="D721" s="1">
        <v>42835</v>
      </c>
      <c r="E721">
        <v>133</v>
      </c>
      <c r="F721">
        <v>182</v>
      </c>
      <c r="G721">
        <f>SUMIFS(E$2:E721,$A$2:A721,Extraction[[#This Row],[AreaID]])</f>
        <v>8555</v>
      </c>
      <c r="H721">
        <f>SUMIFS(F$2:F721,$A$2:A721,Extraction[[#This Row],[AreaID]])</f>
        <v>8130</v>
      </c>
      <c r="I721">
        <f>VLOOKUP(Extraction[[#This Row],[AreaID]],Reserves[],4,FALSE)-Extraction[[#This Row],[OilExtractionToDate]]</f>
        <v>56635</v>
      </c>
      <c r="J721">
        <f>VLOOKUP(Extraction[[#This Row],[AreaID]],Reserves[],5,FALSE)-Extraction[[#This Row],[GasExtractionToDate]]</f>
        <v>80323</v>
      </c>
    </row>
    <row r="722" spans="1:10" x14ac:dyDescent="0.35">
      <c r="A722">
        <v>8</v>
      </c>
      <c r="B722" t="s">
        <v>6</v>
      </c>
      <c r="C722" t="s">
        <v>13</v>
      </c>
      <c r="D722" s="1">
        <v>42967</v>
      </c>
      <c r="E722">
        <v>253</v>
      </c>
      <c r="F722">
        <v>275</v>
      </c>
      <c r="G722">
        <f>SUMIFS(E$2:E722,$A$2:A722,Extraction[[#This Row],[AreaID]])</f>
        <v>14337</v>
      </c>
      <c r="H722">
        <f>SUMIFS(F$2:F722,$A$2:A722,Extraction[[#This Row],[AreaID]])</f>
        <v>12187</v>
      </c>
      <c r="I722">
        <f>VLOOKUP(Extraction[[#This Row],[AreaID]],Reserves[],4,FALSE)-Extraction[[#This Row],[OilExtractionToDate]]</f>
        <v>69453</v>
      </c>
      <c r="J722">
        <f>VLOOKUP(Extraction[[#This Row],[AreaID]],Reserves[],5,FALSE)-Extraction[[#This Row],[GasExtractionToDate]]</f>
        <v>70922</v>
      </c>
    </row>
    <row r="723" spans="1:10" x14ac:dyDescent="0.35">
      <c r="A723">
        <v>8</v>
      </c>
      <c r="B723" t="s">
        <v>6</v>
      </c>
      <c r="C723" t="s">
        <v>13</v>
      </c>
      <c r="D723" s="1">
        <v>42971</v>
      </c>
      <c r="E723">
        <v>261</v>
      </c>
      <c r="F723">
        <v>256</v>
      </c>
      <c r="G723">
        <f>SUMIFS(E$2:E723,$A$2:A723,Extraction[[#This Row],[AreaID]])</f>
        <v>14598</v>
      </c>
      <c r="H723">
        <f>SUMIFS(F$2:F723,$A$2:A723,Extraction[[#This Row],[AreaID]])</f>
        <v>12443</v>
      </c>
      <c r="I723">
        <f>VLOOKUP(Extraction[[#This Row],[AreaID]],Reserves[],4,FALSE)-Extraction[[#This Row],[OilExtractionToDate]]</f>
        <v>69192</v>
      </c>
      <c r="J723">
        <f>VLOOKUP(Extraction[[#This Row],[AreaID]],Reserves[],5,FALSE)-Extraction[[#This Row],[GasExtractionToDate]]</f>
        <v>70666</v>
      </c>
    </row>
    <row r="724" spans="1:10" x14ac:dyDescent="0.35">
      <c r="A724">
        <v>8</v>
      </c>
      <c r="B724" t="s">
        <v>6</v>
      </c>
      <c r="C724" t="s">
        <v>13</v>
      </c>
      <c r="D724" s="1">
        <v>42974</v>
      </c>
      <c r="E724">
        <v>261</v>
      </c>
      <c r="F724">
        <v>274</v>
      </c>
      <c r="G724">
        <f>SUMIFS(E$2:E724,$A$2:A724,Extraction[[#This Row],[AreaID]])</f>
        <v>14859</v>
      </c>
      <c r="H724">
        <f>SUMIFS(F$2:F724,$A$2:A724,Extraction[[#This Row],[AreaID]])</f>
        <v>12717</v>
      </c>
      <c r="I724">
        <f>VLOOKUP(Extraction[[#This Row],[AreaID]],Reserves[],4,FALSE)-Extraction[[#This Row],[OilExtractionToDate]]</f>
        <v>68931</v>
      </c>
      <c r="J724">
        <f>VLOOKUP(Extraction[[#This Row],[AreaID]],Reserves[],5,FALSE)-Extraction[[#This Row],[GasExtractionToDate]]</f>
        <v>70392</v>
      </c>
    </row>
    <row r="725" spans="1:10" x14ac:dyDescent="0.35">
      <c r="A725">
        <v>13</v>
      </c>
      <c r="B725" t="s">
        <v>15</v>
      </c>
      <c r="C725" t="s">
        <v>19</v>
      </c>
      <c r="D725" s="1">
        <v>42883</v>
      </c>
      <c r="E725">
        <v>200</v>
      </c>
      <c r="F725">
        <v>199</v>
      </c>
      <c r="G725">
        <f>SUMIFS(E$2:E725,$A$2:A725,Extraction[[#This Row],[AreaID]])</f>
        <v>9797</v>
      </c>
      <c r="H725">
        <f>SUMIFS(F$2:F725,$A$2:A725,Extraction[[#This Row],[AreaID]])</f>
        <v>9476</v>
      </c>
      <c r="I725">
        <f>VLOOKUP(Extraction[[#This Row],[AreaID]],Reserves[],4,FALSE)-Extraction[[#This Row],[OilExtractionToDate]]</f>
        <v>82906</v>
      </c>
      <c r="J725">
        <f>VLOOKUP(Extraction[[#This Row],[AreaID]],Reserves[],5,FALSE)-Extraction[[#This Row],[GasExtractionToDate]]</f>
        <v>69979</v>
      </c>
    </row>
    <row r="726" spans="1:10" x14ac:dyDescent="0.35">
      <c r="A726">
        <v>10</v>
      </c>
      <c r="B726" t="s">
        <v>14</v>
      </c>
      <c r="C726" t="s">
        <v>16</v>
      </c>
      <c r="D726" s="1">
        <v>42813</v>
      </c>
      <c r="E726">
        <v>124</v>
      </c>
      <c r="F726">
        <v>240</v>
      </c>
      <c r="G726">
        <f>SUMIFS(E$2:E726,$A$2:A726,Extraction[[#This Row],[AreaID]])</f>
        <v>7846</v>
      </c>
      <c r="H726">
        <f>SUMIFS(F$2:F726,$A$2:A726,Extraction[[#This Row],[AreaID]])</f>
        <v>7546</v>
      </c>
      <c r="I726">
        <f>VLOOKUP(Extraction[[#This Row],[AreaID]],Reserves[],4,FALSE)-Extraction[[#This Row],[OilExtractionToDate]]</f>
        <v>69382</v>
      </c>
      <c r="J726">
        <f>VLOOKUP(Extraction[[#This Row],[AreaID]],Reserves[],5,FALSE)-Extraction[[#This Row],[GasExtractionToDate]]</f>
        <v>57707</v>
      </c>
    </row>
    <row r="727" spans="1:10" x14ac:dyDescent="0.35">
      <c r="A727">
        <v>2</v>
      </c>
      <c r="B727" t="s">
        <v>4</v>
      </c>
      <c r="C727" t="s">
        <v>13</v>
      </c>
      <c r="D727" s="1">
        <v>42890</v>
      </c>
      <c r="E727">
        <v>222</v>
      </c>
      <c r="F727">
        <v>144</v>
      </c>
      <c r="G727">
        <f>SUMIFS(E$2:E727,$A$2:A727,Extraction[[#This Row],[AreaID]])</f>
        <v>10675</v>
      </c>
      <c r="H727">
        <f>SUMIFS(F$2:F727,$A$2:A727,Extraction[[#This Row],[AreaID]])</f>
        <v>10268</v>
      </c>
      <c r="I727">
        <f>VLOOKUP(Extraction[[#This Row],[AreaID]],Reserves[],4,FALSE)-Extraction[[#This Row],[OilExtractionToDate]]</f>
        <v>53766</v>
      </c>
      <c r="J727">
        <f>VLOOKUP(Extraction[[#This Row],[AreaID]],Reserves[],5,FALSE)-Extraction[[#This Row],[GasExtractionToDate]]</f>
        <v>75941</v>
      </c>
    </row>
    <row r="728" spans="1:10" x14ac:dyDescent="0.35">
      <c r="A728">
        <v>2</v>
      </c>
      <c r="B728" t="s">
        <v>4</v>
      </c>
      <c r="C728" t="s">
        <v>13</v>
      </c>
      <c r="D728" s="1">
        <v>42893</v>
      </c>
      <c r="E728">
        <v>102</v>
      </c>
      <c r="F728">
        <v>271</v>
      </c>
      <c r="G728">
        <f>SUMIFS(E$2:E728,$A$2:A728,Extraction[[#This Row],[AreaID]])</f>
        <v>10777</v>
      </c>
      <c r="H728">
        <f>SUMIFS(F$2:F728,$A$2:A728,Extraction[[#This Row],[AreaID]])</f>
        <v>10539</v>
      </c>
      <c r="I728">
        <f>VLOOKUP(Extraction[[#This Row],[AreaID]],Reserves[],4,FALSE)-Extraction[[#This Row],[OilExtractionToDate]]</f>
        <v>53664</v>
      </c>
      <c r="J728">
        <f>VLOOKUP(Extraction[[#This Row],[AreaID]],Reserves[],5,FALSE)-Extraction[[#This Row],[GasExtractionToDate]]</f>
        <v>75670</v>
      </c>
    </row>
    <row r="729" spans="1:10" x14ac:dyDescent="0.35">
      <c r="A729">
        <v>14</v>
      </c>
      <c r="B729" t="s">
        <v>15</v>
      </c>
      <c r="C729" t="s">
        <v>13</v>
      </c>
      <c r="D729" s="1">
        <v>42919</v>
      </c>
      <c r="E729">
        <v>90</v>
      </c>
      <c r="F729">
        <v>215</v>
      </c>
      <c r="G729">
        <f>SUMIFS(E$2:E729,$A$2:A729,Extraction[[#This Row],[AreaID]])</f>
        <v>10557</v>
      </c>
      <c r="H729">
        <f>SUMIFS(F$2:F729,$A$2:A729,Extraction[[#This Row],[AreaID]])</f>
        <v>9764</v>
      </c>
      <c r="I729">
        <f>VLOOKUP(Extraction[[#This Row],[AreaID]],Reserves[],4,FALSE)-Extraction[[#This Row],[OilExtractionToDate]]</f>
        <v>64854</v>
      </c>
      <c r="J729">
        <f>VLOOKUP(Extraction[[#This Row],[AreaID]],Reserves[],5,FALSE)-Extraction[[#This Row],[GasExtractionToDate]]</f>
        <v>66374</v>
      </c>
    </row>
    <row r="730" spans="1:10" x14ac:dyDescent="0.35">
      <c r="A730">
        <v>14</v>
      </c>
      <c r="B730" t="s">
        <v>15</v>
      </c>
      <c r="C730" t="s">
        <v>13</v>
      </c>
      <c r="D730" s="1">
        <v>42922</v>
      </c>
      <c r="E730">
        <v>260</v>
      </c>
      <c r="F730">
        <v>137</v>
      </c>
      <c r="G730">
        <f>SUMIFS(E$2:E730,$A$2:A730,Extraction[[#This Row],[AreaID]])</f>
        <v>10817</v>
      </c>
      <c r="H730">
        <f>SUMIFS(F$2:F730,$A$2:A730,Extraction[[#This Row],[AreaID]])</f>
        <v>9901</v>
      </c>
      <c r="I730">
        <f>VLOOKUP(Extraction[[#This Row],[AreaID]],Reserves[],4,FALSE)-Extraction[[#This Row],[OilExtractionToDate]]</f>
        <v>64594</v>
      </c>
      <c r="J730">
        <f>VLOOKUP(Extraction[[#This Row],[AreaID]],Reserves[],5,FALSE)-Extraction[[#This Row],[GasExtractionToDate]]</f>
        <v>66237</v>
      </c>
    </row>
    <row r="731" spans="1:10" x14ac:dyDescent="0.35">
      <c r="A731">
        <v>13</v>
      </c>
      <c r="B731" t="s">
        <v>15</v>
      </c>
      <c r="C731" t="s">
        <v>19</v>
      </c>
      <c r="D731" s="1">
        <v>42886</v>
      </c>
      <c r="E731">
        <v>128</v>
      </c>
      <c r="F731">
        <v>174</v>
      </c>
      <c r="G731">
        <f>SUMIFS(E$2:E731,$A$2:A731,Extraction[[#This Row],[AreaID]])</f>
        <v>9925</v>
      </c>
      <c r="H731">
        <f>SUMIFS(F$2:F731,$A$2:A731,Extraction[[#This Row],[AreaID]])</f>
        <v>9650</v>
      </c>
      <c r="I731">
        <f>VLOOKUP(Extraction[[#This Row],[AreaID]],Reserves[],4,FALSE)-Extraction[[#This Row],[OilExtractionToDate]]</f>
        <v>82778</v>
      </c>
      <c r="J731">
        <f>VLOOKUP(Extraction[[#This Row],[AreaID]],Reserves[],5,FALSE)-Extraction[[#This Row],[GasExtractionToDate]]</f>
        <v>69805</v>
      </c>
    </row>
    <row r="732" spans="1:10" x14ac:dyDescent="0.35">
      <c r="A732">
        <v>8</v>
      </c>
      <c r="B732" t="s">
        <v>6</v>
      </c>
      <c r="C732" t="s">
        <v>13</v>
      </c>
      <c r="D732" s="1">
        <v>42977</v>
      </c>
      <c r="E732">
        <v>190</v>
      </c>
      <c r="F732">
        <v>118</v>
      </c>
      <c r="G732">
        <f>SUMIFS(E$2:E732,$A$2:A732,Extraction[[#This Row],[AreaID]])</f>
        <v>15049</v>
      </c>
      <c r="H732">
        <f>SUMIFS(F$2:F732,$A$2:A732,Extraction[[#This Row],[AreaID]])</f>
        <v>12835</v>
      </c>
      <c r="I732">
        <f>VLOOKUP(Extraction[[#This Row],[AreaID]],Reserves[],4,FALSE)-Extraction[[#This Row],[OilExtractionToDate]]</f>
        <v>68741</v>
      </c>
      <c r="J732">
        <f>VLOOKUP(Extraction[[#This Row],[AreaID]],Reserves[],5,FALSE)-Extraction[[#This Row],[GasExtractionToDate]]</f>
        <v>70274</v>
      </c>
    </row>
    <row r="733" spans="1:10" x14ac:dyDescent="0.35">
      <c r="A733">
        <v>4</v>
      </c>
      <c r="B733" t="s">
        <v>5</v>
      </c>
      <c r="C733" t="s">
        <v>8</v>
      </c>
      <c r="D733" s="1">
        <v>42841</v>
      </c>
      <c r="E733">
        <v>116</v>
      </c>
      <c r="F733">
        <v>114</v>
      </c>
      <c r="G733">
        <f>SUMIFS(E$2:E733,$A$2:A733,Extraction[[#This Row],[AreaID]])</f>
        <v>8671</v>
      </c>
      <c r="H733">
        <f>SUMIFS(F$2:F733,$A$2:A733,Extraction[[#This Row],[AreaID]])</f>
        <v>8244</v>
      </c>
      <c r="I733">
        <f>VLOOKUP(Extraction[[#This Row],[AreaID]],Reserves[],4,FALSE)-Extraction[[#This Row],[OilExtractionToDate]]</f>
        <v>56519</v>
      </c>
      <c r="J733">
        <f>VLOOKUP(Extraction[[#This Row],[AreaID]],Reserves[],5,FALSE)-Extraction[[#This Row],[GasExtractionToDate]]</f>
        <v>80209</v>
      </c>
    </row>
    <row r="734" spans="1:10" x14ac:dyDescent="0.35">
      <c r="A734">
        <v>14</v>
      </c>
      <c r="B734" t="s">
        <v>15</v>
      </c>
      <c r="C734" t="s">
        <v>13</v>
      </c>
      <c r="D734" s="1">
        <v>42927</v>
      </c>
      <c r="E734">
        <v>118</v>
      </c>
      <c r="F734">
        <v>267</v>
      </c>
      <c r="G734">
        <f>SUMIFS(E$2:E734,$A$2:A734,Extraction[[#This Row],[AreaID]])</f>
        <v>10935</v>
      </c>
      <c r="H734">
        <f>SUMIFS(F$2:F734,$A$2:A734,Extraction[[#This Row],[AreaID]])</f>
        <v>10168</v>
      </c>
      <c r="I734">
        <f>VLOOKUP(Extraction[[#This Row],[AreaID]],Reserves[],4,FALSE)-Extraction[[#This Row],[OilExtractionToDate]]</f>
        <v>64476</v>
      </c>
      <c r="J734">
        <f>VLOOKUP(Extraction[[#This Row],[AreaID]],Reserves[],5,FALSE)-Extraction[[#This Row],[GasExtractionToDate]]</f>
        <v>65970</v>
      </c>
    </row>
    <row r="735" spans="1:10" x14ac:dyDescent="0.35">
      <c r="A735">
        <v>3</v>
      </c>
      <c r="B735" t="s">
        <v>4</v>
      </c>
      <c r="C735" t="s">
        <v>7</v>
      </c>
      <c r="D735" s="1">
        <v>42857</v>
      </c>
      <c r="E735">
        <v>188</v>
      </c>
      <c r="F735">
        <v>55</v>
      </c>
      <c r="G735">
        <f>SUMIFS(E$2:E735,$A$2:A735,Extraction[[#This Row],[AreaID]])</f>
        <v>9757</v>
      </c>
      <c r="H735">
        <f>SUMIFS(F$2:F735,$A$2:A735,Extraction[[#This Row],[AreaID]])</f>
        <v>8104</v>
      </c>
      <c r="I735">
        <f>VLOOKUP(Extraction[[#This Row],[AreaID]],Reserves[],4,FALSE)-Extraction[[#This Row],[OilExtractionToDate]]</f>
        <v>42401</v>
      </c>
      <c r="J735">
        <f>VLOOKUP(Extraction[[#This Row],[AreaID]],Reserves[],5,FALSE)-Extraction[[#This Row],[GasExtractionToDate]]</f>
        <v>88334</v>
      </c>
    </row>
    <row r="736" spans="1:10" x14ac:dyDescent="0.35">
      <c r="A736">
        <v>8</v>
      </c>
      <c r="B736" t="s">
        <v>6</v>
      </c>
      <c r="C736" t="s">
        <v>13</v>
      </c>
      <c r="D736" s="1">
        <v>42984</v>
      </c>
      <c r="E736">
        <v>255</v>
      </c>
      <c r="F736">
        <v>275</v>
      </c>
      <c r="G736">
        <f>SUMIFS(E$2:E736,$A$2:A736,Extraction[[#This Row],[AreaID]])</f>
        <v>15304</v>
      </c>
      <c r="H736">
        <f>SUMIFS(F$2:F736,$A$2:A736,Extraction[[#This Row],[AreaID]])</f>
        <v>13110</v>
      </c>
      <c r="I736">
        <f>VLOOKUP(Extraction[[#This Row],[AreaID]],Reserves[],4,FALSE)-Extraction[[#This Row],[OilExtractionToDate]]</f>
        <v>68486</v>
      </c>
      <c r="J736">
        <f>VLOOKUP(Extraction[[#This Row],[AreaID]],Reserves[],5,FALSE)-Extraction[[#This Row],[GasExtractionToDate]]</f>
        <v>69999</v>
      </c>
    </row>
    <row r="737" spans="1:10" x14ac:dyDescent="0.35">
      <c r="A737">
        <v>14</v>
      </c>
      <c r="B737" t="s">
        <v>15</v>
      </c>
      <c r="C737" t="s">
        <v>13</v>
      </c>
      <c r="D737" s="1">
        <v>42932</v>
      </c>
      <c r="E737">
        <v>201</v>
      </c>
      <c r="F737">
        <v>100</v>
      </c>
      <c r="G737">
        <f>SUMIFS(E$2:E737,$A$2:A737,Extraction[[#This Row],[AreaID]])</f>
        <v>11136</v>
      </c>
      <c r="H737">
        <f>SUMIFS(F$2:F737,$A$2:A737,Extraction[[#This Row],[AreaID]])</f>
        <v>10268</v>
      </c>
      <c r="I737">
        <f>VLOOKUP(Extraction[[#This Row],[AreaID]],Reserves[],4,FALSE)-Extraction[[#This Row],[OilExtractionToDate]]</f>
        <v>64275</v>
      </c>
      <c r="J737">
        <f>VLOOKUP(Extraction[[#This Row],[AreaID]],Reserves[],5,FALSE)-Extraction[[#This Row],[GasExtractionToDate]]</f>
        <v>65870</v>
      </c>
    </row>
    <row r="738" spans="1:10" x14ac:dyDescent="0.35">
      <c r="A738">
        <v>4</v>
      </c>
      <c r="B738" t="s">
        <v>5</v>
      </c>
      <c r="C738" t="s">
        <v>8</v>
      </c>
      <c r="D738" s="1">
        <v>42847</v>
      </c>
      <c r="E738">
        <v>174</v>
      </c>
      <c r="F738">
        <v>199</v>
      </c>
      <c r="G738">
        <f>SUMIFS(E$2:E738,$A$2:A738,Extraction[[#This Row],[AreaID]])</f>
        <v>8845</v>
      </c>
      <c r="H738">
        <f>SUMIFS(F$2:F738,$A$2:A738,Extraction[[#This Row],[AreaID]])</f>
        <v>8443</v>
      </c>
      <c r="I738">
        <f>VLOOKUP(Extraction[[#This Row],[AreaID]],Reserves[],4,FALSE)-Extraction[[#This Row],[OilExtractionToDate]]</f>
        <v>56345</v>
      </c>
      <c r="J738">
        <f>VLOOKUP(Extraction[[#This Row],[AreaID]],Reserves[],5,FALSE)-Extraction[[#This Row],[GasExtractionToDate]]</f>
        <v>80010</v>
      </c>
    </row>
    <row r="739" spans="1:10" x14ac:dyDescent="0.35">
      <c r="A739">
        <v>8</v>
      </c>
      <c r="B739" t="s">
        <v>6</v>
      </c>
      <c r="C739" t="s">
        <v>13</v>
      </c>
      <c r="D739" s="1">
        <v>42988</v>
      </c>
      <c r="E739">
        <v>243</v>
      </c>
      <c r="F739">
        <v>273</v>
      </c>
      <c r="G739">
        <f>SUMIFS(E$2:E739,$A$2:A739,Extraction[[#This Row],[AreaID]])</f>
        <v>15547</v>
      </c>
      <c r="H739">
        <f>SUMIFS(F$2:F739,$A$2:A739,Extraction[[#This Row],[AreaID]])</f>
        <v>13383</v>
      </c>
      <c r="I739">
        <f>VLOOKUP(Extraction[[#This Row],[AreaID]],Reserves[],4,FALSE)-Extraction[[#This Row],[OilExtractionToDate]]</f>
        <v>68243</v>
      </c>
      <c r="J739">
        <f>VLOOKUP(Extraction[[#This Row],[AreaID]],Reserves[],5,FALSE)-Extraction[[#This Row],[GasExtractionToDate]]</f>
        <v>69726</v>
      </c>
    </row>
    <row r="740" spans="1:10" x14ac:dyDescent="0.35">
      <c r="A740">
        <v>10</v>
      </c>
      <c r="B740" t="s">
        <v>14</v>
      </c>
      <c r="C740" t="s">
        <v>16</v>
      </c>
      <c r="D740" s="1">
        <v>42817</v>
      </c>
      <c r="E740">
        <v>171</v>
      </c>
      <c r="F740">
        <v>108</v>
      </c>
      <c r="G740">
        <f>SUMIFS(E$2:E740,$A$2:A740,Extraction[[#This Row],[AreaID]])</f>
        <v>8017</v>
      </c>
      <c r="H740">
        <f>SUMIFS(F$2:F740,$A$2:A740,Extraction[[#This Row],[AreaID]])</f>
        <v>7654</v>
      </c>
      <c r="I740">
        <f>VLOOKUP(Extraction[[#This Row],[AreaID]],Reserves[],4,FALSE)-Extraction[[#This Row],[OilExtractionToDate]]</f>
        <v>69211</v>
      </c>
      <c r="J740">
        <f>VLOOKUP(Extraction[[#This Row],[AreaID]],Reserves[],5,FALSE)-Extraction[[#This Row],[GasExtractionToDate]]</f>
        <v>57599</v>
      </c>
    </row>
    <row r="741" spans="1:10" x14ac:dyDescent="0.35">
      <c r="A741">
        <v>1</v>
      </c>
      <c r="B741" t="s">
        <v>4</v>
      </c>
      <c r="C741" t="s">
        <v>12</v>
      </c>
      <c r="D741" s="1">
        <v>42895</v>
      </c>
      <c r="E741">
        <v>271</v>
      </c>
      <c r="F741">
        <v>140</v>
      </c>
      <c r="G741">
        <f>SUMIFS(E$2:E741,$A$2:A741,Extraction[[#This Row],[AreaID]])</f>
        <v>11352</v>
      </c>
      <c r="H741">
        <f>SUMIFS(F$2:F741,$A$2:A741,Extraction[[#This Row],[AreaID]])</f>
        <v>10846</v>
      </c>
      <c r="I741">
        <f>VLOOKUP(Extraction[[#This Row],[AreaID]],Reserves[],4,FALSE)-Extraction[[#This Row],[OilExtractionToDate]]</f>
        <v>76238</v>
      </c>
      <c r="J741">
        <f>VLOOKUP(Extraction[[#This Row],[AreaID]],Reserves[],5,FALSE)-Extraction[[#This Row],[GasExtractionToDate]]</f>
        <v>61755</v>
      </c>
    </row>
    <row r="742" spans="1:10" x14ac:dyDescent="0.35">
      <c r="A742">
        <v>5</v>
      </c>
      <c r="B742" t="s">
        <v>5</v>
      </c>
      <c r="C742" t="s">
        <v>9</v>
      </c>
      <c r="D742" s="1">
        <v>42880</v>
      </c>
      <c r="E742">
        <v>238</v>
      </c>
      <c r="F742">
        <v>117</v>
      </c>
      <c r="G742">
        <f>SUMIFS(E$2:E742,$A$2:A742,Extraction[[#This Row],[AreaID]])</f>
        <v>9471</v>
      </c>
      <c r="H742">
        <f>SUMIFS(F$2:F742,$A$2:A742,Extraction[[#This Row],[AreaID]])</f>
        <v>9178</v>
      </c>
      <c r="I742">
        <f>VLOOKUP(Extraction[[#This Row],[AreaID]],Reserves[],4,FALSE)-Extraction[[#This Row],[OilExtractionToDate]]</f>
        <v>37952</v>
      </c>
      <c r="J742">
        <f>VLOOKUP(Extraction[[#This Row],[AreaID]],Reserves[],5,FALSE)-Extraction[[#This Row],[GasExtractionToDate]]</f>
        <v>68530</v>
      </c>
    </row>
    <row r="743" spans="1:10" x14ac:dyDescent="0.35">
      <c r="A743">
        <v>11</v>
      </c>
      <c r="B743" t="s">
        <v>14</v>
      </c>
      <c r="C743" t="s">
        <v>17</v>
      </c>
      <c r="D743" s="1">
        <v>42835</v>
      </c>
      <c r="E743">
        <v>130</v>
      </c>
      <c r="F743">
        <v>125</v>
      </c>
      <c r="G743">
        <f>SUMIFS(E$2:E743,$A$2:A743,Extraction[[#This Row],[AreaID]])</f>
        <v>9271</v>
      </c>
      <c r="H743">
        <f>SUMIFS(F$2:F743,$A$2:A743,Extraction[[#This Row],[AreaID]])</f>
        <v>8391</v>
      </c>
      <c r="I743">
        <f>VLOOKUP(Extraction[[#This Row],[AreaID]],Reserves[],4,FALSE)-Extraction[[#This Row],[OilExtractionToDate]]</f>
        <v>66709</v>
      </c>
      <c r="J743">
        <f>VLOOKUP(Extraction[[#This Row],[AreaID]],Reserves[],5,FALSE)-Extraction[[#This Row],[GasExtractionToDate]]</f>
        <v>88406</v>
      </c>
    </row>
    <row r="744" spans="1:10" x14ac:dyDescent="0.35">
      <c r="A744">
        <v>12</v>
      </c>
      <c r="B744" t="s">
        <v>14</v>
      </c>
      <c r="C744" t="s">
        <v>18</v>
      </c>
      <c r="D744" s="1">
        <v>42880</v>
      </c>
      <c r="E744">
        <v>193</v>
      </c>
      <c r="F744">
        <v>289</v>
      </c>
      <c r="G744">
        <f>SUMIFS(E$2:E744,$A$2:A744,Extraction[[#This Row],[AreaID]])</f>
        <v>11170</v>
      </c>
      <c r="H744">
        <f>SUMIFS(F$2:F744,$A$2:A744,Extraction[[#This Row],[AreaID]])</f>
        <v>10296</v>
      </c>
      <c r="I744">
        <f>VLOOKUP(Extraction[[#This Row],[AreaID]],Reserves[],4,FALSE)-Extraction[[#This Row],[OilExtractionToDate]]</f>
        <v>52217</v>
      </c>
      <c r="J744">
        <f>VLOOKUP(Extraction[[#This Row],[AreaID]],Reserves[],5,FALSE)-Extraction[[#This Row],[GasExtractionToDate]]</f>
        <v>86909</v>
      </c>
    </row>
    <row r="745" spans="1:10" x14ac:dyDescent="0.35">
      <c r="A745">
        <v>2</v>
      </c>
      <c r="B745" t="s">
        <v>4</v>
      </c>
      <c r="C745" t="s">
        <v>13</v>
      </c>
      <c r="D745" s="1">
        <v>42898</v>
      </c>
      <c r="E745">
        <v>114</v>
      </c>
      <c r="F745">
        <v>197</v>
      </c>
      <c r="G745">
        <f>SUMIFS(E$2:E745,$A$2:A745,Extraction[[#This Row],[AreaID]])</f>
        <v>10891</v>
      </c>
      <c r="H745">
        <f>SUMIFS(F$2:F745,$A$2:A745,Extraction[[#This Row],[AreaID]])</f>
        <v>10736</v>
      </c>
      <c r="I745">
        <f>VLOOKUP(Extraction[[#This Row],[AreaID]],Reserves[],4,FALSE)-Extraction[[#This Row],[OilExtractionToDate]]</f>
        <v>53550</v>
      </c>
      <c r="J745">
        <f>VLOOKUP(Extraction[[#This Row],[AreaID]],Reserves[],5,FALSE)-Extraction[[#This Row],[GasExtractionToDate]]</f>
        <v>75473</v>
      </c>
    </row>
    <row r="746" spans="1:10" x14ac:dyDescent="0.35">
      <c r="A746">
        <v>4</v>
      </c>
      <c r="B746" t="s">
        <v>5</v>
      </c>
      <c r="C746" t="s">
        <v>8</v>
      </c>
      <c r="D746" s="1">
        <v>42851</v>
      </c>
      <c r="E746">
        <v>205</v>
      </c>
      <c r="F746">
        <v>241</v>
      </c>
      <c r="G746">
        <f>SUMIFS(E$2:E746,$A$2:A746,Extraction[[#This Row],[AreaID]])</f>
        <v>9050</v>
      </c>
      <c r="H746">
        <f>SUMIFS(F$2:F746,$A$2:A746,Extraction[[#This Row],[AreaID]])</f>
        <v>8684</v>
      </c>
      <c r="I746">
        <f>VLOOKUP(Extraction[[#This Row],[AreaID]],Reserves[],4,FALSE)-Extraction[[#This Row],[OilExtractionToDate]]</f>
        <v>56140</v>
      </c>
      <c r="J746">
        <f>VLOOKUP(Extraction[[#This Row],[AreaID]],Reserves[],5,FALSE)-Extraction[[#This Row],[GasExtractionToDate]]</f>
        <v>79769</v>
      </c>
    </row>
    <row r="747" spans="1:10" x14ac:dyDescent="0.35">
      <c r="A747">
        <v>4</v>
      </c>
      <c r="B747" t="s">
        <v>5</v>
      </c>
      <c r="C747" t="s">
        <v>8</v>
      </c>
      <c r="D747" s="1">
        <v>42855</v>
      </c>
      <c r="E747">
        <v>203</v>
      </c>
      <c r="F747">
        <v>298</v>
      </c>
      <c r="G747">
        <f>SUMIFS(E$2:E747,$A$2:A747,Extraction[[#This Row],[AreaID]])</f>
        <v>9253</v>
      </c>
      <c r="H747">
        <f>SUMIFS(F$2:F747,$A$2:A747,Extraction[[#This Row],[AreaID]])</f>
        <v>8982</v>
      </c>
      <c r="I747">
        <f>VLOOKUP(Extraction[[#This Row],[AreaID]],Reserves[],4,FALSE)-Extraction[[#This Row],[OilExtractionToDate]]</f>
        <v>55937</v>
      </c>
      <c r="J747">
        <f>VLOOKUP(Extraction[[#This Row],[AreaID]],Reserves[],5,FALSE)-Extraction[[#This Row],[GasExtractionToDate]]</f>
        <v>79471</v>
      </c>
    </row>
    <row r="748" spans="1:10" x14ac:dyDescent="0.35">
      <c r="A748">
        <v>14</v>
      </c>
      <c r="B748" t="s">
        <v>15</v>
      </c>
      <c r="C748" t="s">
        <v>13</v>
      </c>
      <c r="D748" s="1">
        <v>42937</v>
      </c>
      <c r="E748">
        <v>297</v>
      </c>
      <c r="F748">
        <v>139</v>
      </c>
      <c r="G748">
        <f>SUMIFS(E$2:E748,$A$2:A748,Extraction[[#This Row],[AreaID]])</f>
        <v>11433</v>
      </c>
      <c r="H748">
        <f>SUMIFS(F$2:F748,$A$2:A748,Extraction[[#This Row],[AreaID]])</f>
        <v>10407</v>
      </c>
      <c r="I748">
        <f>VLOOKUP(Extraction[[#This Row],[AreaID]],Reserves[],4,FALSE)-Extraction[[#This Row],[OilExtractionToDate]]</f>
        <v>63978</v>
      </c>
      <c r="J748">
        <f>VLOOKUP(Extraction[[#This Row],[AreaID]],Reserves[],5,FALSE)-Extraction[[#This Row],[GasExtractionToDate]]</f>
        <v>65731</v>
      </c>
    </row>
    <row r="749" spans="1:10" x14ac:dyDescent="0.35">
      <c r="A749">
        <v>14</v>
      </c>
      <c r="B749" t="s">
        <v>15</v>
      </c>
      <c r="C749" t="s">
        <v>13</v>
      </c>
      <c r="D749" s="1">
        <v>42941</v>
      </c>
      <c r="E749">
        <v>295</v>
      </c>
      <c r="F749">
        <v>141</v>
      </c>
      <c r="G749">
        <f>SUMIFS(E$2:E749,$A$2:A749,Extraction[[#This Row],[AreaID]])</f>
        <v>11728</v>
      </c>
      <c r="H749">
        <f>SUMIFS(F$2:F749,$A$2:A749,Extraction[[#This Row],[AreaID]])</f>
        <v>10548</v>
      </c>
      <c r="I749">
        <f>VLOOKUP(Extraction[[#This Row],[AreaID]],Reserves[],4,FALSE)-Extraction[[#This Row],[OilExtractionToDate]]</f>
        <v>63683</v>
      </c>
      <c r="J749">
        <f>VLOOKUP(Extraction[[#This Row],[AreaID]],Reserves[],5,FALSE)-Extraction[[#This Row],[GasExtractionToDate]]</f>
        <v>65590</v>
      </c>
    </row>
    <row r="750" spans="1:10" x14ac:dyDescent="0.35">
      <c r="A750">
        <v>3</v>
      </c>
      <c r="B750" t="s">
        <v>4</v>
      </c>
      <c r="C750" t="s">
        <v>7</v>
      </c>
      <c r="D750" s="1">
        <v>42861</v>
      </c>
      <c r="E750">
        <v>98</v>
      </c>
      <c r="F750">
        <v>82</v>
      </c>
      <c r="G750">
        <f>SUMIFS(E$2:E750,$A$2:A750,Extraction[[#This Row],[AreaID]])</f>
        <v>9855</v>
      </c>
      <c r="H750">
        <f>SUMIFS(F$2:F750,$A$2:A750,Extraction[[#This Row],[AreaID]])</f>
        <v>8186</v>
      </c>
      <c r="I750">
        <f>VLOOKUP(Extraction[[#This Row],[AreaID]],Reserves[],4,FALSE)-Extraction[[#This Row],[OilExtractionToDate]]</f>
        <v>42303</v>
      </c>
      <c r="J750">
        <f>VLOOKUP(Extraction[[#This Row],[AreaID]],Reserves[],5,FALSE)-Extraction[[#This Row],[GasExtractionToDate]]</f>
        <v>88252</v>
      </c>
    </row>
    <row r="751" spans="1:10" x14ac:dyDescent="0.35">
      <c r="A751">
        <v>8</v>
      </c>
      <c r="B751" t="s">
        <v>6</v>
      </c>
      <c r="C751" t="s">
        <v>13</v>
      </c>
      <c r="D751" s="1">
        <v>42992</v>
      </c>
      <c r="E751">
        <v>231</v>
      </c>
      <c r="F751">
        <v>161</v>
      </c>
      <c r="G751">
        <f>SUMIFS(E$2:E751,$A$2:A751,Extraction[[#This Row],[AreaID]])</f>
        <v>15778</v>
      </c>
      <c r="H751">
        <f>SUMIFS(F$2:F751,$A$2:A751,Extraction[[#This Row],[AreaID]])</f>
        <v>13544</v>
      </c>
      <c r="I751">
        <f>VLOOKUP(Extraction[[#This Row],[AreaID]],Reserves[],4,FALSE)-Extraction[[#This Row],[OilExtractionToDate]]</f>
        <v>68012</v>
      </c>
      <c r="J751">
        <f>VLOOKUP(Extraction[[#This Row],[AreaID]],Reserves[],5,FALSE)-Extraction[[#This Row],[GasExtractionToDate]]</f>
        <v>69565</v>
      </c>
    </row>
    <row r="752" spans="1:10" x14ac:dyDescent="0.35">
      <c r="A752">
        <v>8</v>
      </c>
      <c r="B752" t="s">
        <v>6</v>
      </c>
      <c r="C752" t="s">
        <v>13</v>
      </c>
      <c r="D752" s="1">
        <v>42997</v>
      </c>
      <c r="E752">
        <v>175</v>
      </c>
      <c r="F752">
        <v>280</v>
      </c>
      <c r="G752">
        <f>SUMIFS(E$2:E752,$A$2:A752,Extraction[[#This Row],[AreaID]])</f>
        <v>15953</v>
      </c>
      <c r="H752">
        <f>SUMIFS(F$2:F752,$A$2:A752,Extraction[[#This Row],[AreaID]])</f>
        <v>13824</v>
      </c>
      <c r="I752">
        <f>VLOOKUP(Extraction[[#This Row],[AreaID]],Reserves[],4,FALSE)-Extraction[[#This Row],[OilExtractionToDate]]</f>
        <v>67837</v>
      </c>
      <c r="J752">
        <f>VLOOKUP(Extraction[[#This Row],[AreaID]],Reserves[],5,FALSE)-Extraction[[#This Row],[GasExtractionToDate]]</f>
        <v>69285</v>
      </c>
    </row>
    <row r="753" spans="1:10" x14ac:dyDescent="0.35">
      <c r="A753">
        <v>8</v>
      </c>
      <c r="B753" t="s">
        <v>6</v>
      </c>
      <c r="C753" t="s">
        <v>13</v>
      </c>
      <c r="D753" s="1">
        <v>43003</v>
      </c>
      <c r="E753">
        <v>111</v>
      </c>
      <c r="F753">
        <v>224</v>
      </c>
      <c r="G753">
        <f>SUMIFS(E$2:E753,$A$2:A753,Extraction[[#This Row],[AreaID]])</f>
        <v>16064</v>
      </c>
      <c r="H753">
        <f>SUMIFS(F$2:F753,$A$2:A753,Extraction[[#This Row],[AreaID]])</f>
        <v>14048</v>
      </c>
      <c r="I753">
        <f>VLOOKUP(Extraction[[#This Row],[AreaID]],Reserves[],4,FALSE)-Extraction[[#This Row],[OilExtractionToDate]]</f>
        <v>67726</v>
      </c>
      <c r="J753">
        <f>VLOOKUP(Extraction[[#This Row],[AreaID]],Reserves[],5,FALSE)-Extraction[[#This Row],[GasExtractionToDate]]</f>
        <v>69061</v>
      </c>
    </row>
    <row r="754" spans="1:10" x14ac:dyDescent="0.35">
      <c r="A754">
        <v>5</v>
      </c>
      <c r="B754" t="s">
        <v>5</v>
      </c>
      <c r="C754" t="s">
        <v>9</v>
      </c>
      <c r="D754" s="1">
        <v>42886</v>
      </c>
      <c r="E754">
        <v>224</v>
      </c>
      <c r="F754">
        <v>243</v>
      </c>
      <c r="G754">
        <f>SUMIFS(E$2:E754,$A$2:A754,Extraction[[#This Row],[AreaID]])</f>
        <v>9695</v>
      </c>
      <c r="H754">
        <f>SUMIFS(F$2:F754,$A$2:A754,Extraction[[#This Row],[AreaID]])</f>
        <v>9421</v>
      </c>
      <c r="I754">
        <f>VLOOKUP(Extraction[[#This Row],[AreaID]],Reserves[],4,FALSE)-Extraction[[#This Row],[OilExtractionToDate]]</f>
        <v>37728</v>
      </c>
      <c r="J754">
        <f>VLOOKUP(Extraction[[#This Row],[AreaID]],Reserves[],5,FALSE)-Extraction[[#This Row],[GasExtractionToDate]]</f>
        <v>68287</v>
      </c>
    </row>
    <row r="755" spans="1:10" x14ac:dyDescent="0.35">
      <c r="A755">
        <v>4</v>
      </c>
      <c r="B755" t="s">
        <v>5</v>
      </c>
      <c r="C755" t="s">
        <v>8</v>
      </c>
      <c r="D755" s="1">
        <v>42859</v>
      </c>
      <c r="E755">
        <v>182</v>
      </c>
      <c r="F755">
        <v>291</v>
      </c>
      <c r="G755">
        <f>SUMIFS(E$2:E755,$A$2:A755,Extraction[[#This Row],[AreaID]])</f>
        <v>9435</v>
      </c>
      <c r="H755">
        <f>SUMIFS(F$2:F755,$A$2:A755,Extraction[[#This Row],[AreaID]])</f>
        <v>9273</v>
      </c>
      <c r="I755">
        <f>VLOOKUP(Extraction[[#This Row],[AreaID]],Reserves[],4,FALSE)-Extraction[[#This Row],[OilExtractionToDate]]</f>
        <v>55755</v>
      </c>
      <c r="J755">
        <f>VLOOKUP(Extraction[[#This Row],[AreaID]],Reserves[],5,FALSE)-Extraction[[#This Row],[GasExtractionToDate]]</f>
        <v>79180</v>
      </c>
    </row>
    <row r="756" spans="1:10" x14ac:dyDescent="0.35">
      <c r="A756">
        <v>8</v>
      </c>
      <c r="B756" t="s">
        <v>6</v>
      </c>
      <c r="C756" t="s">
        <v>13</v>
      </c>
      <c r="D756" s="1">
        <v>43006</v>
      </c>
      <c r="E756">
        <v>97</v>
      </c>
      <c r="F756">
        <v>174</v>
      </c>
      <c r="G756">
        <f>SUMIFS(E$2:E756,$A$2:A756,Extraction[[#This Row],[AreaID]])</f>
        <v>16161</v>
      </c>
      <c r="H756">
        <f>SUMIFS(F$2:F756,$A$2:A756,Extraction[[#This Row],[AreaID]])</f>
        <v>14222</v>
      </c>
      <c r="I756">
        <f>VLOOKUP(Extraction[[#This Row],[AreaID]],Reserves[],4,FALSE)-Extraction[[#This Row],[OilExtractionToDate]]</f>
        <v>67629</v>
      </c>
      <c r="J756">
        <f>VLOOKUP(Extraction[[#This Row],[AreaID]],Reserves[],5,FALSE)-Extraction[[#This Row],[GasExtractionToDate]]</f>
        <v>68887</v>
      </c>
    </row>
    <row r="757" spans="1:10" x14ac:dyDescent="0.35">
      <c r="A757">
        <v>1</v>
      </c>
      <c r="B757" t="s">
        <v>4</v>
      </c>
      <c r="C757" t="s">
        <v>12</v>
      </c>
      <c r="D757" s="1">
        <v>42903</v>
      </c>
      <c r="E757">
        <v>188</v>
      </c>
      <c r="F757">
        <v>187</v>
      </c>
      <c r="G757">
        <f>SUMIFS(E$2:E757,$A$2:A757,Extraction[[#This Row],[AreaID]])</f>
        <v>11540</v>
      </c>
      <c r="H757">
        <f>SUMIFS(F$2:F757,$A$2:A757,Extraction[[#This Row],[AreaID]])</f>
        <v>11033</v>
      </c>
      <c r="I757">
        <f>VLOOKUP(Extraction[[#This Row],[AreaID]],Reserves[],4,FALSE)-Extraction[[#This Row],[OilExtractionToDate]]</f>
        <v>76050</v>
      </c>
      <c r="J757">
        <f>VLOOKUP(Extraction[[#This Row],[AreaID]],Reserves[],5,FALSE)-Extraction[[#This Row],[GasExtractionToDate]]</f>
        <v>61568</v>
      </c>
    </row>
    <row r="758" spans="1:10" x14ac:dyDescent="0.35">
      <c r="A758">
        <v>8</v>
      </c>
      <c r="B758" t="s">
        <v>6</v>
      </c>
      <c r="C758" t="s">
        <v>13</v>
      </c>
      <c r="D758" s="1">
        <v>43010</v>
      </c>
      <c r="E758">
        <v>249</v>
      </c>
      <c r="F758">
        <v>174</v>
      </c>
      <c r="G758">
        <f>SUMIFS(E$2:E758,$A$2:A758,Extraction[[#This Row],[AreaID]])</f>
        <v>16410</v>
      </c>
      <c r="H758">
        <f>SUMIFS(F$2:F758,$A$2:A758,Extraction[[#This Row],[AreaID]])</f>
        <v>14396</v>
      </c>
      <c r="I758">
        <f>VLOOKUP(Extraction[[#This Row],[AreaID]],Reserves[],4,FALSE)-Extraction[[#This Row],[OilExtractionToDate]]</f>
        <v>67380</v>
      </c>
      <c r="J758">
        <f>VLOOKUP(Extraction[[#This Row],[AreaID]],Reserves[],5,FALSE)-Extraction[[#This Row],[GasExtractionToDate]]</f>
        <v>68713</v>
      </c>
    </row>
    <row r="759" spans="1:10" x14ac:dyDescent="0.35">
      <c r="A759">
        <v>8</v>
      </c>
      <c r="B759" t="s">
        <v>6</v>
      </c>
      <c r="C759" t="s">
        <v>13</v>
      </c>
      <c r="D759" s="1">
        <v>43016</v>
      </c>
      <c r="E759">
        <v>166</v>
      </c>
      <c r="F759">
        <v>187</v>
      </c>
      <c r="G759">
        <f>SUMIFS(E$2:E759,$A$2:A759,Extraction[[#This Row],[AreaID]])</f>
        <v>16576</v>
      </c>
      <c r="H759">
        <f>SUMIFS(F$2:F759,$A$2:A759,Extraction[[#This Row],[AreaID]])</f>
        <v>14583</v>
      </c>
      <c r="I759">
        <f>VLOOKUP(Extraction[[#This Row],[AreaID]],Reserves[],4,FALSE)-Extraction[[#This Row],[OilExtractionToDate]]</f>
        <v>67214</v>
      </c>
      <c r="J759">
        <f>VLOOKUP(Extraction[[#This Row],[AreaID]],Reserves[],5,FALSE)-Extraction[[#This Row],[GasExtractionToDate]]</f>
        <v>68526</v>
      </c>
    </row>
    <row r="760" spans="1:10" x14ac:dyDescent="0.35">
      <c r="A760">
        <v>8</v>
      </c>
      <c r="B760" t="s">
        <v>6</v>
      </c>
      <c r="C760" t="s">
        <v>13</v>
      </c>
      <c r="D760" s="1">
        <v>43020</v>
      </c>
      <c r="E760">
        <v>283</v>
      </c>
      <c r="F760">
        <v>252</v>
      </c>
      <c r="G760">
        <f>SUMIFS(E$2:E760,$A$2:A760,Extraction[[#This Row],[AreaID]])</f>
        <v>16859</v>
      </c>
      <c r="H760">
        <f>SUMIFS(F$2:F760,$A$2:A760,Extraction[[#This Row],[AreaID]])</f>
        <v>14835</v>
      </c>
      <c r="I760">
        <f>VLOOKUP(Extraction[[#This Row],[AreaID]],Reserves[],4,FALSE)-Extraction[[#This Row],[OilExtractionToDate]]</f>
        <v>66931</v>
      </c>
      <c r="J760">
        <f>VLOOKUP(Extraction[[#This Row],[AreaID]],Reserves[],5,FALSE)-Extraction[[#This Row],[GasExtractionToDate]]</f>
        <v>68274</v>
      </c>
    </row>
    <row r="761" spans="1:10" x14ac:dyDescent="0.35">
      <c r="A761">
        <v>14</v>
      </c>
      <c r="B761" t="s">
        <v>15</v>
      </c>
      <c r="C761" t="s">
        <v>13</v>
      </c>
      <c r="D761" s="1">
        <v>42948</v>
      </c>
      <c r="E761">
        <v>164</v>
      </c>
      <c r="F761">
        <v>50</v>
      </c>
      <c r="G761">
        <f>SUMIFS(E$2:E761,$A$2:A761,Extraction[[#This Row],[AreaID]])</f>
        <v>11892</v>
      </c>
      <c r="H761">
        <f>SUMIFS(F$2:F761,$A$2:A761,Extraction[[#This Row],[AreaID]])</f>
        <v>10598</v>
      </c>
      <c r="I761">
        <f>VLOOKUP(Extraction[[#This Row],[AreaID]],Reserves[],4,FALSE)-Extraction[[#This Row],[OilExtractionToDate]]</f>
        <v>63519</v>
      </c>
      <c r="J761">
        <f>VLOOKUP(Extraction[[#This Row],[AreaID]],Reserves[],5,FALSE)-Extraction[[#This Row],[GasExtractionToDate]]</f>
        <v>65540</v>
      </c>
    </row>
    <row r="762" spans="1:10" x14ac:dyDescent="0.35">
      <c r="A762">
        <v>8</v>
      </c>
      <c r="B762" t="s">
        <v>6</v>
      </c>
      <c r="C762" t="s">
        <v>13</v>
      </c>
      <c r="D762" s="1">
        <v>43027</v>
      </c>
      <c r="E762">
        <v>229</v>
      </c>
      <c r="F762">
        <v>222</v>
      </c>
      <c r="G762">
        <f>SUMIFS(E$2:E762,$A$2:A762,Extraction[[#This Row],[AreaID]])</f>
        <v>17088</v>
      </c>
      <c r="H762">
        <f>SUMIFS(F$2:F762,$A$2:A762,Extraction[[#This Row],[AreaID]])</f>
        <v>15057</v>
      </c>
      <c r="I762">
        <f>VLOOKUP(Extraction[[#This Row],[AreaID]],Reserves[],4,FALSE)-Extraction[[#This Row],[OilExtractionToDate]]</f>
        <v>66702</v>
      </c>
      <c r="J762">
        <f>VLOOKUP(Extraction[[#This Row],[AreaID]],Reserves[],5,FALSE)-Extraction[[#This Row],[GasExtractionToDate]]</f>
        <v>68052</v>
      </c>
    </row>
    <row r="763" spans="1:10" x14ac:dyDescent="0.35">
      <c r="A763">
        <v>12</v>
      </c>
      <c r="B763" t="s">
        <v>14</v>
      </c>
      <c r="C763" t="s">
        <v>18</v>
      </c>
      <c r="D763" s="1">
        <v>42887</v>
      </c>
      <c r="E763">
        <v>163</v>
      </c>
      <c r="F763">
        <v>285</v>
      </c>
      <c r="G763">
        <f>SUMIFS(E$2:E763,$A$2:A763,Extraction[[#This Row],[AreaID]])</f>
        <v>11333</v>
      </c>
      <c r="H763">
        <f>SUMIFS(F$2:F763,$A$2:A763,Extraction[[#This Row],[AreaID]])</f>
        <v>10581</v>
      </c>
      <c r="I763">
        <f>VLOOKUP(Extraction[[#This Row],[AreaID]],Reserves[],4,FALSE)-Extraction[[#This Row],[OilExtractionToDate]]</f>
        <v>52054</v>
      </c>
      <c r="J763">
        <f>VLOOKUP(Extraction[[#This Row],[AreaID]],Reserves[],5,FALSE)-Extraction[[#This Row],[GasExtractionToDate]]</f>
        <v>86624</v>
      </c>
    </row>
    <row r="764" spans="1:10" x14ac:dyDescent="0.35">
      <c r="A764">
        <v>1</v>
      </c>
      <c r="B764" t="s">
        <v>4</v>
      </c>
      <c r="C764" t="s">
        <v>12</v>
      </c>
      <c r="D764" s="1">
        <v>42910</v>
      </c>
      <c r="E764">
        <v>273</v>
      </c>
      <c r="F764">
        <v>146</v>
      </c>
      <c r="G764">
        <f>SUMIFS(E$2:E764,$A$2:A764,Extraction[[#This Row],[AreaID]])</f>
        <v>11813</v>
      </c>
      <c r="H764">
        <f>SUMIFS(F$2:F764,$A$2:A764,Extraction[[#This Row],[AreaID]])</f>
        <v>11179</v>
      </c>
      <c r="I764">
        <f>VLOOKUP(Extraction[[#This Row],[AreaID]],Reserves[],4,FALSE)-Extraction[[#This Row],[OilExtractionToDate]]</f>
        <v>75777</v>
      </c>
      <c r="J764">
        <f>VLOOKUP(Extraction[[#This Row],[AreaID]],Reserves[],5,FALSE)-Extraction[[#This Row],[GasExtractionToDate]]</f>
        <v>61422</v>
      </c>
    </row>
    <row r="765" spans="1:10" x14ac:dyDescent="0.35">
      <c r="A765">
        <v>2</v>
      </c>
      <c r="B765" t="s">
        <v>4</v>
      </c>
      <c r="C765" t="s">
        <v>13</v>
      </c>
      <c r="D765" s="1">
        <v>42901</v>
      </c>
      <c r="E765">
        <v>202</v>
      </c>
      <c r="F765">
        <v>135</v>
      </c>
      <c r="G765">
        <f>SUMIFS(E$2:E765,$A$2:A765,Extraction[[#This Row],[AreaID]])</f>
        <v>11093</v>
      </c>
      <c r="H765">
        <f>SUMIFS(F$2:F765,$A$2:A765,Extraction[[#This Row],[AreaID]])</f>
        <v>10871</v>
      </c>
      <c r="I765">
        <f>VLOOKUP(Extraction[[#This Row],[AreaID]],Reserves[],4,FALSE)-Extraction[[#This Row],[OilExtractionToDate]]</f>
        <v>53348</v>
      </c>
      <c r="J765">
        <f>VLOOKUP(Extraction[[#This Row],[AreaID]],Reserves[],5,FALSE)-Extraction[[#This Row],[GasExtractionToDate]]</f>
        <v>75338</v>
      </c>
    </row>
    <row r="766" spans="1:10" x14ac:dyDescent="0.35">
      <c r="A766">
        <v>4</v>
      </c>
      <c r="B766" t="s">
        <v>5</v>
      </c>
      <c r="C766" t="s">
        <v>8</v>
      </c>
      <c r="D766" s="1">
        <v>42862</v>
      </c>
      <c r="E766">
        <v>293</v>
      </c>
      <c r="F766">
        <v>186</v>
      </c>
      <c r="G766">
        <f>SUMIFS(E$2:E766,$A$2:A766,Extraction[[#This Row],[AreaID]])</f>
        <v>9728</v>
      </c>
      <c r="H766">
        <f>SUMIFS(F$2:F766,$A$2:A766,Extraction[[#This Row],[AreaID]])</f>
        <v>9459</v>
      </c>
      <c r="I766">
        <f>VLOOKUP(Extraction[[#This Row],[AreaID]],Reserves[],4,FALSE)-Extraction[[#This Row],[OilExtractionToDate]]</f>
        <v>55462</v>
      </c>
      <c r="J766">
        <f>VLOOKUP(Extraction[[#This Row],[AreaID]],Reserves[],5,FALSE)-Extraction[[#This Row],[GasExtractionToDate]]</f>
        <v>78994</v>
      </c>
    </row>
    <row r="767" spans="1:10" x14ac:dyDescent="0.35">
      <c r="A767">
        <v>8</v>
      </c>
      <c r="B767" t="s">
        <v>6</v>
      </c>
      <c r="C767" t="s">
        <v>13</v>
      </c>
      <c r="D767" s="1">
        <v>43030</v>
      </c>
      <c r="E767">
        <v>234</v>
      </c>
      <c r="F767">
        <v>126</v>
      </c>
      <c r="G767">
        <f>SUMIFS(E$2:E767,$A$2:A767,Extraction[[#This Row],[AreaID]])</f>
        <v>17322</v>
      </c>
      <c r="H767">
        <f>SUMIFS(F$2:F767,$A$2:A767,Extraction[[#This Row],[AreaID]])</f>
        <v>15183</v>
      </c>
      <c r="I767">
        <f>VLOOKUP(Extraction[[#This Row],[AreaID]],Reserves[],4,FALSE)-Extraction[[#This Row],[OilExtractionToDate]]</f>
        <v>66468</v>
      </c>
      <c r="J767">
        <f>VLOOKUP(Extraction[[#This Row],[AreaID]],Reserves[],5,FALSE)-Extraction[[#This Row],[GasExtractionToDate]]</f>
        <v>67926</v>
      </c>
    </row>
    <row r="768" spans="1:10" x14ac:dyDescent="0.35">
      <c r="A768">
        <v>8</v>
      </c>
      <c r="B768" t="s">
        <v>6</v>
      </c>
      <c r="C768" t="s">
        <v>13</v>
      </c>
      <c r="D768" s="1">
        <v>43035</v>
      </c>
      <c r="E768">
        <v>293</v>
      </c>
      <c r="F768">
        <v>145</v>
      </c>
      <c r="G768">
        <f>SUMIFS(E$2:E768,$A$2:A768,Extraction[[#This Row],[AreaID]])</f>
        <v>17615</v>
      </c>
      <c r="H768">
        <f>SUMIFS(F$2:F768,$A$2:A768,Extraction[[#This Row],[AreaID]])</f>
        <v>15328</v>
      </c>
      <c r="I768">
        <f>VLOOKUP(Extraction[[#This Row],[AreaID]],Reserves[],4,FALSE)-Extraction[[#This Row],[OilExtractionToDate]]</f>
        <v>66175</v>
      </c>
      <c r="J768">
        <f>VLOOKUP(Extraction[[#This Row],[AreaID]],Reserves[],5,FALSE)-Extraction[[#This Row],[GasExtractionToDate]]</f>
        <v>67781</v>
      </c>
    </row>
    <row r="769" spans="1:10" x14ac:dyDescent="0.35">
      <c r="A769">
        <v>3</v>
      </c>
      <c r="B769" t="s">
        <v>4</v>
      </c>
      <c r="C769" t="s">
        <v>7</v>
      </c>
      <c r="D769" s="1">
        <v>42869</v>
      </c>
      <c r="E769">
        <v>90</v>
      </c>
      <c r="F769">
        <v>223</v>
      </c>
      <c r="G769">
        <f>SUMIFS(E$2:E769,$A$2:A769,Extraction[[#This Row],[AreaID]])</f>
        <v>9945</v>
      </c>
      <c r="H769">
        <f>SUMIFS(F$2:F769,$A$2:A769,Extraction[[#This Row],[AreaID]])</f>
        <v>8409</v>
      </c>
      <c r="I769">
        <f>VLOOKUP(Extraction[[#This Row],[AreaID]],Reserves[],4,FALSE)-Extraction[[#This Row],[OilExtractionToDate]]</f>
        <v>42213</v>
      </c>
      <c r="J769">
        <f>VLOOKUP(Extraction[[#This Row],[AreaID]],Reserves[],5,FALSE)-Extraction[[#This Row],[GasExtractionToDate]]</f>
        <v>88029</v>
      </c>
    </row>
    <row r="770" spans="1:10" x14ac:dyDescent="0.35">
      <c r="A770">
        <v>12</v>
      </c>
      <c r="B770" t="s">
        <v>14</v>
      </c>
      <c r="C770" t="s">
        <v>18</v>
      </c>
      <c r="D770" s="1">
        <v>42895</v>
      </c>
      <c r="E770">
        <v>299</v>
      </c>
      <c r="F770">
        <v>135</v>
      </c>
      <c r="G770">
        <f>SUMIFS(E$2:E770,$A$2:A770,Extraction[[#This Row],[AreaID]])</f>
        <v>11632</v>
      </c>
      <c r="H770">
        <f>SUMIFS(F$2:F770,$A$2:A770,Extraction[[#This Row],[AreaID]])</f>
        <v>10716</v>
      </c>
      <c r="I770">
        <f>VLOOKUP(Extraction[[#This Row],[AreaID]],Reserves[],4,FALSE)-Extraction[[#This Row],[OilExtractionToDate]]</f>
        <v>51755</v>
      </c>
      <c r="J770">
        <f>VLOOKUP(Extraction[[#This Row],[AreaID]],Reserves[],5,FALSE)-Extraction[[#This Row],[GasExtractionToDate]]</f>
        <v>86489</v>
      </c>
    </row>
    <row r="771" spans="1:10" x14ac:dyDescent="0.35">
      <c r="A771">
        <v>8</v>
      </c>
      <c r="B771" t="s">
        <v>6</v>
      </c>
      <c r="C771" t="s">
        <v>13</v>
      </c>
      <c r="D771" s="1">
        <v>43043</v>
      </c>
      <c r="E771">
        <v>278</v>
      </c>
      <c r="F771">
        <v>191</v>
      </c>
      <c r="G771">
        <f>SUMIFS(E$2:E771,$A$2:A771,Extraction[[#This Row],[AreaID]])</f>
        <v>17893</v>
      </c>
      <c r="H771">
        <f>SUMIFS(F$2:F771,$A$2:A771,Extraction[[#This Row],[AreaID]])</f>
        <v>15519</v>
      </c>
      <c r="I771">
        <f>VLOOKUP(Extraction[[#This Row],[AreaID]],Reserves[],4,FALSE)-Extraction[[#This Row],[OilExtractionToDate]]</f>
        <v>65897</v>
      </c>
      <c r="J771">
        <f>VLOOKUP(Extraction[[#This Row],[AreaID]],Reserves[],5,FALSE)-Extraction[[#This Row],[GasExtractionToDate]]</f>
        <v>67590</v>
      </c>
    </row>
    <row r="772" spans="1:10" x14ac:dyDescent="0.35">
      <c r="A772">
        <v>3</v>
      </c>
      <c r="B772" t="s">
        <v>4</v>
      </c>
      <c r="C772" t="s">
        <v>7</v>
      </c>
      <c r="D772" s="1">
        <v>42874</v>
      </c>
      <c r="E772">
        <v>247</v>
      </c>
      <c r="F772">
        <v>212</v>
      </c>
      <c r="G772">
        <f>SUMIFS(E$2:E772,$A$2:A772,Extraction[[#This Row],[AreaID]])</f>
        <v>10192</v>
      </c>
      <c r="H772">
        <f>SUMIFS(F$2:F772,$A$2:A772,Extraction[[#This Row],[AreaID]])</f>
        <v>8621</v>
      </c>
      <c r="I772">
        <f>VLOOKUP(Extraction[[#This Row],[AreaID]],Reserves[],4,FALSE)-Extraction[[#This Row],[OilExtractionToDate]]</f>
        <v>41966</v>
      </c>
      <c r="J772">
        <f>VLOOKUP(Extraction[[#This Row],[AreaID]],Reserves[],5,FALSE)-Extraction[[#This Row],[GasExtractionToDate]]</f>
        <v>87817</v>
      </c>
    </row>
    <row r="773" spans="1:10" x14ac:dyDescent="0.35">
      <c r="A773">
        <v>8</v>
      </c>
      <c r="B773" t="s">
        <v>6</v>
      </c>
      <c r="C773" t="s">
        <v>13</v>
      </c>
      <c r="D773" s="1">
        <v>43048</v>
      </c>
      <c r="E773">
        <v>253</v>
      </c>
      <c r="F773">
        <v>249</v>
      </c>
      <c r="G773">
        <f>SUMIFS(E$2:E773,$A$2:A773,Extraction[[#This Row],[AreaID]])</f>
        <v>18146</v>
      </c>
      <c r="H773">
        <f>SUMIFS(F$2:F773,$A$2:A773,Extraction[[#This Row],[AreaID]])</f>
        <v>15768</v>
      </c>
      <c r="I773">
        <f>VLOOKUP(Extraction[[#This Row],[AreaID]],Reserves[],4,FALSE)-Extraction[[#This Row],[OilExtractionToDate]]</f>
        <v>65644</v>
      </c>
      <c r="J773">
        <f>VLOOKUP(Extraction[[#This Row],[AreaID]],Reserves[],5,FALSE)-Extraction[[#This Row],[GasExtractionToDate]]</f>
        <v>67341</v>
      </c>
    </row>
    <row r="774" spans="1:10" x14ac:dyDescent="0.35">
      <c r="A774">
        <v>11</v>
      </c>
      <c r="B774" t="s">
        <v>14</v>
      </c>
      <c r="C774" t="s">
        <v>17</v>
      </c>
      <c r="D774" s="1">
        <v>42839</v>
      </c>
      <c r="E774">
        <v>116</v>
      </c>
      <c r="F774">
        <v>66</v>
      </c>
      <c r="G774">
        <f>SUMIFS(E$2:E774,$A$2:A774,Extraction[[#This Row],[AreaID]])</f>
        <v>9387</v>
      </c>
      <c r="H774">
        <f>SUMIFS(F$2:F774,$A$2:A774,Extraction[[#This Row],[AreaID]])</f>
        <v>8457</v>
      </c>
      <c r="I774">
        <f>VLOOKUP(Extraction[[#This Row],[AreaID]],Reserves[],4,FALSE)-Extraction[[#This Row],[OilExtractionToDate]]</f>
        <v>66593</v>
      </c>
      <c r="J774">
        <f>VLOOKUP(Extraction[[#This Row],[AreaID]],Reserves[],5,FALSE)-Extraction[[#This Row],[GasExtractionToDate]]</f>
        <v>88340</v>
      </c>
    </row>
    <row r="775" spans="1:10" x14ac:dyDescent="0.35">
      <c r="A775">
        <v>3</v>
      </c>
      <c r="B775" t="s">
        <v>4</v>
      </c>
      <c r="C775" t="s">
        <v>7</v>
      </c>
      <c r="D775" s="1">
        <v>42877</v>
      </c>
      <c r="E775">
        <v>185</v>
      </c>
      <c r="F775">
        <v>62</v>
      </c>
      <c r="G775">
        <f>SUMIFS(E$2:E775,$A$2:A775,Extraction[[#This Row],[AreaID]])</f>
        <v>10377</v>
      </c>
      <c r="H775">
        <f>SUMIFS(F$2:F775,$A$2:A775,Extraction[[#This Row],[AreaID]])</f>
        <v>8683</v>
      </c>
      <c r="I775">
        <f>VLOOKUP(Extraction[[#This Row],[AreaID]],Reserves[],4,FALSE)-Extraction[[#This Row],[OilExtractionToDate]]</f>
        <v>41781</v>
      </c>
      <c r="J775">
        <f>VLOOKUP(Extraction[[#This Row],[AreaID]],Reserves[],5,FALSE)-Extraction[[#This Row],[GasExtractionToDate]]</f>
        <v>87755</v>
      </c>
    </row>
    <row r="776" spans="1:10" x14ac:dyDescent="0.35">
      <c r="A776">
        <v>3</v>
      </c>
      <c r="B776" t="s">
        <v>4</v>
      </c>
      <c r="C776" t="s">
        <v>7</v>
      </c>
      <c r="D776" s="1">
        <v>42883</v>
      </c>
      <c r="E776">
        <v>177</v>
      </c>
      <c r="F776">
        <v>73</v>
      </c>
      <c r="G776">
        <f>SUMIFS(E$2:E776,$A$2:A776,Extraction[[#This Row],[AreaID]])</f>
        <v>10554</v>
      </c>
      <c r="H776">
        <f>SUMIFS(F$2:F776,$A$2:A776,Extraction[[#This Row],[AreaID]])</f>
        <v>8756</v>
      </c>
      <c r="I776">
        <f>VLOOKUP(Extraction[[#This Row],[AreaID]],Reserves[],4,FALSE)-Extraction[[#This Row],[OilExtractionToDate]]</f>
        <v>41604</v>
      </c>
      <c r="J776">
        <f>VLOOKUP(Extraction[[#This Row],[AreaID]],Reserves[],5,FALSE)-Extraction[[#This Row],[GasExtractionToDate]]</f>
        <v>87682</v>
      </c>
    </row>
    <row r="777" spans="1:10" x14ac:dyDescent="0.35">
      <c r="A777">
        <v>8</v>
      </c>
      <c r="B777" t="s">
        <v>6</v>
      </c>
      <c r="C777" t="s">
        <v>13</v>
      </c>
      <c r="D777" s="1">
        <v>43052</v>
      </c>
      <c r="E777">
        <v>218</v>
      </c>
      <c r="F777">
        <v>159</v>
      </c>
      <c r="G777">
        <f>SUMIFS(E$2:E777,$A$2:A777,Extraction[[#This Row],[AreaID]])</f>
        <v>18364</v>
      </c>
      <c r="H777">
        <f>SUMIFS(F$2:F777,$A$2:A777,Extraction[[#This Row],[AreaID]])</f>
        <v>15927</v>
      </c>
      <c r="I777">
        <f>VLOOKUP(Extraction[[#This Row],[AreaID]],Reserves[],4,FALSE)-Extraction[[#This Row],[OilExtractionToDate]]</f>
        <v>65426</v>
      </c>
      <c r="J777">
        <f>VLOOKUP(Extraction[[#This Row],[AreaID]],Reserves[],5,FALSE)-Extraction[[#This Row],[GasExtractionToDate]]</f>
        <v>67182</v>
      </c>
    </row>
    <row r="778" spans="1:10" x14ac:dyDescent="0.35">
      <c r="A778">
        <v>13</v>
      </c>
      <c r="B778" t="s">
        <v>15</v>
      </c>
      <c r="C778" t="s">
        <v>19</v>
      </c>
      <c r="D778" s="1">
        <v>42891</v>
      </c>
      <c r="E778">
        <v>205</v>
      </c>
      <c r="F778">
        <v>105</v>
      </c>
      <c r="G778">
        <f>SUMIFS(E$2:E778,$A$2:A778,Extraction[[#This Row],[AreaID]])</f>
        <v>10130</v>
      </c>
      <c r="H778">
        <f>SUMIFS(F$2:F778,$A$2:A778,Extraction[[#This Row],[AreaID]])</f>
        <v>9755</v>
      </c>
      <c r="I778">
        <f>VLOOKUP(Extraction[[#This Row],[AreaID]],Reserves[],4,FALSE)-Extraction[[#This Row],[OilExtractionToDate]]</f>
        <v>82573</v>
      </c>
      <c r="J778">
        <f>VLOOKUP(Extraction[[#This Row],[AreaID]],Reserves[],5,FALSE)-Extraction[[#This Row],[GasExtractionToDate]]</f>
        <v>69700</v>
      </c>
    </row>
    <row r="779" spans="1:10" x14ac:dyDescent="0.35">
      <c r="A779">
        <v>5</v>
      </c>
      <c r="B779" t="s">
        <v>5</v>
      </c>
      <c r="C779" t="s">
        <v>9</v>
      </c>
      <c r="D779" s="1">
        <v>42894</v>
      </c>
      <c r="E779">
        <v>177</v>
      </c>
      <c r="F779">
        <v>234</v>
      </c>
      <c r="G779">
        <f>SUMIFS(E$2:E779,$A$2:A779,Extraction[[#This Row],[AreaID]])</f>
        <v>9872</v>
      </c>
      <c r="H779">
        <f>SUMIFS(F$2:F779,$A$2:A779,Extraction[[#This Row],[AreaID]])</f>
        <v>9655</v>
      </c>
      <c r="I779">
        <f>VLOOKUP(Extraction[[#This Row],[AreaID]],Reserves[],4,FALSE)-Extraction[[#This Row],[OilExtractionToDate]]</f>
        <v>37551</v>
      </c>
      <c r="J779">
        <f>VLOOKUP(Extraction[[#This Row],[AreaID]],Reserves[],5,FALSE)-Extraction[[#This Row],[GasExtractionToDate]]</f>
        <v>68053</v>
      </c>
    </row>
    <row r="780" spans="1:10" x14ac:dyDescent="0.35">
      <c r="A780">
        <v>14</v>
      </c>
      <c r="B780" t="s">
        <v>15</v>
      </c>
      <c r="C780" t="s">
        <v>13</v>
      </c>
      <c r="D780" s="1">
        <v>42953</v>
      </c>
      <c r="E780">
        <v>190</v>
      </c>
      <c r="F780">
        <v>72</v>
      </c>
      <c r="G780">
        <f>SUMIFS(E$2:E780,$A$2:A780,Extraction[[#This Row],[AreaID]])</f>
        <v>12082</v>
      </c>
      <c r="H780">
        <f>SUMIFS(F$2:F780,$A$2:A780,Extraction[[#This Row],[AreaID]])</f>
        <v>10670</v>
      </c>
      <c r="I780">
        <f>VLOOKUP(Extraction[[#This Row],[AreaID]],Reserves[],4,FALSE)-Extraction[[#This Row],[OilExtractionToDate]]</f>
        <v>63329</v>
      </c>
      <c r="J780">
        <f>VLOOKUP(Extraction[[#This Row],[AreaID]],Reserves[],5,FALSE)-Extraction[[#This Row],[GasExtractionToDate]]</f>
        <v>65468</v>
      </c>
    </row>
    <row r="781" spans="1:10" x14ac:dyDescent="0.35">
      <c r="A781">
        <v>8</v>
      </c>
      <c r="B781" t="s">
        <v>6</v>
      </c>
      <c r="C781" t="s">
        <v>13</v>
      </c>
      <c r="D781" s="1">
        <v>43060</v>
      </c>
      <c r="E781">
        <v>222</v>
      </c>
      <c r="F781">
        <v>216</v>
      </c>
      <c r="G781">
        <f>SUMIFS(E$2:E781,$A$2:A781,Extraction[[#This Row],[AreaID]])</f>
        <v>18586</v>
      </c>
      <c r="H781">
        <f>SUMIFS(F$2:F781,$A$2:A781,Extraction[[#This Row],[AreaID]])</f>
        <v>16143</v>
      </c>
      <c r="I781">
        <f>VLOOKUP(Extraction[[#This Row],[AreaID]],Reserves[],4,FALSE)-Extraction[[#This Row],[OilExtractionToDate]]</f>
        <v>65204</v>
      </c>
      <c r="J781">
        <f>VLOOKUP(Extraction[[#This Row],[AreaID]],Reserves[],5,FALSE)-Extraction[[#This Row],[GasExtractionToDate]]</f>
        <v>66966</v>
      </c>
    </row>
    <row r="782" spans="1:10" x14ac:dyDescent="0.35">
      <c r="A782">
        <v>2</v>
      </c>
      <c r="B782" t="s">
        <v>4</v>
      </c>
      <c r="C782" t="s">
        <v>13</v>
      </c>
      <c r="D782" s="1">
        <v>42904</v>
      </c>
      <c r="E782">
        <v>203</v>
      </c>
      <c r="F782">
        <v>90</v>
      </c>
      <c r="G782">
        <f>SUMIFS(E$2:E782,$A$2:A782,Extraction[[#This Row],[AreaID]])</f>
        <v>11296</v>
      </c>
      <c r="H782">
        <f>SUMIFS(F$2:F782,$A$2:A782,Extraction[[#This Row],[AreaID]])</f>
        <v>10961</v>
      </c>
      <c r="I782">
        <f>VLOOKUP(Extraction[[#This Row],[AreaID]],Reserves[],4,FALSE)-Extraction[[#This Row],[OilExtractionToDate]]</f>
        <v>53145</v>
      </c>
      <c r="J782">
        <f>VLOOKUP(Extraction[[#This Row],[AreaID]],Reserves[],5,FALSE)-Extraction[[#This Row],[GasExtractionToDate]]</f>
        <v>75248</v>
      </c>
    </row>
    <row r="783" spans="1:10" x14ac:dyDescent="0.35">
      <c r="A783">
        <v>14</v>
      </c>
      <c r="B783" t="s">
        <v>15</v>
      </c>
      <c r="C783" t="s">
        <v>13</v>
      </c>
      <c r="D783" s="1">
        <v>42960</v>
      </c>
      <c r="E783">
        <v>251</v>
      </c>
      <c r="F783">
        <v>176</v>
      </c>
      <c r="G783">
        <f>SUMIFS(E$2:E783,$A$2:A783,Extraction[[#This Row],[AreaID]])</f>
        <v>12333</v>
      </c>
      <c r="H783">
        <f>SUMIFS(F$2:F783,$A$2:A783,Extraction[[#This Row],[AreaID]])</f>
        <v>10846</v>
      </c>
      <c r="I783">
        <f>VLOOKUP(Extraction[[#This Row],[AreaID]],Reserves[],4,FALSE)-Extraction[[#This Row],[OilExtractionToDate]]</f>
        <v>63078</v>
      </c>
      <c r="J783">
        <f>VLOOKUP(Extraction[[#This Row],[AreaID]],Reserves[],5,FALSE)-Extraction[[#This Row],[GasExtractionToDate]]</f>
        <v>65292</v>
      </c>
    </row>
    <row r="784" spans="1:10" x14ac:dyDescent="0.35">
      <c r="A784">
        <v>8</v>
      </c>
      <c r="B784" t="s">
        <v>6</v>
      </c>
      <c r="C784" t="s">
        <v>13</v>
      </c>
      <c r="D784" s="1">
        <v>43066</v>
      </c>
      <c r="E784">
        <v>280</v>
      </c>
      <c r="F784">
        <v>131</v>
      </c>
      <c r="G784">
        <f>SUMIFS(E$2:E784,$A$2:A784,Extraction[[#This Row],[AreaID]])</f>
        <v>18866</v>
      </c>
      <c r="H784">
        <f>SUMIFS(F$2:F784,$A$2:A784,Extraction[[#This Row],[AreaID]])</f>
        <v>16274</v>
      </c>
      <c r="I784">
        <f>VLOOKUP(Extraction[[#This Row],[AreaID]],Reserves[],4,FALSE)-Extraction[[#This Row],[OilExtractionToDate]]</f>
        <v>64924</v>
      </c>
      <c r="J784">
        <f>VLOOKUP(Extraction[[#This Row],[AreaID]],Reserves[],5,FALSE)-Extraction[[#This Row],[GasExtractionToDate]]</f>
        <v>66835</v>
      </c>
    </row>
    <row r="785" spans="1:10" x14ac:dyDescent="0.35">
      <c r="A785">
        <v>8</v>
      </c>
      <c r="B785" t="s">
        <v>6</v>
      </c>
      <c r="C785" t="s">
        <v>13</v>
      </c>
      <c r="D785" s="1">
        <v>43070</v>
      </c>
      <c r="E785">
        <v>258</v>
      </c>
      <c r="F785">
        <v>257</v>
      </c>
      <c r="G785">
        <f>SUMIFS(E$2:E785,$A$2:A785,Extraction[[#This Row],[AreaID]])</f>
        <v>19124</v>
      </c>
      <c r="H785">
        <f>SUMIFS(F$2:F785,$A$2:A785,Extraction[[#This Row],[AreaID]])</f>
        <v>16531</v>
      </c>
      <c r="I785">
        <f>VLOOKUP(Extraction[[#This Row],[AreaID]],Reserves[],4,FALSE)-Extraction[[#This Row],[OilExtractionToDate]]</f>
        <v>64666</v>
      </c>
      <c r="J785">
        <f>VLOOKUP(Extraction[[#This Row],[AreaID]],Reserves[],5,FALSE)-Extraction[[#This Row],[GasExtractionToDate]]</f>
        <v>66578</v>
      </c>
    </row>
    <row r="786" spans="1:10" x14ac:dyDescent="0.35">
      <c r="A786">
        <v>12</v>
      </c>
      <c r="B786" t="s">
        <v>14</v>
      </c>
      <c r="C786" t="s">
        <v>18</v>
      </c>
      <c r="D786" s="1">
        <v>42903</v>
      </c>
      <c r="E786">
        <v>102</v>
      </c>
      <c r="F786">
        <v>165</v>
      </c>
      <c r="G786">
        <f>SUMIFS(E$2:E786,$A$2:A786,Extraction[[#This Row],[AreaID]])</f>
        <v>11734</v>
      </c>
      <c r="H786">
        <f>SUMIFS(F$2:F786,$A$2:A786,Extraction[[#This Row],[AreaID]])</f>
        <v>10881</v>
      </c>
      <c r="I786">
        <f>VLOOKUP(Extraction[[#This Row],[AreaID]],Reserves[],4,FALSE)-Extraction[[#This Row],[OilExtractionToDate]]</f>
        <v>51653</v>
      </c>
      <c r="J786">
        <f>VLOOKUP(Extraction[[#This Row],[AreaID]],Reserves[],5,FALSE)-Extraction[[#This Row],[GasExtractionToDate]]</f>
        <v>86324</v>
      </c>
    </row>
    <row r="787" spans="1:10" x14ac:dyDescent="0.35">
      <c r="A787">
        <v>8</v>
      </c>
      <c r="B787" t="s">
        <v>6</v>
      </c>
      <c r="C787" t="s">
        <v>13</v>
      </c>
      <c r="D787" s="1">
        <v>43074</v>
      </c>
      <c r="E787">
        <v>197</v>
      </c>
      <c r="F787">
        <v>68</v>
      </c>
      <c r="G787">
        <f>SUMIFS(E$2:E787,$A$2:A787,Extraction[[#This Row],[AreaID]])</f>
        <v>19321</v>
      </c>
      <c r="H787">
        <f>SUMIFS(F$2:F787,$A$2:A787,Extraction[[#This Row],[AreaID]])</f>
        <v>16599</v>
      </c>
      <c r="I787">
        <f>VLOOKUP(Extraction[[#This Row],[AreaID]],Reserves[],4,FALSE)-Extraction[[#This Row],[OilExtractionToDate]]</f>
        <v>64469</v>
      </c>
      <c r="J787">
        <f>VLOOKUP(Extraction[[#This Row],[AreaID]],Reserves[],5,FALSE)-Extraction[[#This Row],[GasExtractionToDate]]</f>
        <v>66510</v>
      </c>
    </row>
    <row r="788" spans="1:10" x14ac:dyDescent="0.35">
      <c r="A788">
        <v>8</v>
      </c>
      <c r="B788" t="s">
        <v>6</v>
      </c>
      <c r="C788" t="s">
        <v>13</v>
      </c>
      <c r="D788" s="1">
        <v>43078</v>
      </c>
      <c r="E788">
        <v>254</v>
      </c>
      <c r="F788">
        <v>145</v>
      </c>
      <c r="G788">
        <f>SUMIFS(E$2:E788,$A$2:A788,Extraction[[#This Row],[AreaID]])</f>
        <v>19575</v>
      </c>
      <c r="H788">
        <f>SUMIFS(F$2:F788,$A$2:A788,Extraction[[#This Row],[AreaID]])</f>
        <v>16744</v>
      </c>
      <c r="I788">
        <f>VLOOKUP(Extraction[[#This Row],[AreaID]],Reserves[],4,FALSE)-Extraction[[#This Row],[OilExtractionToDate]]</f>
        <v>64215</v>
      </c>
      <c r="J788">
        <f>VLOOKUP(Extraction[[#This Row],[AreaID]],Reserves[],5,FALSE)-Extraction[[#This Row],[GasExtractionToDate]]</f>
        <v>66365</v>
      </c>
    </row>
    <row r="789" spans="1:10" x14ac:dyDescent="0.35">
      <c r="A789">
        <v>8</v>
      </c>
      <c r="B789" t="s">
        <v>6</v>
      </c>
      <c r="C789" t="s">
        <v>13</v>
      </c>
      <c r="D789" s="1">
        <v>43082</v>
      </c>
      <c r="E789">
        <v>177</v>
      </c>
      <c r="F789">
        <v>133</v>
      </c>
      <c r="G789">
        <f>SUMIFS(E$2:E789,$A$2:A789,Extraction[[#This Row],[AreaID]])</f>
        <v>19752</v>
      </c>
      <c r="H789">
        <f>SUMIFS(F$2:F789,$A$2:A789,Extraction[[#This Row],[AreaID]])</f>
        <v>16877</v>
      </c>
      <c r="I789">
        <f>VLOOKUP(Extraction[[#This Row],[AreaID]],Reserves[],4,FALSE)-Extraction[[#This Row],[OilExtractionToDate]]</f>
        <v>64038</v>
      </c>
      <c r="J789">
        <f>VLOOKUP(Extraction[[#This Row],[AreaID]],Reserves[],5,FALSE)-Extraction[[#This Row],[GasExtractionToDate]]</f>
        <v>66232</v>
      </c>
    </row>
    <row r="790" spans="1:10" x14ac:dyDescent="0.35">
      <c r="A790">
        <v>12</v>
      </c>
      <c r="B790" t="s">
        <v>14</v>
      </c>
      <c r="C790" t="s">
        <v>18</v>
      </c>
      <c r="D790" s="1">
        <v>42908</v>
      </c>
      <c r="E790">
        <v>182</v>
      </c>
      <c r="F790">
        <v>93</v>
      </c>
      <c r="G790">
        <f>SUMIFS(E$2:E790,$A$2:A790,Extraction[[#This Row],[AreaID]])</f>
        <v>11916</v>
      </c>
      <c r="H790">
        <f>SUMIFS(F$2:F790,$A$2:A790,Extraction[[#This Row],[AreaID]])</f>
        <v>10974</v>
      </c>
      <c r="I790">
        <f>VLOOKUP(Extraction[[#This Row],[AreaID]],Reserves[],4,FALSE)-Extraction[[#This Row],[OilExtractionToDate]]</f>
        <v>51471</v>
      </c>
      <c r="J790">
        <f>VLOOKUP(Extraction[[#This Row],[AreaID]],Reserves[],5,FALSE)-Extraction[[#This Row],[GasExtractionToDate]]</f>
        <v>86231</v>
      </c>
    </row>
    <row r="791" spans="1:10" x14ac:dyDescent="0.35">
      <c r="A791">
        <v>2</v>
      </c>
      <c r="B791" t="s">
        <v>4</v>
      </c>
      <c r="C791" t="s">
        <v>13</v>
      </c>
      <c r="D791" s="1">
        <v>42912</v>
      </c>
      <c r="E791">
        <v>98</v>
      </c>
      <c r="F791">
        <v>106</v>
      </c>
      <c r="G791">
        <f>SUMIFS(E$2:E791,$A$2:A791,Extraction[[#This Row],[AreaID]])</f>
        <v>11394</v>
      </c>
      <c r="H791">
        <f>SUMIFS(F$2:F791,$A$2:A791,Extraction[[#This Row],[AreaID]])</f>
        <v>11067</v>
      </c>
      <c r="I791">
        <f>VLOOKUP(Extraction[[#This Row],[AreaID]],Reserves[],4,FALSE)-Extraction[[#This Row],[OilExtractionToDate]]</f>
        <v>53047</v>
      </c>
      <c r="J791">
        <f>VLOOKUP(Extraction[[#This Row],[AreaID]],Reserves[],5,FALSE)-Extraction[[#This Row],[GasExtractionToDate]]</f>
        <v>75142</v>
      </c>
    </row>
    <row r="792" spans="1:10" x14ac:dyDescent="0.35">
      <c r="A792">
        <v>8</v>
      </c>
      <c r="B792" t="s">
        <v>6</v>
      </c>
      <c r="C792" t="s">
        <v>13</v>
      </c>
      <c r="D792" s="1">
        <v>43090</v>
      </c>
      <c r="E792">
        <v>270</v>
      </c>
      <c r="F792">
        <v>105</v>
      </c>
      <c r="G792">
        <f>SUMIFS(E$2:E792,$A$2:A792,Extraction[[#This Row],[AreaID]])</f>
        <v>20022</v>
      </c>
      <c r="H792">
        <f>SUMIFS(F$2:F792,$A$2:A792,Extraction[[#This Row],[AreaID]])</f>
        <v>16982</v>
      </c>
      <c r="I792">
        <f>VLOOKUP(Extraction[[#This Row],[AreaID]],Reserves[],4,FALSE)-Extraction[[#This Row],[OilExtractionToDate]]</f>
        <v>63768</v>
      </c>
      <c r="J792">
        <f>VLOOKUP(Extraction[[#This Row],[AreaID]],Reserves[],5,FALSE)-Extraction[[#This Row],[GasExtractionToDate]]</f>
        <v>66127</v>
      </c>
    </row>
    <row r="793" spans="1:10" x14ac:dyDescent="0.35">
      <c r="A793">
        <v>8</v>
      </c>
      <c r="B793" t="s">
        <v>6</v>
      </c>
      <c r="C793" t="s">
        <v>13</v>
      </c>
      <c r="D793" s="1">
        <v>43093</v>
      </c>
      <c r="E793">
        <v>278</v>
      </c>
      <c r="F793">
        <v>270</v>
      </c>
      <c r="G793">
        <f>SUMIFS(E$2:E793,$A$2:A793,Extraction[[#This Row],[AreaID]])</f>
        <v>20300</v>
      </c>
      <c r="H793">
        <f>SUMIFS(F$2:F793,$A$2:A793,Extraction[[#This Row],[AreaID]])</f>
        <v>17252</v>
      </c>
      <c r="I793">
        <f>VLOOKUP(Extraction[[#This Row],[AreaID]],Reserves[],4,FALSE)-Extraction[[#This Row],[OilExtractionToDate]]</f>
        <v>63490</v>
      </c>
      <c r="J793">
        <f>VLOOKUP(Extraction[[#This Row],[AreaID]],Reserves[],5,FALSE)-Extraction[[#This Row],[GasExtractionToDate]]</f>
        <v>65857</v>
      </c>
    </row>
    <row r="794" spans="1:10" x14ac:dyDescent="0.35">
      <c r="A794">
        <v>11</v>
      </c>
      <c r="B794" t="s">
        <v>14</v>
      </c>
      <c r="C794" t="s">
        <v>17</v>
      </c>
      <c r="D794" s="1">
        <v>42843</v>
      </c>
      <c r="E794">
        <v>250</v>
      </c>
      <c r="F794">
        <v>76</v>
      </c>
      <c r="G794">
        <f>SUMIFS(E$2:E794,$A$2:A794,Extraction[[#This Row],[AreaID]])</f>
        <v>9637</v>
      </c>
      <c r="H794">
        <f>SUMIFS(F$2:F794,$A$2:A794,Extraction[[#This Row],[AreaID]])</f>
        <v>8533</v>
      </c>
      <c r="I794">
        <f>VLOOKUP(Extraction[[#This Row],[AreaID]],Reserves[],4,FALSE)-Extraction[[#This Row],[OilExtractionToDate]]</f>
        <v>66343</v>
      </c>
      <c r="J794">
        <f>VLOOKUP(Extraction[[#This Row],[AreaID]],Reserves[],5,FALSE)-Extraction[[#This Row],[GasExtractionToDate]]</f>
        <v>88264</v>
      </c>
    </row>
    <row r="795" spans="1:10" x14ac:dyDescent="0.35">
      <c r="A795">
        <v>8</v>
      </c>
      <c r="B795" t="s">
        <v>6</v>
      </c>
      <c r="C795" t="s">
        <v>13</v>
      </c>
      <c r="D795" s="1">
        <v>43098</v>
      </c>
      <c r="E795">
        <v>158</v>
      </c>
      <c r="F795">
        <v>229</v>
      </c>
      <c r="G795">
        <f>SUMIFS(E$2:E795,$A$2:A795,Extraction[[#This Row],[AreaID]])</f>
        <v>20458</v>
      </c>
      <c r="H795">
        <f>SUMIFS(F$2:F795,$A$2:A795,Extraction[[#This Row],[AreaID]])</f>
        <v>17481</v>
      </c>
      <c r="I795">
        <f>VLOOKUP(Extraction[[#This Row],[AreaID]],Reserves[],4,FALSE)-Extraction[[#This Row],[OilExtractionToDate]]</f>
        <v>63332</v>
      </c>
      <c r="J795">
        <f>VLOOKUP(Extraction[[#This Row],[AreaID]],Reserves[],5,FALSE)-Extraction[[#This Row],[GasExtractionToDate]]</f>
        <v>65628</v>
      </c>
    </row>
    <row r="796" spans="1:10" x14ac:dyDescent="0.35">
      <c r="A796">
        <v>8</v>
      </c>
      <c r="B796" t="s">
        <v>6</v>
      </c>
      <c r="C796" t="s">
        <v>13</v>
      </c>
      <c r="D796" s="1">
        <v>43105</v>
      </c>
      <c r="E796">
        <v>172</v>
      </c>
      <c r="F796">
        <v>276</v>
      </c>
      <c r="G796">
        <f>SUMIFS(E$2:E796,$A$2:A796,Extraction[[#This Row],[AreaID]])</f>
        <v>20630</v>
      </c>
      <c r="H796">
        <f>SUMIFS(F$2:F796,$A$2:A796,Extraction[[#This Row],[AreaID]])</f>
        <v>17757</v>
      </c>
      <c r="I796">
        <f>VLOOKUP(Extraction[[#This Row],[AreaID]],Reserves[],4,FALSE)-Extraction[[#This Row],[OilExtractionToDate]]</f>
        <v>63160</v>
      </c>
      <c r="J796">
        <f>VLOOKUP(Extraction[[#This Row],[AreaID]],Reserves[],5,FALSE)-Extraction[[#This Row],[GasExtractionToDate]]</f>
        <v>65352</v>
      </c>
    </row>
    <row r="797" spans="1:10" x14ac:dyDescent="0.35">
      <c r="A797">
        <v>12</v>
      </c>
      <c r="B797" t="s">
        <v>14</v>
      </c>
      <c r="C797" t="s">
        <v>18</v>
      </c>
      <c r="D797" s="1">
        <v>42912</v>
      </c>
      <c r="E797">
        <v>225</v>
      </c>
      <c r="F797">
        <v>279</v>
      </c>
      <c r="G797">
        <f>SUMIFS(E$2:E797,$A$2:A797,Extraction[[#This Row],[AreaID]])</f>
        <v>12141</v>
      </c>
      <c r="H797">
        <f>SUMIFS(F$2:F797,$A$2:A797,Extraction[[#This Row],[AreaID]])</f>
        <v>11253</v>
      </c>
      <c r="I797">
        <f>VLOOKUP(Extraction[[#This Row],[AreaID]],Reserves[],4,FALSE)-Extraction[[#This Row],[OilExtractionToDate]]</f>
        <v>51246</v>
      </c>
      <c r="J797">
        <f>VLOOKUP(Extraction[[#This Row],[AreaID]],Reserves[],5,FALSE)-Extraction[[#This Row],[GasExtractionToDate]]</f>
        <v>85952</v>
      </c>
    </row>
    <row r="798" spans="1:10" x14ac:dyDescent="0.35">
      <c r="A798">
        <v>8</v>
      </c>
      <c r="B798" t="s">
        <v>6</v>
      </c>
      <c r="C798" t="s">
        <v>13</v>
      </c>
      <c r="D798" s="1">
        <v>43111</v>
      </c>
      <c r="E798">
        <v>282</v>
      </c>
      <c r="F798">
        <v>213</v>
      </c>
      <c r="G798">
        <f>SUMIFS(E$2:E798,$A$2:A798,Extraction[[#This Row],[AreaID]])</f>
        <v>20912</v>
      </c>
      <c r="H798">
        <f>SUMIFS(F$2:F798,$A$2:A798,Extraction[[#This Row],[AreaID]])</f>
        <v>17970</v>
      </c>
      <c r="I798">
        <f>VLOOKUP(Extraction[[#This Row],[AreaID]],Reserves[],4,FALSE)-Extraction[[#This Row],[OilExtractionToDate]]</f>
        <v>62878</v>
      </c>
      <c r="J798">
        <f>VLOOKUP(Extraction[[#This Row],[AreaID]],Reserves[],5,FALSE)-Extraction[[#This Row],[GasExtractionToDate]]</f>
        <v>65139</v>
      </c>
    </row>
    <row r="799" spans="1:10" x14ac:dyDescent="0.35">
      <c r="A799">
        <v>12</v>
      </c>
      <c r="B799" t="s">
        <v>14</v>
      </c>
      <c r="C799" t="s">
        <v>18</v>
      </c>
      <c r="D799" s="1">
        <v>42915</v>
      </c>
      <c r="E799">
        <v>182</v>
      </c>
      <c r="F799">
        <v>134</v>
      </c>
      <c r="G799">
        <f>SUMIFS(E$2:E799,$A$2:A799,Extraction[[#This Row],[AreaID]])</f>
        <v>12323</v>
      </c>
      <c r="H799">
        <f>SUMIFS(F$2:F799,$A$2:A799,Extraction[[#This Row],[AreaID]])</f>
        <v>11387</v>
      </c>
      <c r="I799">
        <f>VLOOKUP(Extraction[[#This Row],[AreaID]],Reserves[],4,FALSE)-Extraction[[#This Row],[OilExtractionToDate]]</f>
        <v>51064</v>
      </c>
      <c r="J799">
        <f>VLOOKUP(Extraction[[#This Row],[AreaID]],Reserves[],5,FALSE)-Extraction[[#This Row],[GasExtractionToDate]]</f>
        <v>85818</v>
      </c>
    </row>
    <row r="800" spans="1:10" x14ac:dyDescent="0.35">
      <c r="A800">
        <v>8</v>
      </c>
      <c r="B800" t="s">
        <v>6</v>
      </c>
      <c r="C800" t="s">
        <v>13</v>
      </c>
      <c r="D800" s="1">
        <v>43114</v>
      </c>
      <c r="E800">
        <v>200</v>
      </c>
      <c r="F800">
        <v>275</v>
      </c>
      <c r="G800">
        <f>SUMIFS(E$2:E800,$A$2:A800,Extraction[[#This Row],[AreaID]])</f>
        <v>21112</v>
      </c>
      <c r="H800">
        <f>SUMIFS(F$2:F800,$A$2:A800,Extraction[[#This Row],[AreaID]])</f>
        <v>18245</v>
      </c>
      <c r="I800">
        <f>VLOOKUP(Extraction[[#This Row],[AreaID]],Reserves[],4,FALSE)-Extraction[[#This Row],[OilExtractionToDate]]</f>
        <v>62678</v>
      </c>
      <c r="J800">
        <f>VLOOKUP(Extraction[[#This Row],[AreaID]],Reserves[],5,FALSE)-Extraction[[#This Row],[GasExtractionToDate]]</f>
        <v>64864</v>
      </c>
    </row>
    <row r="801" spans="1:10" x14ac:dyDescent="0.35">
      <c r="A801">
        <v>5</v>
      </c>
      <c r="B801" t="s">
        <v>5</v>
      </c>
      <c r="C801" t="s">
        <v>9</v>
      </c>
      <c r="D801" s="1">
        <v>42897</v>
      </c>
      <c r="E801">
        <v>109</v>
      </c>
      <c r="F801">
        <v>196</v>
      </c>
      <c r="G801">
        <f>SUMIFS(E$2:E801,$A$2:A801,Extraction[[#This Row],[AreaID]])</f>
        <v>9981</v>
      </c>
      <c r="H801">
        <f>SUMIFS(F$2:F801,$A$2:A801,Extraction[[#This Row],[AreaID]])</f>
        <v>9851</v>
      </c>
      <c r="I801">
        <f>VLOOKUP(Extraction[[#This Row],[AreaID]],Reserves[],4,FALSE)-Extraction[[#This Row],[OilExtractionToDate]]</f>
        <v>37442</v>
      </c>
      <c r="J801">
        <f>VLOOKUP(Extraction[[#This Row],[AreaID]],Reserves[],5,FALSE)-Extraction[[#This Row],[GasExtractionToDate]]</f>
        <v>67857</v>
      </c>
    </row>
    <row r="802" spans="1:10" x14ac:dyDescent="0.35">
      <c r="A802">
        <v>5</v>
      </c>
      <c r="B802" t="s">
        <v>5</v>
      </c>
      <c r="C802" t="s">
        <v>9</v>
      </c>
      <c r="D802" s="1">
        <v>42905</v>
      </c>
      <c r="E802">
        <v>151</v>
      </c>
      <c r="F802">
        <v>88</v>
      </c>
      <c r="G802">
        <f>SUMIFS(E$2:E802,$A$2:A802,Extraction[[#This Row],[AreaID]])</f>
        <v>10132</v>
      </c>
      <c r="H802">
        <f>SUMIFS(F$2:F802,$A$2:A802,Extraction[[#This Row],[AreaID]])</f>
        <v>9939</v>
      </c>
      <c r="I802">
        <f>VLOOKUP(Extraction[[#This Row],[AreaID]],Reserves[],4,FALSE)-Extraction[[#This Row],[OilExtractionToDate]]</f>
        <v>37291</v>
      </c>
      <c r="J802">
        <f>VLOOKUP(Extraction[[#This Row],[AreaID]],Reserves[],5,FALSE)-Extraction[[#This Row],[GasExtractionToDate]]</f>
        <v>67769</v>
      </c>
    </row>
    <row r="803" spans="1:10" x14ac:dyDescent="0.35">
      <c r="A803">
        <v>8</v>
      </c>
      <c r="B803" t="s">
        <v>6</v>
      </c>
      <c r="C803" t="s">
        <v>13</v>
      </c>
      <c r="D803" s="1">
        <v>43118</v>
      </c>
      <c r="E803">
        <v>116</v>
      </c>
      <c r="F803">
        <v>57</v>
      </c>
      <c r="G803">
        <f>SUMIFS(E$2:E803,$A$2:A803,Extraction[[#This Row],[AreaID]])</f>
        <v>21228</v>
      </c>
      <c r="H803">
        <f>SUMIFS(F$2:F803,$A$2:A803,Extraction[[#This Row],[AreaID]])</f>
        <v>18302</v>
      </c>
      <c r="I803">
        <f>VLOOKUP(Extraction[[#This Row],[AreaID]],Reserves[],4,FALSE)-Extraction[[#This Row],[OilExtractionToDate]]</f>
        <v>62562</v>
      </c>
      <c r="J803">
        <f>VLOOKUP(Extraction[[#This Row],[AreaID]],Reserves[],5,FALSE)-Extraction[[#This Row],[GasExtractionToDate]]</f>
        <v>64807</v>
      </c>
    </row>
    <row r="804" spans="1:10" x14ac:dyDescent="0.35">
      <c r="A804">
        <v>8</v>
      </c>
      <c r="B804" t="s">
        <v>6</v>
      </c>
      <c r="C804" t="s">
        <v>13</v>
      </c>
      <c r="D804" s="1">
        <v>43124</v>
      </c>
      <c r="E804">
        <v>291</v>
      </c>
      <c r="F804">
        <v>233</v>
      </c>
      <c r="G804">
        <f>SUMIFS(E$2:E804,$A$2:A804,Extraction[[#This Row],[AreaID]])</f>
        <v>21519</v>
      </c>
      <c r="H804">
        <f>SUMIFS(F$2:F804,$A$2:A804,Extraction[[#This Row],[AreaID]])</f>
        <v>18535</v>
      </c>
      <c r="I804">
        <f>VLOOKUP(Extraction[[#This Row],[AreaID]],Reserves[],4,FALSE)-Extraction[[#This Row],[OilExtractionToDate]]</f>
        <v>62271</v>
      </c>
      <c r="J804">
        <f>VLOOKUP(Extraction[[#This Row],[AreaID]],Reserves[],5,FALSE)-Extraction[[#This Row],[GasExtractionToDate]]</f>
        <v>64574</v>
      </c>
    </row>
    <row r="805" spans="1:10" x14ac:dyDescent="0.35">
      <c r="A805">
        <v>4</v>
      </c>
      <c r="B805" t="s">
        <v>5</v>
      </c>
      <c r="C805" t="s">
        <v>8</v>
      </c>
      <c r="D805" s="1">
        <v>42867</v>
      </c>
      <c r="E805">
        <v>287</v>
      </c>
      <c r="F805">
        <v>77</v>
      </c>
      <c r="G805">
        <f>SUMIFS(E$2:E805,$A$2:A805,Extraction[[#This Row],[AreaID]])</f>
        <v>10015</v>
      </c>
      <c r="H805">
        <f>SUMIFS(F$2:F805,$A$2:A805,Extraction[[#This Row],[AreaID]])</f>
        <v>9536</v>
      </c>
      <c r="I805">
        <f>VLOOKUP(Extraction[[#This Row],[AreaID]],Reserves[],4,FALSE)-Extraction[[#This Row],[OilExtractionToDate]]</f>
        <v>55175</v>
      </c>
      <c r="J805">
        <f>VLOOKUP(Extraction[[#This Row],[AreaID]],Reserves[],5,FALSE)-Extraction[[#This Row],[GasExtractionToDate]]</f>
        <v>78917</v>
      </c>
    </row>
    <row r="806" spans="1:10" x14ac:dyDescent="0.35">
      <c r="A806">
        <v>14</v>
      </c>
      <c r="B806" t="s">
        <v>15</v>
      </c>
      <c r="C806" t="s">
        <v>13</v>
      </c>
      <c r="D806" s="1">
        <v>42967</v>
      </c>
      <c r="E806">
        <v>271</v>
      </c>
      <c r="F806">
        <v>168</v>
      </c>
      <c r="G806">
        <f>SUMIFS(E$2:E806,$A$2:A806,Extraction[[#This Row],[AreaID]])</f>
        <v>12604</v>
      </c>
      <c r="H806">
        <f>SUMIFS(F$2:F806,$A$2:A806,Extraction[[#This Row],[AreaID]])</f>
        <v>11014</v>
      </c>
      <c r="I806">
        <f>VLOOKUP(Extraction[[#This Row],[AreaID]],Reserves[],4,FALSE)-Extraction[[#This Row],[OilExtractionToDate]]</f>
        <v>62807</v>
      </c>
      <c r="J806">
        <f>VLOOKUP(Extraction[[#This Row],[AreaID]],Reserves[],5,FALSE)-Extraction[[#This Row],[GasExtractionToDate]]</f>
        <v>65124</v>
      </c>
    </row>
    <row r="807" spans="1:10" x14ac:dyDescent="0.35">
      <c r="A807">
        <v>14</v>
      </c>
      <c r="B807" t="s">
        <v>15</v>
      </c>
      <c r="C807" t="s">
        <v>13</v>
      </c>
      <c r="D807" s="1">
        <v>42973</v>
      </c>
      <c r="E807">
        <v>286</v>
      </c>
      <c r="F807">
        <v>189</v>
      </c>
      <c r="G807">
        <f>SUMIFS(E$2:E807,$A$2:A807,Extraction[[#This Row],[AreaID]])</f>
        <v>12890</v>
      </c>
      <c r="H807">
        <f>SUMIFS(F$2:F807,$A$2:A807,Extraction[[#This Row],[AreaID]])</f>
        <v>11203</v>
      </c>
      <c r="I807">
        <f>VLOOKUP(Extraction[[#This Row],[AreaID]],Reserves[],4,FALSE)-Extraction[[#This Row],[OilExtractionToDate]]</f>
        <v>62521</v>
      </c>
      <c r="J807">
        <f>VLOOKUP(Extraction[[#This Row],[AreaID]],Reserves[],5,FALSE)-Extraction[[#This Row],[GasExtractionToDate]]</f>
        <v>64935</v>
      </c>
    </row>
    <row r="808" spans="1:10" x14ac:dyDescent="0.35">
      <c r="A808">
        <v>4</v>
      </c>
      <c r="B808" t="s">
        <v>5</v>
      </c>
      <c r="C808" t="s">
        <v>8</v>
      </c>
      <c r="D808" s="1">
        <v>42870</v>
      </c>
      <c r="E808">
        <v>197</v>
      </c>
      <c r="F808">
        <v>287</v>
      </c>
      <c r="G808">
        <f>SUMIFS(E$2:E808,$A$2:A808,Extraction[[#This Row],[AreaID]])</f>
        <v>10212</v>
      </c>
      <c r="H808">
        <f>SUMIFS(F$2:F808,$A$2:A808,Extraction[[#This Row],[AreaID]])</f>
        <v>9823</v>
      </c>
      <c r="I808">
        <f>VLOOKUP(Extraction[[#This Row],[AreaID]],Reserves[],4,FALSE)-Extraction[[#This Row],[OilExtractionToDate]]</f>
        <v>54978</v>
      </c>
      <c r="J808">
        <f>VLOOKUP(Extraction[[#This Row],[AreaID]],Reserves[],5,FALSE)-Extraction[[#This Row],[GasExtractionToDate]]</f>
        <v>78630</v>
      </c>
    </row>
    <row r="809" spans="1:10" x14ac:dyDescent="0.35">
      <c r="A809">
        <v>11</v>
      </c>
      <c r="B809" t="s">
        <v>14</v>
      </c>
      <c r="C809" t="s">
        <v>17</v>
      </c>
      <c r="D809" s="1">
        <v>42846</v>
      </c>
      <c r="E809">
        <v>189</v>
      </c>
      <c r="F809">
        <v>293</v>
      </c>
      <c r="G809">
        <f>SUMIFS(E$2:E809,$A$2:A809,Extraction[[#This Row],[AreaID]])</f>
        <v>9826</v>
      </c>
      <c r="H809">
        <f>SUMIFS(F$2:F809,$A$2:A809,Extraction[[#This Row],[AreaID]])</f>
        <v>8826</v>
      </c>
      <c r="I809">
        <f>VLOOKUP(Extraction[[#This Row],[AreaID]],Reserves[],4,FALSE)-Extraction[[#This Row],[OilExtractionToDate]]</f>
        <v>66154</v>
      </c>
      <c r="J809">
        <f>VLOOKUP(Extraction[[#This Row],[AreaID]],Reserves[],5,FALSE)-Extraction[[#This Row],[GasExtractionToDate]]</f>
        <v>87971</v>
      </c>
    </row>
    <row r="810" spans="1:10" x14ac:dyDescent="0.35">
      <c r="A810">
        <v>1</v>
      </c>
      <c r="B810" t="s">
        <v>4</v>
      </c>
      <c r="C810" t="s">
        <v>12</v>
      </c>
      <c r="D810" s="1">
        <v>42914</v>
      </c>
      <c r="E810">
        <v>184</v>
      </c>
      <c r="F810">
        <v>145</v>
      </c>
      <c r="G810">
        <f>SUMIFS(E$2:E810,$A$2:A810,Extraction[[#This Row],[AreaID]])</f>
        <v>11997</v>
      </c>
      <c r="H810">
        <f>SUMIFS(F$2:F810,$A$2:A810,Extraction[[#This Row],[AreaID]])</f>
        <v>11324</v>
      </c>
      <c r="I810">
        <f>VLOOKUP(Extraction[[#This Row],[AreaID]],Reserves[],4,FALSE)-Extraction[[#This Row],[OilExtractionToDate]]</f>
        <v>75593</v>
      </c>
      <c r="J810">
        <f>VLOOKUP(Extraction[[#This Row],[AreaID]],Reserves[],5,FALSE)-Extraction[[#This Row],[GasExtractionToDate]]</f>
        <v>61277</v>
      </c>
    </row>
    <row r="811" spans="1:10" x14ac:dyDescent="0.35">
      <c r="A811">
        <v>11</v>
      </c>
      <c r="B811" t="s">
        <v>14</v>
      </c>
      <c r="C811" t="s">
        <v>17</v>
      </c>
      <c r="D811" s="1">
        <v>42853</v>
      </c>
      <c r="E811">
        <v>110</v>
      </c>
      <c r="F811">
        <v>295</v>
      </c>
      <c r="G811">
        <f>SUMIFS(E$2:E811,$A$2:A811,Extraction[[#This Row],[AreaID]])</f>
        <v>9936</v>
      </c>
      <c r="H811">
        <f>SUMIFS(F$2:F811,$A$2:A811,Extraction[[#This Row],[AreaID]])</f>
        <v>9121</v>
      </c>
      <c r="I811">
        <f>VLOOKUP(Extraction[[#This Row],[AreaID]],Reserves[],4,FALSE)-Extraction[[#This Row],[OilExtractionToDate]]</f>
        <v>66044</v>
      </c>
      <c r="J811">
        <f>VLOOKUP(Extraction[[#This Row],[AreaID]],Reserves[],5,FALSE)-Extraction[[#This Row],[GasExtractionToDate]]</f>
        <v>87676</v>
      </c>
    </row>
    <row r="812" spans="1:10" x14ac:dyDescent="0.35">
      <c r="A812">
        <v>1</v>
      </c>
      <c r="B812" t="s">
        <v>4</v>
      </c>
      <c r="C812" t="s">
        <v>12</v>
      </c>
      <c r="D812" s="1">
        <v>42920</v>
      </c>
      <c r="E812">
        <v>207</v>
      </c>
      <c r="F812">
        <v>104</v>
      </c>
      <c r="G812">
        <f>SUMIFS(E$2:E812,$A$2:A812,Extraction[[#This Row],[AreaID]])</f>
        <v>12204</v>
      </c>
      <c r="H812">
        <f>SUMIFS(F$2:F812,$A$2:A812,Extraction[[#This Row],[AreaID]])</f>
        <v>11428</v>
      </c>
      <c r="I812">
        <f>VLOOKUP(Extraction[[#This Row],[AreaID]],Reserves[],4,FALSE)-Extraction[[#This Row],[OilExtractionToDate]]</f>
        <v>75386</v>
      </c>
      <c r="J812">
        <f>VLOOKUP(Extraction[[#This Row],[AreaID]],Reserves[],5,FALSE)-Extraction[[#This Row],[GasExtractionToDate]]</f>
        <v>61173</v>
      </c>
    </row>
    <row r="813" spans="1:10" x14ac:dyDescent="0.35">
      <c r="A813">
        <v>11</v>
      </c>
      <c r="B813" t="s">
        <v>14</v>
      </c>
      <c r="C813" t="s">
        <v>17</v>
      </c>
      <c r="D813" s="1">
        <v>42859</v>
      </c>
      <c r="E813">
        <v>258</v>
      </c>
      <c r="F813">
        <v>223</v>
      </c>
      <c r="G813">
        <f>SUMIFS(E$2:E813,$A$2:A813,Extraction[[#This Row],[AreaID]])</f>
        <v>10194</v>
      </c>
      <c r="H813">
        <f>SUMIFS(F$2:F813,$A$2:A813,Extraction[[#This Row],[AreaID]])</f>
        <v>9344</v>
      </c>
      <c r="I813">
        <f>VLOOKUP(Extraction[[#This Row],[AreaID]],Reserves[],4,FALSE)-Extraction[[#This Row],[OilExtractionToDate]]</f>
        <v>65786</v>
      </c>
      <c r="J813">
        <f>VLOOKUP(Extraction[[#This Row],[AreaID]],Reserves[],5,FALSE)-Extraction[[#This Row],[GasExtractionToDate]]</f>
        <v>87453</v>
      </c>
    </row>
    <row r="814" spans="1:10" x14ac:dyDescent="0.35">
      <c r="A814">
        <v>1</v>
      </c>
      <c r="B814" t="s">
        <v>4</v>
      </c>
      <c r="C814" t="s">
        <v>12</v>
      </c>
      <c r="D814" s="1">
        <v>42925</v>
      </c>
      <c r="E814">
        <v>126</v>
      </c>
      <c r="F814">
        <v>283</v>
      </c>
      <c r="G814">
        <f>SUMIFS(E$2:E814,$A$2:A814,Extraction[[#This Row],[AreaID]])</f>
        <v>12330</v>
      </c>
      <c r="H814">
        <f>SUMIFS(F$2:F814,$A$2:A814,Extraction[[#This Row],[AreaID]])</f>
        <v>11711</v>
      </c>
      <c r="I814">
        <f>VLOOKUP(Extraction[[#This Row],[AreaID]],Reserves[],4,FALSE)-Extraction[[#This Row],[OilExtractionToDate]]</f>
        <v>75260</v>
      </c>
      <c r="J814">
        <f>VLOOKUP(Extraction[[#This Row],[AreaID]],Reserves[],5,FALSE)-Extraction[[#This Row],[GasExtractionToDate]]</f>
        <v>60890</v>
      </c>
    </row>
    <row r="815" spans="1:10" x14ac:dyDescent="0.35">
      <c r="A815">
        <v>4</v>
      </c>
      <c r="B815" t="s">
        <v>5</v>
      </c>
      <c r="C815" t="s">
        <v>8</v>
      </c>
      <c r="D815" s="1">
        <v>42876</v>
      </c>
      <c r="E815">
        <v>165</v>
      </c>
      <c r="F815">
        <v>251</v>
      </c>
      <c r="G815">
        <f>SUMIFS(E$2:E815,$A$2:A815,Extraction[[#This Row],[AreaID]])</f>
        <v>10377</v>
      </c>
      <c r="H815">
        <f>SUMIFS(F$2:F815,$A$2:A815,Extraction[[#This Row],[AreaID]])</f>
        <v>10074</v>
      </c>
      <c r="I815">
        <f>VLOOKUP(Extraction[[#This Row],[AreaID]],Reserves[],4,FALSE)-Extraction[[#This Row],[OilExtractionToDate]]</f>
        <v>54813</v>
      </c>
      <c r="J815">
        <f>VLOOKUP(Extraction[[#This Row],[AreaID]],Reserves[],5,FALSE)-Extraction[[#This Row],[GasExtractionToDate]]</f>
        <v>78379</v>
      </c>
    </row>
    <row r="816" spans="1:10" x14ac:dyDescent="0.35">
      <c r="A816">
        <v>8</v>
      </c>
      <c r="B816" t="s">
        <v>6</v>
      </c>
      <c r="C816" t="s">
        <v>13</v>
      </c>
      <c r="D816" s="1">
        <v>43129</v>
      </c>
      <c r="E816">
        <v>142</v>
      </c>
      <c r="F816">
        <v>103</v>
      </c>
      <c r="G816">
        <f>SUMIFS(E$2:E816,$A$2:A816,Extraction[[#This Row],[AreaID]])</f>
        <v>21661</v>
      </c>
      <c r="H816">
        <f>SUMIFS(F$2:F816,$A$2:A816,Extraction[[#This Row],[AreaID]])</f>
        <v>18638</v>
      </c>
      <c r="I816">
        <f>VLOOKUP(Extraction[[#This Row],[AreaID]],Reserves[],4,FALSE)-Extraction[[#This Row],[OilExtractionToDate]]</f>
        <v>62129</v>
      </c>
      <c r="J816">
        <f>VLOOKUP(Extraction[[#This Row],[AreaID]],Reserves[],5,FALSE)-Extraction[[#This Row],[GasExtractionToDate]]</f>
        <v>64471</v>
      </c>
    </row>
    <row r="817" spans="1:10" x14ac:dyDescent="0.35">
      <c r="A817">
        <v>1</v>
      </c>
      <c r="B817" t="s">
        <v>4</v>
      </c>
      <c r="C817" t="s">
        <v>12</v>
      </c>
      <c r="D817" s="1">
        <v>42930</v>
      </c>
      <c r="E817">
        <v>125</v>
      </c>
      <c r="F817">
        <v>271</v>
      </c>
      <c r="G817">
        <f>SUMIFS(E$2:E817,$A$2:A817,Extraction[[#This Row],[AreaID]])</f>
        <v>12455</v>
      </c>
      <c r="H817">
        <f>SUMIFS(F$2:F817,$A$2:A817,Extraction[[#This Row],[AreaID]])</f>
        <v>11982</v>
      </c>
      <c r="I817">
        <f>VLOOKUP(Extraction[[#This Row],[AreaID]],Reserves[],4,FALSE)-Extraction[[#This Row],[OilExtractionToDate]]</f>
        <v>75135</v>
      </c>
      <c r="J817">
        <f>VLOOKUP(Extraction[[#This Row],[AreaID]],Reserves[],5,FALSE)-Extraction[[#This Row],[GasExtractionToDate]]</f>
        <v>60619</v>
      </c>
    </row>
    <row r="818" spans="1:10" x14ac:dyDescent="0.35">
      <c r="A818">
        <v>5</v>
      </c>
      <c r="B818" t="s">
        <v>5</v>
      </c>
      <c r="C818" t="s">
        <v>9</v>
      </c>
      <c r="D818" s="1">
        <v>42908</v>
      </c>
      <c r="E818">
        <v>248</v>
      </c>
      <c r="F818">
        <v>80</v>
      </c>
      <c r="G818">
        <f>SUMIFS(E$2:E818,$A$2:A818,Extraction[[#This Row],[AreaID]])</f>
        <v>10380</v>
      </c>
      <c r="H818">
        <f>SUMIFS(F$2:F818,$A$2:A818,Extraction[[#This Row],[AreaID]])</f>
        <v>10019</v>
      </c>
      <c r="I818">
        <f>VLOOKUP(Extraction[[#This Row],[AreaID]],Reserves[],4,FALSE)-Extraction[[#This Row],[OilExtractionToDate]]</f>
        <v>37043</v>
      </c>
      <c r="J818">
        <f>VLOOKUP(Extraction[[#This Row],[AreaID]],Reserves[],5,FALSE)-Extraction[[#This Row],[GasExtractionToDate]]</f>
        <v>67689</v>
      </c>
    </row>
    <row r="819" spans="1:10" x14ac:dyDescent="0.35">
      <c r="A819">
        <v>14</v>
      </c>
      <c r="B819" t="s">
        <v>15</v>
      </c>
      <c r="C819" t="s">
        <v>13</v>
      </c>
      <c r="D819" s="1">
        <v>42980</v>
      </c>
      <c r="E819">
        <v>192</v>
      </c>
      <c r="F819">
        <v>265</v>
      </c>
      <c r="G819">
        <f>SUMIFS(E$2:E819,$A$2:A819,Extraction[[#This Row],[AreaID]])</f>
        <v>13082</v>
      </c>
      <c r="H819">
        <f>SUMIFS(F$2:F819,$A$2:A819,Extraction[[#This Row],[AreaID]])</f>
        <v>11468</v>
      </c>
      <c r="I819">
        <f>VLOOKUP(Extraction[[#This Row],[AreaID]],Reserves[],4,FALSE)-Extraction[[#This Row],[OilExtractionToDate]]</f>
        <v>62329</v>
      </c>
      <c r="J819">
        <f>VLOOKUP(Extraction[[#This Row],[AreaID]],Reserves[],5,FALSE)-Extraction[[#This Row],[GasExtractionToDate]]</f>
        <v>64670</v>
      </c>
    </row>
    <row r="820" spans="1:10" x14ac:dyDescent="0.35">
      <c r="A820">
        <v>14</v>
      </c>
      <c r="B820" t="s">
        <v>15</v>
      </c>
      <c r="C820" t="s">
        <v>13</v>
      </c>
      <c r="D820" s="1">
        <v>42988</v>
      </c>
      <c r="E820">
        <v>207</v>
      </c>
      <c r="F820">
        <v>162</v>
      </c>
      <c r="G820">
        <f>SUMIFS(E$2:E820,$A$2:A820,Extraction[[#This Row],[AreaID]])</f>
        <v>13289</v>
      </c>
      <c r="H820">
        <f>SUMIFS(F$2:F820,$A$2:A820,Extraction[[#This Row],[AreaID]])</f>
        <v>11630</v>
      </c>
      <c r="I820">
        <f>VLOOKUP(Extraction[[#This Row],[AreaID]],Reserves[],4,FALSE)-Extraction[[#This Row],[OilExtractionToDate]]</f>
        <v>62122</v>
      </c>
      <c r="J820">
        <f>VLOOKUP(Extraction[[#This Row],[AreaID]],Reserves[],5,FALSE)-Extraction[[#This Row],[GasExtractionToDate]]</f>
        <v>64508</v>
      </c>
    </row>
    <row r="821" spans="1:10" x14ac:dyDescent="0.35">
      <c r="A821">
        <v>2</v>
      </c>
      <c r="B821" t="s">
        <v>4</v>
      </c>
      <c r="C821" t="s">
        <v>13</v>
      </c>
      <c r="D821" s="1">
        <v>42917</v>
      </c>
      <c r="E821">
        <v>86</v>
      </c>
      <c r="F821">
        <v>288</v>
      </c>
      <c r="G821">
        <f>SUMIFS(E$2:E821,$A$2:A821,Extraction[[#This Row],[AreaID]])</f>
        <v>11480</v>
      </c>
      <c r="H821">
        <f>SUMIFS(F$2:F821,$A$2:A821,Extraction[[#This Row],[AreaID]])</f>
        <v>11355</v>
      </c>
      <c r="I821">
        <f>VLOOKUP(Extraction[[#This Row],[AreaID]],Reserves[],4,FALSE)-Extraction[[#This Row],[OilExtractionToDate]]</f>
        <v>52961</v>
      </c>
      <c r="J821">
        <f>VLOOKUP(Extraction[[#This Row],[AreaID]],Reserves[],5,FALSE)-Extraction[[#This Row],[GasExtractionToDate]]</f>
        <v>74854</v>
      </c>
    </row>
    <row r="822" spans="1:10" x14ac:dyDescent="0.35">
      <c r="A822">
        <v>2</v>
      </c>
      <c r="B822" t="s">
        <v>4</v>
      </c>
      <c r="C822" t="s">
        <v>13</v>
      </c>
      <c r="D822" s="1">
        <v>42923</v>
      </c>
      <c r="E822">
        <v>154</v>
      </c>
      <c r="F822">
        <v>228</v>
      </c>
      <c r="G822">
        <f>SUMIFS(E$2:E822,$A$2:A822,Extraction[[#This Row],[AreaID]])</f>
        <v>11634</v>
      </c>
      <c r="H822">
        <f>SUMIFS(F$2:F822,$A$2:A822,Extraction[[#This Row],[AreaID]])</f>
        <v>11583</v>
      </c>
      <c r="I822">
        <f>VLOOKUP(Extraction[[#This Row],[AreaID]],Reserves[],4,FALSE)-Extraction[[#This Row],[OilExtractionToDate]]</f>
        <v>52807</v>
      </c>
      <c r="J822">
        <f>VLOOKUP(Extraction[[#This Row],[AreaID]],Reserves[],5,FALSE)-Extraction[[#This Row],[GasExtractionToDate]]</f>
        <v>74626</v>
      </c>
    </row>
    <row r="823" spans="1:10" x14ac:dyDescent="0.35">
      <c r="A823">
        <v>1</v>
      </c>
      <c r="B823" t="s">
        <v>4</v>
      </c>
      <c r="C823" t="s">
        <v>12</v>
      </c>
      <c r="D823" s="1">
        <v>42934</v>
      </c>
      <c r="E823">
        <v>177</v>
      </c>
      <c r="F823">
        <v>191</v>
      </c>
      <c r="G823">
        <f>SUMIFS(E$2:E823,$A$2:A823,Extraction[[#This Row],[AreaID]])</f>
        <v>12632</v>
      </c>
      <c r="H823">
        <f>SUMIFS(F$2:F823,$A$2:A823,Extraction[[#This Row],[AreaID]])</f>
        <v>12173</v>
      </c>
      <c r="I823">
        <f>VLOOKUP(Extraction[[#This Row],[AreaID]],Reserves[],4,FALSE)-Extraction[[#This Row],[OilExtractionToDate]]</f>
        <v>74958</v>
      </c>
      <c r="J823">
        <f>VLOOKUP(Extraction[[#This Row],[AreaID]],Reserves[],5,FALSE)-Extraction[[#This Row],[GasExtractionToDate]]</f>
        <v>60428</v>
      </c>
    </row>
    <row r="824" spans="1:10" x14ac:dyDescent="0.35">
      <c r="A824">
        <v>11</v>
      </c>
      <c r="B824" t="s">
        <v>14</v>
      </c>
      <c r="C824" t="s">
        <v>17</v>
      </c>
      <c r="D824" s="1">
        <v>42862</v>
      </c>
      <c r="E824">
        <v>179</v>
      </c>
      <c r="F824">
        <v>192</v>
      </c>
      <c r="G824">
        <f>SUMIFS(E$2:E824,$A$2:A824,Extraction[[#This Row],[AreaID]])</f>
        <v>10373</v>
      </c>
      <c r="H824">
        <f>SUMIFS(F$2:F824,$A$2:A824,Extraction[[#This Row],[AreaID]])</f>
        <v>9536</v>
      </c>
      <c r="I824">
        <f>VLOOKUP(Extraction[[#This Row],[AreaID]],Reserves[],4,FALSE)-Extraction[[#This Row],[OilExtractionToDate]]</f>
        <v>65607</v>
      </c>
      <c r="J824">
        <f>VLOOKUP(Extraction[[#This Row],[AreaID]],Reserves[],5,FALSE)-Extraction[[#This Row],[GasExtractionToDate]]</f>
        <v>87261</v>
      </c>
    </row>
    <row r="825" spans="1:10" x14ac:dyDescent="0.35">
      <c r="A825">
        <v>8</v>
      </c>
      <c r="B825" t="s">
        <v>6</v>
      </c>
      <c r="C825" t="s">
        <v>13</v>
      </c>
      <c r="D825" s="1">
        <v>43132</v>
      </c>
      <c r="E825">
        <v>85</v>
      </c>
      <c r="F825">
        <v>193</v>
      </c>
      <c r="G825">
        <f>SUMIFS(E$2:E825,$A$2:A825,Extraction[[#This Row],[AreaID]])</f>
        <v>21746</v>
      </c>
      <c r="H825">
        <f>SUMIFS(F$2:F825,$A$2:A825,Extraction[[#This Row],[AreaID]])</f>
        <v>18831</v>
      </c>
      <c r="I825">
        <f>VLOOKUP(Extraction[[#This Row],[AreaID]],Reserves[],4,FALSE)-Extraction[[#This Row],[OilExtractionToDate]]</f>
        <v>62044</v>
      </c>
      <c r="J825">
        <f>VLOOKUP(Extraction[[#This Row],[AreaID]],Reserves[],5,FALSE)-Extraction[[#This Row],[GasExtractionToDate]]</f>
        <v>64278</v>
      </c>
    </row>
    <row r="826" spans="1:10" x14ac:dyDescent="0.35">
      <c r="A826">
        <v>2</v>
      </c>
      <c r="B826" t="s">
        <v>4</v>
      </c>
      <c r="C826" t="s">
        <v>13</v>
      </c>
      <c r="D826" s="1">
        <v>42928</v>
      </c>
      <c r="E826">
        <v>203</v>
      </c>
      <c r="F826">
        <v>91</v>
      </c>
      <c r="G826">
        <f>SUMIFS(E$2:E826,$A$2:A826,Extraction[[#This Row],[AreaID]])</f>
        <v>11837</v>
      </c>
      <c r="H826">
        <f>SUMIFS(F$2:F826,$A$2:A826,Extraction[[#This Row],[AreaID]])</f>
        <v>11674</v>
      </c>
      <c r="I826">
        <f>VLOOKUP(Extraction[[#This Row],[AreaID]],Reserves[],4,FALSE)-Extraction[[#This Row],[OilExtractionToDate]]</f>
        <v>52604</v>
      </c>
      <c r="J826">
        <f>VLOOKUP(Extraction[[#This Row],[AreaID]],Reserves[],5,FALSE)-Extraction[[#This Row],[GasExtractionToDate]]</f>
        <v>74535</v>
      </c>
    </row>
    <row r="827" spans="1:10" x14ac:dyDescent="0.35">
      <c r="A827">
        <v>8</v>
      </c>
      <c r="B827" t="s">
        <v>6</v>
      </c>
      <c r="C827" t="s">
        <v>13</v>
      </c>
      <c r="D827" s="1">
        <v>43139</v>
      </c>
      <c r="E827">
        <v>214</v>
      </c>
      <c r="F827">
        <v>277</v>
      </c>
      <c r="G827">
        <f>SUMIFS(E$2:E827,$A$2:A827,Extraction[[#This Row],[AreaID]])</f>
        <v>21960</v>
      </c>
      <c r="H827">
        <f>SUMIFS(F$2:F827,$A$2:A827,Extraction[[#This Row],[AreaID]])</f>
        <v>19108</v>
      </c>
      <c r="I827">
        <f>VLOOKUP(Extraction[[#This Row],[AreaID]],Reserves[],4,FALSE)-Extraction[[#This Row],[OilExtractionToDate]]</f>
        <v>61830</v>
      </c>
      <c r="J827">
        <f>VLOOKUP(Extraction[[#This Row],[AreaID]],Reserves[],5,FALSE)-Extraction[[#This Row],[GasExtractionToDate]]</f>
        <v>64001</v>
      </c>
    </row>
    <row r="828" spans="1:10" x14ac:dyDescent="0.35">
      <c r="A828">
        <v>14</v>
      </c>
      <c r="B828" t="s">
        <v>15</v>
      </c>
      <c r="C828" t="s">
        <v>13</v>
      </c>
      <c r="D828" s="1">
        <v>42995</v>
      </c>
      <c r="E828">
        <v>159</v>
      </c>
      <c r="F828">
        <v>219</v>
      </c>
      <c r="G828">
        <f>SUMIFS(E$2:E828,$A$2:A828,Extraction[[#This Row],[AreaID]])</f>
        <v>13448</v>
      </c>
      <c r="H828">
        <f>SUMIFS(F$2:F828,$A$2:A828,Extraction[[#This Row],[AreaID]])</f>
        <v>11849</v>
      </c>
      <c r="I828">
        <f>VLOOKUP(Extraction[[#This Row],[AreaID]],Reserves[],4,FALSE)-Extraction[[#This Row],[OilExtractionToDate]]</f>
        <v>61963</v>
      </c>
      <c r="J828">
        <f>VLOOKUP(Extraction[[#This Row],[AreaID]],Reserves[],5,FALSE)-Extraction[[#This Row],[GasExtractionToDate]]</f>
        <v>64289</v>
      </c>
    </row>
    <row r="829" spans="1:10" x14ac:dyDescent="0.35">
      <c r="A829">
        <v>14</v>
      </c>
      <c r="B829" t="s">
        <v>15</v>
      </c>
      <c r="C829" t="s">
        <v>13</v>
      </c>
      <c r="D829" s="1">
        <v>43003</v>
      </c>
      <c r="E829">
        <v>201</v>
      </c>
      <c r="F829">
        <v>53</v>
      </c>
      <c r="G829">
        <f>SUMIFS(E$2:E829,$A$2:A829,Extraction[[#This Row],[AreaID]])</f>
        <v>13649</v>
      </c>
      <c r="H829">
        <f>SUMIFS(F$2:F829,$A$2:A829,Extraction[[#This Row],[AreaID]])</f>
        <v>11902</v>
      </c>
      <c r="I829">
        <f>VLOOKUP(Extraction[[#This Row],[AreaID]],Reserves[],4,FALSE)-Extraction[[#This Row],[OilExtractionToDate]]</f>
        <v>61762</v>
      </c>
      <c r="J829">
        <f>VLOOKUP(Extraction[[#This Row],[AreaID]],Reserves[],5,FALSE)-Extraction[[#This Row],[GasExtractionToDate]]</f>
        <v>64236</v>
      </c>
    </row>
    <row r="830" spans="1:10" x14ac:dyDescent="0.35">
      <c r="A830">
        <v>1</v>
      </c>
      <c r="B830" t="s">
        <v>4</v>
      </c>
      <c r="C830" t="s">
        <v>12</v>
      </c>
      <c r="D830" s="1">
        <v>42938</v>
      </c>
      <c r="E830">
        <v>242</v>
      </c>
      <c r="F830">
        <v>171</v>
      </c>
      <c r="G830">
        <f>SUMIFS(E$2:E830,$A$2:A830,Extraction[[#This Row],[AreaID]])</f>
        <v>12874</v>
      </c>
      <c r="H830">
        <f>SUMIFS(F$2:F830,$A$2:A830,Extraction[[#This Row],[AreaID]])</f>
        <v>12344</v>
      </c>
      <c r="I830">
        <f>VLOOKUP(Extraction[[#This Row],[AreaID]],Reserves[],4,FALSE)-Extraction[[#This Row],[OilExtractionToDate]]</f>
        <v>74716</v>
      </c>
      <c r="J830">
        <f>VLOOKUP(Extraction[[#This Row],[AreaID]],Reserves[],5,FALSE)-Extraction[[#This Row],[GasExtractionToDate]]</f>
        <v>60257</v>
      </c>
    </row>
    <row r="831" spans="1:10" x14ac:dyDescent="0.35">
      <c r="A831">
        <v>8</v>
      </c>
      <c r="B831" t="s">
        <v>6</v>
      </c>
      <c r="C831" t="s">
        <v>13</v>
      </c>
      <c r="D831" s="1">
        <v>43145</v>
      </c>
      <c r="E831">
        <v>293</v>
      </c>
      <c r="F831">
        <v>165</v>
      </c>
      <c r="G831">
        <f>SUMIFS(E$2:E831,$A$2:A831,Extraction[[#This Row],[AreaID]])</f>
        <v>22253</v>
      </c>
      <c r="H831">
        <f>SUMIFS(F$2:F831,$A$2:A831,Extraction[[#This Row],[AreaID]])</f>
        <v>19273</v>
      </c>
      <c r="I831">
        <f>VLOOKUP(Extraction[[#This Row],[AreaID]],Reserves[],4,FALSE)-Extraction[[#This Row],[OilExtractionToDate]]</f>
        <v>61537</v>
      </c>
      <c r="J831">
        <f>VLOOKUP(Extraction[[#This Row],[AreaID]],Reserves[],5,FALSE)-Extraction[[#This Row],[GasExtractionToDate]]</f>
        <v>63836</v>
      </c>
    </row>
    <row r="832" spans="1:10" x14ac:dyDescent="0.35">
      <c r="A832">
        <v>1</v>
      </c>
      <c r="B832" t="s">
        <v>4</v>
      </c>
      <c r="C832" t="s">
        <v>12</v>
      </c>
      <c r="D832" s="1">
        <v>42943</v>
      </c>
      <c r="E832">
        <v>295</v>
      </c>
      <c r="F832">
        <v>297</v>
      </c>
      <c r="G832">
        <f>SUMIFS(E$2:E832,$A$2:A832,Extraction[[#This Row],[AreaID]])</f>
        <v>13169</v>
      </c>
      <c r="H832">
        <f>SUMIFS(F$2:F832,$A$2:A832,Extraction[[#This Row],[AreaID]])</f>
        <v>12641</v>
      </c>
      <c r="I832">
        <f>VLOOKUP(Extraction[[#This Row],[AreaID]],Reserves[],4,FALSE)-Extraction[[#This Row],[OilExtractionToDate]]</f>
        <v>74421</v>
      </c>
      <c r="J832">
        <f>VLOOKUP(Extraction[[#This Row],[AreaID]],Reserves[],5,FALSE)-Extraction[[#This Row],[GasExtractionToDate]]</f>
        <v>59960</v>
      </c>
    </row>
    <row r="833" spans="1:10" x14ac:dyDescent="0.35">
      <c r="A833">
        <v>11</v>
      </c>
      <c r="B833" t="s">
        <v>14</v>
      </c>
      <c r="C833" t="s">
        <v>17</v>
      </c>
      <c r="D833" s="1">
        <v>42866</v>
      </c>
      <c r="E833">
        <v>253</v>
      </c>
      <c r="F833">
        <v>156</v>
      </c>
      <c r="G833">
        <f>SUMIFS(E$2:E833,$A$2:A833,Extraction[[#This Row],[AreaID]])</f>
        <v>10626</v>
      </c>
      <c r="H833">
        <f>SUMIFS(F$2:F833,$A$2:A833,Extraction[[#This Row],[AreaID]])</f>
        <v>9692</v>
      </c>
      <c r="I833">
        <f>VLOOKUP(Extraction[[#This Row],[AreaID]],Reserves[],4,FALSE)-Extraction[[#This Row],[OilExtractionToDate]]</f>
        <v>65354</v>
      </c>
      <c r="J833">
        <f>VLOOKUP(Extraction[[#This Row],[AreaID]],Reserves[],5,FALSE)-Extraction[[#This Row],[GasExtractionToDate]]</f>
        <v>87105</v>
      </c>
    </row>
    <row r="834" spans="1:10" x14ac:dyDescent="0.35">
      <c r="A834">
        <v>10</v>
      </c>
      <c r="B834" t="s">
        <v>14</v>
      </c>
      <c r="C834" t="s">
        <v>16</v>
      </c>
      <c r="D834" s="1">
        <v>42824</v>
      </c>
      <c r="E834">
        <v>242</v>
      </c>
      <c r="F834">
        <v>238</v>
      </c>
      <c r="G834">
        <f>SUMIFS(E$2:E834,$A$2:A834,Extraction[[#This Row],[AreaID]])</f>
        <v>8259</v>
      </c>
      <c r="H834">
        <f>SUMIFS(F$2:F834,$A$2:A834,Extraction[[#This Row],[AreaID]])</f>
        <v>7892</v>
      </c>
      <c r="I834">
        <f>VLOOKUP(Extraction[[#This Row],[AreaID]],Reserves[],4,FALSE)-Extraction[[#This Row],[OilExtractionToDate]]</f>
        <v>68969</v>
      </c>
      <c r="J834">
        <f>VLOOKUP(Extraction[[#This Row],[AreaID]],Reserves[],5,FALSE)-Extraction[[#This Row],[GasExtractionToDate]]</f>
        <v>57361</v>
      </c>
    </row>
    <row r="835" spans="1:10" x14ac:dyDescent="0.35">
      <c r="A835">
        <v>8</v>
      </c>
      <c r="B835" t="s">
        <v>6</v>
      </c>
      <c r="C835" t="s">
        <v>13</v>
      </c>
      <c r="D835" s="1">
        <v>43149</v>
      </c>
      <c r="E835">
        <v>145</v>
      </c>
      <c r="F835">
        <v>252</v>
      </c>
      <c r="G835">
        <f>SUMIFS(E$2:E835,$A$2:A835,Extraction[[#This Row],[AreaID]])</f>
        <v>22398</v>
      </c>
      <c r="H835">
        <f>SUMIFS(F$2:F835,$A$2:A835,Extraction[[#This Row],[AreaID]])</f>
        <v>19525</v>
      </c>
      <c r="I835">
        <f>VLOOKUP(Extraction[[#This Row],[AreaID]],Reserves[],4,FALSE)-Extraction[[#This Row],[OilExtractionToDate]]</f>
        <v>61392</v>
      </c>
      <c r="J835">
        <f>VLOOKUP(Extraction[[#This Row],[AreaID]],Reserves[],5,FALSE)-Extraction[[#This Row],[GasExtractionToDate]]</f>
        <v>63584</v>
      </c>
    </row>
    <row r="836" spans="1:10" x14ac:dyDescent="0.35">
      <c r="A836">
        <v>4</v>
      </c>
      <c r="B836" t="s">
        <v>5</v>
      </c>
      <c r="C836" t="s">
        <v>8</v>
      </c>
      <c r="D836" s="1">
        <v>42883</v>
      </c>
      <c r="E836">
        <v>224</v>
      </c>
      <c r="F836">
        <v>96</v>
      </c>
      <c r="G836">
        <f>SUMIFS(E$2:E836,$A$2:A836,Extraction[[#This Row],[AreaID]])</f>
        <v>10601</v>
      </c>
      <c r="H836">
        <f>SUMIFS(F$2:F836,$A$2:A836,Extraction[[#This Row],[AreaID]])</f>
        <v>10170</v>
      </c>
      <c r="I836">
        <f>VLOOKUP(Extraction[[#This Row],[AreaID]],Reserves[],4,FALSE)-Extraction[[#This Row],[OilExtractionToDate]]</f>
        <v>54589</v>
      </c>
      <c r="J836">
        <f>VLOOKUP(Extraction[[#This Row],[AreaID]],Reserves[],5,FALSE)-Extraction[[#This Row],[GasExtractionToDate]]</f>
        <v>78283</v>
      </c>
    </row>
    <row r="837" spans="1:10" x14ac:dyDescent="0.35">
      <c r="A837">
        <v>2</v>
      </c>
      <c r="B837" t="s">
        <v>4</v>
      </c>
      <c r="C837" t="s">
        <v>13</v>
      </c>
      <c r="D837" s="1">
        <v>42931</v>
      </c>
      <c r="E837">
        <v>198</v>
      </c>
      <c r="F837">
        <v>205</v>
      </c>
      <c r="G837">
        <f>SUMIFS(E$2:E837,$A$2:A837,Extraction[[#This Row],[AreaID]])</f>
        <v>12035</v>
      </c>
      <c r="H837">
        <f>SUMIFS(F$2:F837,$A$2:A837,Extraction[[#This Row],[AreaID]])</f>
        <v>11879</v>
      </c>
      <c r="I837">
        <f>VLOOKUP(Extraction[[#This Row],[AreaID]],Reserves[],4,FALSE)-Extraction[[#This Row],[OilExtractionToDate]]</f>
        <v>52406</v>
      </c>
      <c r="J837">
        <f>VLOOKUP(Extraction[[#This Row],[AreaID]],Reserves[],5,FALSE)-Extraction[[#This Row],[GasExtractionToDate]]</f>
        <v>74330</v>
      </c>
    </row>
    <row r="838" spans="1:10" x14ac:dyDescent="0.35">
      <c r="A838">
        <v>3</v>
      </c>
      <c r="B838" t="s">
        <v>4</v>
      </c>
      <c r="C838" t="s">
        <v>7</v>
      </c>
      <c r="D838" s="1">
        <v>42890</v>
      </c>
      <c r="E838">
        <v>132</v>
      </c>
      <c r="F838">
        <v>108</v>
      </c>
      <c r="G838">
        <f>SUMIFS(E$2:E838,$A$2:A838,Extraction[[#This Row],[AreaID]])</f>
        <v>10686</v>
      </c>
      <c r="H838">
        <f>SUMIFS(F$2:F838,$A$2:A838,Extraction[[#This Row],[AreaID]])</f>
        <v>8864</v>
      </c>
      <c r="I838">
        <f>VLOOKUP(Extraction[[#This Row],[AreaID]],Reserves[],4,FALSE)-Extraction[[#This Row],[OilExtractionToDate]]</f>
        <v>41472</v>
      </c>
      <c r="J838">
        <f>VLOOKUP(Extraction[[#This Row],[AreaID]],Reserves[],5,FALSE)-Extraction[[#This Row],[GasExtractionToDate]]</f>
        <v>87574</v>
      </c>
    </row>
    <row r="839" spans="1:10" x14ac:dyDescent="0.35">
      <c r="A839">
        <v>8</v>
      </c>
      <c r="B839" t="s">
        <v>6</v>
      </c>
      <c r="C839" t="s">
        <v>13</v>
      </c>
      <c r="D839" s="1">
        <v>43155</v>
      </c>
      <c r="E839">
        <v>144</v>
      </c>
      <c r="F839">
        <v>62</v>
      </c>
      <c r="G839">
        <f>SUMIFS(E$2:E839,$A$2:A839,Extraction[[#This Row],[AreaID]])</f>
        <v>22542</v>
      </c>
      <c r="H839">
        <f>SUMIFS(F$2:F839,$A$2:A839,Extraction[[#This Row],[AreaID]])</f>
        <v>19587</v>
      </c>
      <c r="I839">
        <f>VLOOKUP(Extraction[[#This Row],[AreaID]],Reserves[],4,FALSE)-Extraction[[#This Row],[OilExtractionToDate]]</f>
        <v>61248</v>
      </c>
      <c r="J839">
        <f>VLOOKUP(Extraction[[#This Row],[AreaID]],Reserves[],5,FALSE)-Extraction[[#This Row],[GasExtractionToDate]]</f>
        <v>63522</v>
      </c>
    </row>
    <row r="840" spans="1:10" x14ac:dyDescent="0.35">
      <c r="A840">
        <v>8</v>
      </c>
      <c r="B840" t="s">
        <v>6</v>
      </c>
      <c r="C840" t="s">
        <v>13</v>
      </c>
      <c r="D840" s="1">
        <v>43158</v>
      </c>
      <c r="E840">
        <v>227</v>
      </c>
      <c r="F840">
        <v>290</v>
      </c>
      <c r="G840">
        <f>SUMIFS(E$2:E840,$A$2:A840,Extraction[[#This Row],[AreaID]])</f>
        <v>22769</v>
      </c>
      <c r="H840">
        <f>SUMIFS(F$2:F840,$A$2:A840,Extraction[[#This Row],[AreaID]])</f>
        <v>19877</v>
      </c>
      <c r="I840">
        <f>VLOOKUP(Extraction[[#This Row],[AreaID]],Reserves[],4,FALSE)-Extraction[[#This Row],[OilExtractionToDate]]</f>
        <v>61021</v>
      </c>
      <c r="J840">
        <f>VLOOKUP(Extraction[[#This Row],[AreaID]],Reserves[],5,FALSE)-Extraction[[#This Row],[GasExtractionToDate]]</f>
        <v>63232</v>
      </c>
    </row>
    <row r="841" spans="1:10" x14ac:dyDescent="0.35">
      <c r="A841">
        <v>8</v>
      </c>
      <c r="B841" t="s">
        <v>6</v>
      </c>
      <c r="C841" t="s">
        <v>13</v>
      </c>
      <c r="D841" s="1">
        <v>43165</v>
      </c>
      <c r="E841">
        <v>282</v>
      </c>
      <c r="F841">
        <v>237</v>
      </c>
      <c r="G841">
        <f>SUMIFS(E$2:E841,$A$2:A841,Extraction[[#This Row],[AreaID]])</f>
        <v>23051</v>
      </c>
      <c r="H841">
        <f>SUMIFS(F$2:F841,$A$2:A841,Extraction[[#This Row],[AreaID]])</f>
        <v>20114</v>
      </c>
      <c r="I841">
        <f>VLOOKUP(Extraction[[#This Row],[AreaID]],Reserves[],4,FALSE)-Extraction[[#This Row],[OilExtractionToDate]]</f>
        <v>60739</v>
      </c>
      <c r="J841">
        <f>VLOOKUP(Extraction[[#This Row],[AreaID]],Reserves[],5,FALSE)-Extraction[[#This Row],[GasExtractionToDate]]</f>
        <v>62995</v>
      </c>
    </row>
    <row r="842" spans="1:10" x14ac:dyDescent="0.35">
      <c r="A842">
        <v>5</v>
      </c>
      <c r="B842" t="s">
        <v>5</v>
      </c>
      <c r="C842" t="s">
        <v>9</v>
      </c>
      <c r="D842" s="1">
        <v>42914</v>
      </c>
      <c r="E842">
        <v>141</v>
      </c>
      <c r="F842">
        <v>78</v>
      </c>
      <c r="G842">
        <f>SUMIFS(E$2:E842,$A$2:A842,Extraction[[#This Row],[AreaID]])</f>
        <v>10521</v>
      </c>
      <c r="H842">
        <f>SUMIFS(F$2:F842,$A$2:A842,Extraction[[#This Row],[AreaID]])</f>
        <v>10097</v>
      </c>
      <c r="I842">
        <f>VLOOKUP(Extraction[[#This Row],[AreaID]],Reserves[],4,FALSE)-Extraction[[#This Row],[OilExtractionToDate]]</f>
        <v>36902</v>
      </c>
      <c r="J842">
        <f>VLOOKUP(Extraction[[#This Row],[AreaID]],Reserves[],5,FALSE)-Extraction[[#This Row],[GasExtractionToDate]]</f>
        <v>67611</v>
      </c>
    </row>
    <row r="843" spans="1:10" x14ac:dyDescent="0.35">
      <c r="A843">
        <v>10</v>
      </c>
      <c r="B843" t="s">
        <v>14</v>
      </c>
      <c r="C843" t="s">
        <v>16</v>
      </c>
      <c r="D843" s="1">
        <v>42830</v>
      </c>
      <c r="E843">
        <v>269</v>
      </c>
      <c r="F843">
        <v>52</v>
      </c>
      <c r="G843">
        <f>SUMIFS(E$2:E843,$A$2:A843,Extraction[[#This Row],[AreaID]])</f>
        <v>8528</v>
      </c>
      <c r="H843">
        <f>SUMIFS(F$2:F843,$A$2:A843,Extraction[[#This Row],[AreaID]])</f>
        <v>7944</v>
      </c>
      <c r="I843">
        <f>VLOOKUP(Extraction[[#This Row],[AreaID]],Reserves[],4,FALSE)-Extraction[[#This Row],[OilExtractionToDate]]</f>
        <v>68700</v>
      </c>
      <c r="J843">
        <f>VLOOKUP(Extraction[[#This Row],[AreaID]],Reserves[],5,FALSE)-Extraction[[#This Row],[GasExtractionToDate]]</f>
        <v>57309</v>
      </c>
    </row>
    <row r="844" spans="1:10" x14ac:dyDescent="0.35">
      <c r="A844">
        <v>13</v>
      </c>
      <c r="B844" t="s">
        <v>15</v>
      </c>
      <c r="C844" t="s">
        <v>19</v>
      </c>
      <c r="D844" s="1">
        <v>42896</v>
      </c>
      <c r="E844">
        <v>198</v>
      </c>
      <c r="F844">
        <v>186</v>
      </c>
      <c r="G844">
        <f>SUMIFS(E$2:E844,$A$2:A844,Extraction[[#This Row],[AreaID]])</f>
        <v>10328</v>
      </c>
      <c r="H844">
        <f>SUMIFS(F$2:F844,$A$2:A844,Extraction[[#This Row],[AreaID]])</f>
        <v>9941</v>
      </c>
      <c r="I844">
        <f>VLOOKUP(Extraction[[#This Row],[AreaID]],Reserves[],4,FALSE)-Extraction[[#This Row],[OilExtractionToDate]]</f>
        <v>82375</v>
      </c>
      <c r="J844">
        <f>VLOOKUP(Extraction[[#This Row],[AreaID]],Reserves[],5,FALSE)-Extraction[[#This Row],[GasExtractionToDate]]</f>
        <v>69514</v>
      </c>
    </row>
    <row r="845" spans="1:10" x14ac:dyDescent="0.35">
      <c r="A845">
        <v>2</v>
      </c>
      <c r="B845" t="s">
        <v>4</v>
      </c>
      <c r="C845" t="s">
        <v>13</v>
      </c>
      <c r="D845" s="1">
        <v>42938</v>
      </c>
      <c r="E845">
        <v>119</v>
      </c>
      <c r="F845">
        <v>177</v>
      </c>
      <c r="G845">
        <f>SUMIFS(E$2:E845,$A$2:A845,Extraction[[#This Row],[AreaID]])</f>
        <v>12154</v>
      </c>
      <c r="H845">
        <f>SUMIFS(F$2:F845,$A$2:A845,Extraction[[#This Row],[AreaID]])</f>
        <v>12056</v>
      </c>
      <c r="I845">
        <f>VLOOKUP(Extraction[[#This Row],[AreaID]],Reserves[],4,FALSE)-Extraction[[#This Row],[OilExtractionToDate]]</f>
        <v>52287</v>
      </c>
      <c r="J845">
        <f>VLOOKUP(Extraction[[#This Row],[AreaID]],Reserves[],5,FALSE)-Extraction[[#This Row],[GasExtractionToDate]]</f>
        <v>74153</v>
      </c>
    </row>
    <row r="846" spans="1:10" x14ac:dyDescent="0.35">
      <c r="A846">
        <v>5</v>
      </c>
      <c r="B846" t="s">
        <v>5</v>
      </c>
      <c r="C846" t="s">
        <v>9</v>
      </c>
      <c r="D846" s="1">
        <v>42920</v>
      </c>
      <c r="E846">
        <v>127</v>
      </c>
      <c r="F846">
        <v>167</v>
      </c>
      <c r="G846">
        <f>SUMIFS(E$2:E846,$A$2:A846,Extraction[[#This Row],[AreaID]])</f>
        <v>10648</v>
      </c>
      <c r="H846">
        <f>SUMIFS(F$2:F846,$A$2:A846,Extraction[[#This Row],[AreaID]])</f>
        <v>10264</v>
      </c>
      <c r="I846">
        <f>VLOOKUP(Extraction[[#This Row],[AreaID]],Reserves[],4,FALSE)-Extraction[[#This Row],[OilExtractionToDate]]</f>
        <v>36775</v>
      </c>
      <c r="J846">
        <f>VLOOKUP(Extraction[[#This Row],[AreaID]],Reserves[],5,FALSE)-Extraction[[#This Row],[GasExtractionToDate]]</f>
        <v>67444</v>
      </c>
    </row>
    <row r="847" spans="1:10" x14ac:dyDescent="0.35">
      <c r="A847">
        <v>10</v>
      </c>
      <c r="B847" t="s">
        <v>14</v>
      </c>
      <c r="C847" t="s">
        <v>16</v>
      </c>
      <c r="D847" s="1">
        <v>42836</v>
      </c>
      <c r="E847">
        <v>86</v>
      </c>
      <c r="F847">
        <v>108</v>
      </c>
      <c r="G847">
        <f>SUMIFS(E$2:E847,$A$2:A847,Extraction[[#This Row],[AreaID]])</f>
        <v>8614</v>
      </c>
      <c r="H847">
        <f>SUMIFS(F$2:F847,$A$2:A847,Extraction[[#This Row],[AreaID]])</f>
        <v>8052</v>
      </c>
      <c r="I847">
        <f>VLOOKUP(Extraction[[#This Row],[AreaID]],Reserves[],4,FALSE)-Extraction[[#This Row],[OilExtractionToDate]]</f>
        <v>68614</v>
      </c>
      <c r="J847">
        <f>VLOOKUP(Extraction[[#This Row],[AreaID]],Reserves[],5,FALSE)-Extraction[[#This Row],[GasExtractionToDate]]</f>
        <v>57201</v>
      </c>
    </row>
    <row r="848" spans="1:10" x14ac:dyDescent="0.35">
      <c r="A848">
        <v>12</v>
      </c>
      <c r="B848" t="s">
        <v>14</v>
      </c>
      <c r="C848" t="s">
        <v>18</v>
      </c>
      <c r="D848" s="1">
        <v>42923</v>
      </c>
      <c r="E848">
        <v>91</v>
      </c>
      <c r="F848">
        <v>90</v>
      </c>
      <c r="G848">
        <f>SUMIFS(E$2:E848,$A$2:A848,Extraction[[#This Row],[AreaID]])</f>
        <v>12414</v>
      </c>
      <c r="H848">
        <f>SUMIFS(F$2:F848,$A$2:A848,Extraction[[#This Row],[AreaID]])</f>
        <v>11477</v>
      </c>
      <c r="I848">
        <f>VLOOKUP(Extraction[[#This Row],[AreaID]],Reserves[],4,FALSE)-Extraction[[#This Row],[OilExtractionToDate]]</f>
        <v>50973</v>
      </c>
      <c r="J848">
        <f>VLOOKUP(Extraction[[#This Row],[AreaID]],Reserves[],5,FALSE)-Extraction[[#This Row],[GasExtractionToDate]]</f>
        <v>85728</v>
      </c>
    </row>
    <row r="849" spans="1:10" x14ac:dyDescent="0.35">
      <c r="A849">
        <v>4</v>
      </c>
      <c r="B849" t="s">
        <v>5</v>
      </c>
      <c r="C849" t="s">
        <v>8</v>
      </c>
      <c r="D849" s="1">
        <v>42890</v>
      </c>
      <c r="E849">
        <v>251</v>
      </c>
      <c r="F849">
        <v>89</v>
      </c>
      <c r="G849">
        <f>SUMIFS(E$2:E849,$A$2:A849,Extraction[[#This Row],[AreaID]])</f>
        <v>10852</v>
      </c>
      <c r="H849">
        <f>SUMIFS(F$2:F849,$A$2:A849,Extraction[[#This Row],[AreaID]])</f>
        <v>10259</v>
      </c>
      <c r="I849">
        <f>VLOOKUP(Extraction[[#This Row],[AreaID]],Reserves[],4,FALSE)-Extraction[[#This Row],[OilExtractionToDate]]</f>
        <v>54338</v>
      </c>
      <c r="J849">
        <f>VLOOKUP(Extraction[[#This Row],[AreaID]],Reserves[],5,FALSE)-Extraction[[#This Row],[GasExtractionToDate]]</f>
        <v>78194</v>
      </c>
    </row>
    <row r="850" spans="1:10" x14ac:dyDescent="0.35">
      <c r="A850">
        <v>1</v>
      </c>
      <c r="B850" t="s">
        <v>4</v>
      </c>
      <c r="C850" t="s">
        <v>12</v>
      </c>
      <c r="D850" s="1">
        <v>42948</v>
      </c>
      <c r="E850">
        <v>211</v>
      </c>
      <c r="F850">
        <v>206</v>
      </c>
      <c r="G850">
        <f>SUMIFS(E$2:E850,$A$2:A850,Extraction[[#This Row],[AreaID]])</f>
        <v>13380</v>
      </c>
      <c r="H850">
        <f>SUMIFS(F$2:F850,$A$2:A850,Extraction[[#This Row],[AreaID]])</f>
        <v>12847</v>
      </c>
      <c r="I850">
        <f>VLOOKUP(Extraction[[#This Row],[AreaID]],Reserves[],4,FALSE)-Extraction[[#This Row],[OilExtractionToDate]]</f>
        <v>74210</v>
      </c>
      <c r="J850">
        <f>VLOOKUP(Extraction[[#This Row],[AreaID]],Reserves[],5,FALSE)-Extraction[[#This Row],[GasExtractionToDate]]</f>
        <v>59754</v>
      </c>
    </row>
    <row r="851" spans="1:10" x14ac:dyDescent="0.35">
      <c r="A851">
        <v>10</v>
      </c>
      <c r="B851" t="s">
        <v>14</v>
      </c>
      <c r="C851" t="s">
        <v>16</v>
      </c>
      <c r="D851" s="1">
        <v>42843</v>
      </c>
      <c r="E851">
        <v>263</v>
      </c>
      <c r="F851">
        <v>283</v>
      </c>
      <c r="G851">
        <f>SUMIFS(E$2:E851,$A$2:A851,Extraction[[#This Row],[AreaID]])</f>
        <v>8877</v>
      </c>
      <c r="H851">
        <f>SUMIFS(F$2:F851,$A$2:A851,Extraction[[#This Row],[AreaID]])</f>
        <v>8335</v>
      </c>
      <c r="I851">
        <f>VLOOKUP(Extraction[[#This Row],[AreaID]],Reserves[],4,FALSE)-Extraction[[#This Row],[OilExtractionToDate]]</f>
        <v>68351</v>
      </c>
      <c r="J851">
        <f>VLOOKUP(Extraction[[#This Row],[AreaID]],Reserves[],5,FALSE)-Extraction[[#This Row],[GasExtractionToDate]]</f>
        <v>56918</v>
      </c>
    </row>
    <row r="852" spans="1:10" x14ac:dyDescent="0.35">
      <c r="A852">
        <v>5</v>
      </c>
      <c r="B852" t="s">
        <v>5</v>
      </c>
      <c r="C852" t="s">
        <v>9</v>
      </c>
      <c r="D852" s="1">
        <v>42926</v>
      </c>
      <c r="E852">
        <v>290</v>
      </c>
      <c r="F852">
        <v>175</v>
      </c>
      <c r="G852">
        <f>SUMIFS(E$2:E852,$A$2:A852,Extraction[[#This Row],[AreaID]])</f>
        <v>10938</v>
      </c>
      <c r="H852">
        <f>SUMIFS(F$2:F852,$A$2:A852,Extraction[[#This Row],[AreaID]])</f>
        <v>10439</v>
      </c>
      <c r="I852">
        <f>VLOOKUP(Extraction[[#This Row],[AreaID]],Reserves[],4,FALSE)-Extraction[[#This Row],[OilExtractionToDate]]</f>
        <v>36485</v>
      </c>
      <c r="J852">
        <f>VLOOKUP(Extraction[[#This Row],[AreaID]],Reserves[],5,FALSE)-Extraction[[#This Row],[GasExtractionToDate]]</f>
        <v>67269</v>
      </c>
    </row>
    <row r="853" spans="1:10" x14ac:dyDescent="0.35">
      <c r="A853">
        <v>5</v>
      </c>
      <c r="B853" t="s">
        <v>5</v>
      </c>
      <c r="C853" t="s">
        <v>9</v>
      </c>
      <c r="D853" s="1">
        <v>42929</v>
      </c>
      <c r="E853">
        <v>167</v>
      </c>
      <c r="F853">
        <v>126</v>
      </c>
      <c r="G853">
        <f>SUMIFS(E$2:E853,$A$2:A853,Extraction[[#This Row],[AreaID]])</f>
        <v>11105</v>
      </c>
      <c r="H853">
        <f>SUMIFS(F$2:F853,$A$2:A853,Extraction[[#This Row],[AreaID]])</f>
        <v>10565</v>
      </c>
      <c r="I853">
        <f>VLOOKUP(Extraction[[#This Row],[AreaID]],Reserves[],4,FALSE)-Extraction[[#This Row],[OilExtractionToDate]]</f>
        <v>36318</v>
      </c>
      <c r="J853">
        <f>VLOOKUP(Extraction[[#This Row],[AreaID]],Reserves[],5,FALSE)-Extraction[[#This Row],[GasExtractionToDate]]</f>
        <v>67143</v>
      </c>
    </row>
    <row r="854" spans="1:10" x14ac:dyDescent="0.35">
      <c r="A854">
        <v>5</v>
      </c>
      <c r="B854" t="s">
        <v>5</v>
      </c>
      <c r="C854" t="s">
        <v>9</v>
      </c>
      <c r="D854" s="1">
        <v>42935</v>
      </c>
      <c r="E854">
        <v>112</v>
      </c>
      <c r="F854">
        <v>118</v>
      </c>
      <c r="G854">
        <f>SUMIFS(E$2:E854,$A$2:A854,Extraction[[#This Row],[AreaID]])</f>
        <v>11217</v>
      </c>
      <c r="H854">
        <f>SUMIFS(F$2:F854,$A$2:A854,Extraction[[#This Row],[AreaID]])</f>
        <v>10683</v>
      </c>
      <c r="I854">
        <f>VLOOKUP(Extraction[[#This Row],[AreaID]],Reserves[],4,FALSE)-Extraction[[#This Row],[OilExtractionToDate]]</f>
        <v>36206</v>
      </c>
      <c r="J854">
        <f>VLOOKUP(Extraction[[#This Row],[AreaID]],Reserves[],5,FALSE)-Extraction[[#This Row],[GasExtractionToDate]]</f>
        <v>67025</v>
      </c>
    </row>
    <row r="855" spans="1:10" x14ac:dyDescent="0.35">
      <c r="A855">
        <v>3</v>
      </c>
      <c r="B855" t="s">
        <v>4</v>
      </c>
      <c r="C855" t="s">
        <v>7</v>
      </c>
      <c r="D855" s="1">
        <v>42894</v>
      </c>
      <c r="E855">
        <v>120</v>
      </c>
      <c r="F855">
        <v>208</v>
      </c>
      <c r="G855">
        <f>SUMIFS(E$2:E855,$A$2:A855,Extraction[[#This Row],[AreaID]])</f>
        <v>10806</v>
      </c>
      <c r="H855">
        <f>SUMIFS(F$2:F855,$A$2:A855,Extraction[[#This Row],[AreaID]])</f>
        <v>9072</v>
      </c>
      <c r="I855">
        <f>VLOOKUP(Extraction[[#This Row],[AreaID]],Reserves[],4,FALSE)-Extraction[[#This Row],[OilExtractionToDate]]</f>
        <v>41352</v>
      </c>
      <c r="J855">
        <f>VLOOKUP(Extraction[[#This Row],[AreaID]],Reserves[],5,FALSE)-Extraction[[#This Row],[GasExtractionToDate]]</f>
        <v>87366</v>
      </c>
    </row>
    <row r="856" spans="1:10" x14ac:dyDescent="0.35">
      <c r="A856">
        <v>13</v>
      </c>
      <c r="B856" t="s">
        <v>15</v>
      </c>
      <c r="C856" t="s">
        <v>19</v>
      </c>
      <c r="D856" s="1">
        <v>42902</v>
      </c>
      <c r="E856">
        <v>130</v>
      </c>
      <c r="F856">
        <v>73</v>
      </c>
      <c r="G856">
        <f>SUMIFS(E$2:E856,$A$2:A856,Extraction[[#This Row],[AreaID]])</f>
        <v>10458</v>
      </c>
      <c r="H856">
        <f>SUMIFS(F$2:F856,$A$2:A856,Extraction[[#This Row],[AreaID]])</f>
        <v>10014</v>
      </c>
      <c r="I856">
        <f>VLOOKUP(Extraction[[#This Row],[AreaID]],Reserves[],4,FALSE)-Extraction[[#This Row],[OilExtractionToDate]]</f>
        <v>82245</v>
      </c>
      <c r="J856">
        <f>VLOOKUP(Extraction[[#This Row],[AreaID]],Reserves[],5,FALSE)-Extraction[[#This Row],[GasExtractionToDate]]</f>
        <v>69441</v>
      </c>
    </row>
    <row r="857" spans="1:10" x14ac:dyDescent="0.35">
      <c r="A857">
        <v>11</v>
      </c>
      <c r="B857" t="s">
        <v>14</v>
      </c>
      <c r="C857" t="s">
        <v>17</v>
      </c>
      <c r="D857" s="1">
        <v>42872</v>
      </c>
      <c r="E857">
        <v>144</v>
      </c>
      <c r="F857">
        <v>173</v>
      </c>
      <c r="G857">
        <f>SUMIFS(E$2:E857,$A$2:A857,Extraction[[#This Row],[AreaID]])</f>
        <v>10770</v>
      </c>
      <c r="H857">
        <f>SUMIFS(F$2:F857,$A$2:A857,Extraction[[#This Row],[AreaID]])</f>
        <v>9865</v>
      </c>
      <c r="I857">
        <f>VLOOKUP(Extraction[[#This Row],[AreaID]],Reserves[],4,FALSE)-Extraction[[#This Row],[OilExtractionToDate]]</f>
        <v>65210</v>
      </c>
      <c r="J857">
        <f>VLOOKUP(Extraction[[#This Row],[AreaID]],Reserves[],5,FALSE)-Extraction[[#This Row],[GasExtractionToDate]]</f>
        <v>86932</v>
      </c>
    </row>
    <row r="858" spans="1:10" x14ac:dyDescent="0.35">
      <c r="A858">
        <v>5</v>
      </c>
      <c r="B858" t="s">
        <v>5</v>
      </c>
      <c r="C858" t="s">
        <v>9</v>
      </c>
      <c r="D858" s="1">
        <v>42938</v>
      </c>
      <c r="E858">
        <v>283</v>
      </c>
      <c r="F858">
        <v>200</v>
      </c>
      <c r="G858">
        <f>SUMIFS(E$2:E858,$A$2:A858,Extraction[[#This Row],[AreaID]])</f>
        <v>11500</v>
      </c>
      <c r="H858">
        <f>SUMIFS(F$2:F858,$A$2:A858,Extraction[[#This Row],[AreaID]])</f>
        <v>10883</v>
      </c>
      <c r="I858">
        <f>VLOOKUP(Extraction[[#This Row],[AreaID]],Reserves[],4,FALSE)-Extraction[[#This Row],[OilExtractionToDate]]</f>
        <v>35923</v>
      </c>
      <c r="J858">
        <f>VLOOKUP(Extraction[[#This Row],[AreaID]],Reserves[],5,FALSE)-Extraction[[#This Row],[GasExtractionToDate]]</f>
        <v>66825</v>
      </c>
    </row>
    <row r="859" spans="1:10" x14ac:dyDescent="0.35">
      <c r="A859">
        <v>11</v>
      </c>
      <c r="B859" t="s">
        <v>14</v>
      </c>
      <c r="C859" t="s">
        <v>17</v>
      </c>
      <c r="D859" s="1">
        <v>42878</v>
      </c>
      <c r="E859">
        <v>268</v>
      </c>
      <c r="F859">
        <v>252</v>
      </c>
      <c r="G859">
        <f>SUMIFS(E$2:E859,$A$2:A859,Extraction[[#This Row],[AreaID]])</f>
        <v>11038</v>
      </c>
      <c r="H859">
        <f>SUMIFS(F$2:F859,$A$2:A859,Extraction[[#This Row],[AreaID]])</f>
        <v>10117</v>
      </c>
      <c r="I859">
        <f>VLOOKUP(Extraction[[#This Row],[AreaID]],Reserves[],4,FALSE)-Extraction[[#This Row],[OilExtractionToDate]]</f>
        <v>64942</v>
      </c>
      <c r="J859">
        <f>VLOOKUP(Extraction[[#This Row],[AreaID]],Reserves[],5,FALSE)-Extraction[[#This Row],[GasExtractionToDate]]</f>
        <v>86680</v>
      </c>
    </row>
    <row r="860" spans="1:10" x14ac:dyDescent="0.35">
      <c r="A860">
        <v>8</v>
      </c>
      <c r="B860" t="s">
        <v>6</v>
      </c>
      <c r="C860" t="s">
        <v>13</v>
      </c>
      <c r="D860" s="1">
        <v>43168</v>
      </c>
      <c r="E860">
        <v>260</v>
      </c>
      <c r="F860">
        <v>201</v>
      </c>
      <c r="G860">
        <f>SUMIFS(E$2:E860,$A$2:A860,Extraction[[#This Row],[AreaID]])</f>
        <v>23311</v>
      </c>
      <c r="H860">
        <f>SUMIFS(F$2:F860,$A$2:A860,Extraction[[#This Row],[AreaID]])</f>
        <v>20315</v>
      </c>
      <c r="I860">
        <f>VLOOKUP(Extraction[[#This Row],[AreaID]],Reserves[],4,FALSE)-Extraction[[#This Row],[OilExtractionToDate]]</f>
        <v>60479</v>
      </c>
      <c r="J860">
        <f>VLOOKUP(Extraction[[#This Row],[AreaID]],Reserves[],5,FALSE)-Extraction[[#This Row],[GasExtractionToDate]]</f>
        <v>62794</v>
      </c>
    </row>
    <row r="861" spans="1:10" x14ac:dyDescent="0.35">
      <c r="A861">
        <v>1</v>
      </c>
      <c r="B861" t="s">
        <v>4</v>
      </c>
      <c r="C861" t="s">
        <v>12</v>
      </c>
      <c r="D861" s="1">
        <v>42951</v>
      </c>
      <c r="E861">
        <v>193</v>
      </c>
      <c r="F861">
        <v>57</v>
      </c>
      <c r="G861">
        <f>SUMIFS(E$2:E861,$A$2:A861,Extraction[[#This Row],[AreaID]])</f>
        <v>13573</v>
      </c>
      <c r="H861">
        <f>SUMIFS(F$2:F861,$A$2:A861,Extraction[[#This Row],[AreaID]])</f>
        <v>12904</v>
      </c>
      <c r="I861">
        <f>VLOOKUP(Extraction[[#This Row],[AreaID]],Reserves[],4,FALSE)-Extraction[[#This Row],[OilExtractionToDate]]</f>
        <v>74017</v>
      </c>
      <c r="J861">
        <f>VLOOKUP(Extraction[[#This Row],[AreaID]],Reserves[],5,FALSE)-Extraction[[#This Row],[GasExtractionToDate]]</f>
        <v>59697</v>
      </c>
    </row>
    <row r="862" spans="1:10" x14ac:dyDescent="0.35">
      <c r="A862">
        <v>5</v>
      </c>
      <c r="B862" t="s">
        <v>5</v>
      </c>
      <c r="C862" t="s">
        <v>9</v>
      </c>
      <c r="D862" s="1">
        <v>42943</v>
      </c>
      <c r="E862">
        <v>254</v>
      </c>
      <c r="F862">
        <v>255</v>
      </c>
      <c r="G862">
        <f>SUMIFS(E$2:E862,$A$2:A862,Extraction[[#This Row],[AreaID]])</f>
        <v>11754</v>
      </c>
      <c r="H862">
        <f>SUMIFS(F$2:F862,$A$2:A862,Extraction[[#This Row],[AreaID]])</f>
        <v>11138</v>
      </c>
      <c r="I862">
        <f>VLOOKUP(Extraction[[#This Row],[AreaID]],Reserves[],4,FALSE)-Extraction[[#This Row],[OilExtractionToDate]]</f>
        <v>35669</v>
      </c>
      <c r="J862">
        <f>VLOOKUP(Extraction[[#This Row],[AreaID]],Reserves[],5,FALSE)-Extraction[[#This Row],[GasExtractionToDate]]</f>
        <v>66570</v>
      </c>
    </row>
    <row r="863" spans="1:10" x14ac:dyDescent="0.35">
      <c r="A863">
        <v>8</v>
      </c>
      <c r="B863" t="s">
        <v>6</v>
      </c>
      <c r="C863" t="s">
        <v>13</v>
      </c>
      <c r="D863" s="1">
        <v>43173</v>
      </c>
      <c r="E863">
        <v>108</v>
      </c>
      <c r="F863">
        <v>250</v>
      </c>
      <c r="G863">
        <f>SUMIFS(E$2:E863,$A$2:A863,Extraction[[#This Row],[AreaID]])</f>
        <v>23419</v>
      </c>
      <c r="H863">
        <f>SUMIFS(F$2:F863,$A$2:A863,Extraction[[#This Row],[AreaID]])</f>
        <v>20565</v>
      </c>
      <c r="I863">
        <f>VLOOKUP(Extraction[[#This Row],[AreaID]],Reserves[],4,FALSE)-Extraction[[#This Row],[OilExtractionToDate]]</f>
        <v>60371</v>
      </c>
      <c r="J863">
        <f>VLOOKUP(Extraction[[#This Row],[AreaID]],Reserves[],5,FALSE)-Extraction[[#This Row],[GasExtractionToDate]]</f>
        <v>62544</v>
      </c>
    </row>
    <row r="864" spans="1:10" x14ac:dyDescent="0.35">
      <c r="A864">
        <v>8</v>
      </c>
      <c r="B864" t="s">
        <v>6</v>
      </c>
      <c r="C864" t="s">
        <v>13</v>
      </c>
      <c r="D864" s="1">
        <v>43176</v>
      </c>
      <c r="E864">
        <v>163</v>
      </c>
      <c r="F864">
        <v>205</v>
      </c>
      <c r="G864">
        <f>SUMIFS(E$2:E864,$A$2:A864,Extraction[[#This Row],[AreaID]])</f>
        <v>23582</v>
      </c>
      <c r="H864">
        <f>SUMIFS(F$2:F864,$A$2:A864,Extraction[[#This Row],[AreaID]])</f>
        <v>20770</v>
      </c>
      <c r="I864">
        <f>VLOOKUP(Extraction[[#This Row],[AreaID]],Reserves[],4,FALSE)-Extraction[[#This Row],[OilExtractionToDate]]</f>
        <v>60208</v>
      </c>
      <c r="J864">
        <f>VLOOKUP(Extraction[[#This Row],[AreaID]],Reserves[],5,FALSE)-Extraction[[#This Row],[GasExtractionToDate]]</f>
        <v>62339</v>
      </c>
    </row>
    <row r="865" spans="1:10" x14ac:dyDescent="0.35">
      <c r="A865">
        <v>5</v>
      </c>
      <c r="B865" t="s">
        <v>5</v>
      </c>
      <c r="C865" t="s">
        <v>9</v>
      </c>
      <c r="D865" s="1">
        <v>42950</v>
      </c>
      <c r="E865">
        <v>106</v>
      </c>
      <c r="F865">
        <v>212</v>
      </c>
      <c r="G865">
        <f>SUMIFS(E$2:E865,$A$2:A865,Extraction[[#This Row],[AreaID]])</f>
        <v>11860</v>
      </c>
      <c r="H865">
        <f>SUMIFS(F$2:F865,$A$2:A865,Extraction[[#This Row],[AreaID]])</f>
        <v>11350</v>
      </c>
      <c r="I865">
        <f>VLOOKUP(Extraction[[#This Row],[AreaID]],Reserves[],4,FALSE)-Extraction[[#This Row],[OilExtractionToDate]]</f>
        <v>35563</v>
      </c>
      <c r="J865">
        <f>VLOOKUP(Extraction[[#This Row],[AreaID]],Reserves[],5,FALSE)-Extraction[[#This Row],[GasExtractionToDate]]</f>
        <v>66358</v>
      </c>
    </row>
    <row r="866" spans="1:10" x14ac:dyDescent="0.35">
      <c r="A866">
        <v>1</v>
      </c>
      <c r="B866" t="s">
        <v>4</v>
      </c>
      <c r="C866" t="s">
        <v>12</v>
      </c>
      <c r="D866" s="1">
        <v>42958</v>
      </c>
      <c r="E866">
        <v>226</v>
      </c>
      <c r="F866">
        <v>158</v>
      </c>
      <c r="G866">
        <f>SUMIFS(E$2:E866,$A$2:A866,Extraction[[#This Row],[AreaID]])</f>
        <v>13799</v>
      </c>
      <c r="H866">
        <f>SUMIFS(F$2:F866,$A$2:A866,Extraction[[#This Row],[AreaID]])</f>
        <v>13062</v>
      </c>
      <c r="I866">
        <f>VLOOKUP(Extraction[[#This Row],[AreaID]],Reserves[],4,FALSE)-Extraction[[#This Row],[OilExtractionToDate]]</f>
        <v>73791</v>
      </c>
      <c r="J866">
        <f>VLOOKUP(Extraction[[#This Row],[AreaID]],Reserves[],5,FALSE)-Extraction[[#This Row],[GasExtractionToDate]]</f>
        <v>59539</v>
      </c>
    </row>
    <row r="867" spans="1:10" x14ac:dyDescent="0.35">
      <c r="A867">
        <v>8</v>
      </c>
      <c r="B867" t="s">
        <v>6</v>
      </c>
      <c r="C867" t="s">
        <v>13</v>
      </c>
      <c r="D867" s="1">
        <v>43183</v>
      </c>
      <c r="E867">
        <v>86</v>
      </c>
      <c r="F867">
        <v>94</v>
      </c>
      <c r="G867">
        <f>SUMIFS(E$2:E867,$A$2:A867,Extraction[[#This Row],[AreaID]])</f>
        <v>23668</v>
      </c>
      <c r="H867">
        <f>SUMIFS(F$2:F867,$A$2:A867,Extraction[[#This Row],[AreaID]])</f>
        <v>20864</v>
      </c>
      <c r="I867">
        <f>VLOOKUP(Extraction[[#This Row],[AreaID]],Reserves[],4,FALSE)-Extraction[[#This Row],[OilExtractionToDate]]</f>
        <v>60122</v>
      </c>
      <c r="J867">
        <f>VLOOKUP(Extraction[[#This Row],[AreaID]],Reserves[],5,FALSE)-Extraction[[#This Row],[GasExtractionToDate]]</f>
        <v>62245</v>
      </c>
    </row>
    <row r="868" spans="1:10" x14ac:dyDescent="0.35">
      <c r="A868">
        <v>8</v>
      </c>
      <c r="B868" t="s">
        <v>6</v>
      </c>
      <c r="C868" t="s">
        <v>13</v>
      </c>
      <c r="D868" s="1">
        <v>43188</v>
      </c>
      <c r="E868">
        <v>141</v>
      </c>
      <c r="F868">
        <v>287</v>
      </c>
      <c r="G868">
        <f>SUMIFS(E$2:E868,$A$2:A868,Extraction[[#This Row],[AreaID]])</f>
        <v>23809</v>
      </c>
      <c r="H868">
        <f>SUMIFS(F$2:F868,$A$2:A868,Extraction[[#This Row],[AreaID]])</f>
        <v>21151</v>
      </c>
      <c r="I868">
        <f>VLOOKUP(Extraction[[#This Row],[AreaID]],Reserves[],4,FALSE)-Extraction[[#This Row],[OilExtractionToDate]]</f>
        <v>59981</v>
      </c>
      <c r="J868">
        <f>VLOOKUP(Extraction[[#This Row],[AreaID]],Reserves[],5,FALSE)-Extraction[[#This Row],[GasExtractionToDate]]</f>
        <v>61958</v>
      </c>
    </row>
    <row r="869" spans="1:10" x14ac:dyDescent="0.35">
      <c r="A869">
        <v>3</v>
      </c>
      <c r="B869" t="s">
        <v>4</v>
      </c>
      <c r="C869" t="s">
        <v>7</v>
      </c>
      <c r="D869" s="1">
        <v>42902</v>
      </c>
      <c r="E869">
        <v>171</v>
      </c>
      <c r="F869">
        <v>124</v>
      </c>
      <c r="G869">
        <f>SUMIFS(E$2:E869,$A$2:A869,Extraction[[#This Row],[AreaID]])</f>
        <v>10977</v>
      </c>
      <c r="H869">
        <f>SUMIFS(F$2:F869,$A$2:A869,Extraction[[#This Row],[AreaID]])</f>
        <v>9196</v>
      </c>
      <c r="I869">
        <f>VLOOKUP(Extraction[[#This Row],[AreaID]],Reserves[],4,FALSE)-Extraction[[#This Row],[OilExtractionToDate]]</f>
        <v>41181</v>
      </c>
      <c r="J869">
        <f>VLOOKUP(Extraction[[#This Row],[AreaID]],Reserves[],5,FALSE)-Extraction[[#This Row],[GasExtractionToDate]]</f>
        <v>87242</v>
      </c>
    </row>
    <row r="870" spans="1:10" x14ac:dyDescent="0.35">
      <c r="A870">
        <v>5</v>
      </c>
      <c r="B870" t="s">
        <v>5</v>
      </c>
      <c r="C870" t="s">
        <v>9</v>
      </c>
      <c r="D870" s="1">
        <v>42953</v>
      </c>
      <c r="E870">
        <v>240</v>
      </c>
      <c r="F870">
        <v>90</v>
      </c>
      <c r="G870">
        <f>SUMIFS(E$2:E870,$A$2:A870,Extraction[[#This Row],[AreaID]])</f>
        <v>12100</v>
      </c>
      <c r="H870">
        <f>SUMIFS(F$2:F870,$A$2:A870,Extraction[[#This Row],[AreaID]])</f>
        <v>11440</v>
      </c>
      <c r="I870">
        <f>VLOOKUP(Extraction[[#This Row],[AreaID]],Reserves[],4,FALSE)-Extraction[[#This Row],[OilExtractionToDate]]</f>
        <v>35323</v>
      </c>
      <c r="J870">
        <f>VLOOKUP(Extraction[[#This Row],[AreaID]],Reserves[],5,FALSE)-Extraction[[#This Row],[GasExtractionToDate]]</f>
        <v>66268</v>
      </c>
    </row>
    <row r="871" spans="1:10" x14ac:dyDescent="0.35">
      <c r="A871">
        <v>8</v>
      </c>
      <c r="B871" t="s">
        <v>6</v>
      </c>
      <c r="C871" t="s">
        <v>13</v>
      </c>
      <c r="D871" s="1">
        <v>43195</v>
      </c>
      <c r="E871">
        <v>222</v>
      </c>
      <c r="F871">
        <v>56</v>
      </c>
      <c r="G871">
        <f>SUMIFS(E$2:E871,$A$2:A871,Extraction[[#This Row],[AreaID]])</f>
        <v>24031</v>
      </c>
      <c r="H871">
        <f>SUMIFS(F$2:F871,$A$2:A871,Extraction[[#This Row],[AreaID]])</f>
        <v>21207</v>
      </c>
      <c r="I871">
        <f>VLOOKUP(Extraction[[#This Row],[AreaID]],Reserves[],4,FALSE)-Extraction[[#This Row],[OilExtractionToDate]]</f>
        <v>59759</v>
      </c>
      <c r="J871">
        <f>VLOOKUP(Extraction[[#This Row],[AreaID]],Reserves[],5,FALSE)-Extraction[[#This Row],[GasExtractionToDate]]</f>
        <v>61902</v>
      </c>
    </row>
    <row r="872" spans="1:10" x14ac:dyDescent="0.35">
      <c r="A872">
        <v>10</v>
      </c>
      <c r="B872" t="s">
        <v>14</v>
      </c>
      <c r="C872" t="s">
        <v>16</v>
      </c>
      <c r="D872" s="1">
        <v>42851</v>
      </c>
      <c r="E872">
        <v>162</v>
      </c>
      <c r="F872">
        <v>118</v>
      </c>
      <c r="G872">
        <f>SUMIFS(E$2:E872,$A$2:A872,Extraction[[#This Row],[AreaID]])</f>
        <v>9039</v>
      </c>
      <c r="H872">
        <f>SUMIFS(F$2:F872,$A$2:A872,Extraction[[#This Row],[AreaID]])</f>
        <v>8453</v>
      </c>
      <c r="I872">
        <f>VLOOKUP(Extraction[[#This Row],[AreaID]],Reserves[],4,FALSE)-Extraction[[#This Row],[OilExtractionToDate]]</f>
        <v>68189</v>
      </c>
      <c r="J872">
        <f>VLOOKUP(Extraction[[#This Row],[AreaID]],Reserves[],5,FALSE)-Extraction[[#This Row],[GasExtractionToDate]]</f>
        <v>56800</v>
      </c>
    </row>
    <row r="873" spans="1:10" x14ac:dyDescent="0.35">
      <c r="A873">
        <v>14</v>
      </c>
      <c r="B873" t="s">
        <v>15</v>
      </c>
      <c r="C873" t="s">
        <v>13</v>
      </c>
      <c r="D873" s="1">
        <v>43011</v>
      </c>
      <c r="E873">
        <v>102</v>
      </c>
      <c r="F873">
        <v>176</v>
      </c>
      <c r="G873">
        <f>SUMIFS(E$2:E873,$A$2:A873,Extraction[[#This Row],[AreaID]])</f>
        <v>13751</v>
      </c>
      <c r="H873">
        <f>SUMIFS(F$2:F873,$A$2:A873,Extraction[[#This Row],[AreaID]])</f>
        <v>12078</v>
      </c>
      <c r="I873">
        <f>VLOOKUP(Extraction[[#This Row],[AreaID]],Reserves[],4,FALSE)-Extraction[[#This Row],[OilExtractionToDate]]</f>
        <v>61660</v>
      </c>
      <c r="J873">
        <f>VLOOKUP(Extraction[[#This Row],[AreaID]],Reserves[],5,FALSE)-Extraction[[#This Row],[GasExtractionToDate]]</f>
        <v>64060</v>
      </c>
    </row>
    <row r="874" spans="1:10" x14ac:dyDescent="0.35">
      <c r="A874">
        <v>12</v>
      </c>
      <c r="B874" t="s">
        <v>14</v>
      </c>
      <c r="C874" t="s">
        <v>18</v>
      </c>
      <c r="D874" s="1">
        <v>42929</v>
      </c>
      <c r="E874">
        <v>190</v>
      </c>
      <c r="F874">
        <v>73</v>
      </c>
      <c r="G874">
        <f>SUMIFS(E$2:E874,$A$2:A874,Extraction[[#This Row],[AreaID]])</f>
        <v>12604</v>
      </c>
      <c r="H874">
        <f>SUMIFS(F$2:F874,$A$2:A874,Extraction[[#This Row],[AreaID]])</f>
        <v>11550</v>
      </c>
      <c r="I874">
        <f>VLOOKUP(Extraction[[#This Row],[AreaID]],Reserves[],4,FALSE)-Extraction[[#This Row],[OilExtractionToDate]]</f>
        <v>50783</v>
      </c>
      <c r="J874">
        <f>VLOOKUP(Extraction[[#This Row],[AreaID]],Reserves[],5,FALSE)-Extraction[[#This Row],[GasExtractionToDate]]</f>
        <v>85655</v>
      </c>
    </row>
    <row r="875" spans="1:10" x14ac:dyDescent="0.35">
      <c r="A875">
        <v>8</v>
      </c>
      <c r="B875" t="s">
        <v>6</v>
      </c>
      <c r="C875" t="s">
        <v>13</v>
      </c>
      <c r="D875" s="1">
        <v>43198</v>
      </c>
      <c r="E875">
        <v>124</v>
      </c>
      <c r="F875">
        <v>248</v>
      </c>
      <c r="G875">
        <f>SUMIFS(E$2:E875,$A$2:A875,Extraction[[#This Row],[AreaID]])</f>
        <v>24155</v>
      </c>
      <c r="H875">
        <f>SUMIFS(F$2:F875,$A$2:A875,Extraction[[#This Row],[AreaID]])</f>
        <v>21455</v>
      </c>
      <c r="I875">
        <f>VLOOKUP(Extraction[[#This Row],[AreaID]],Reserves[],4,FALSE)-Extraction[[#This Row],[OilExtractionToDate]]</f>
        <v>59635</v>
      </c>
      <c r="J875">
        <f>VLOOKUP(Extraction[[#This Row],[AreaID]],Reserves[],5,FALSE)-Extraction[[#This Row],[GasExtractionToDate]]</f>
        <v>61654</v>
      </c>
    </row>
    <row r="876" spans="1:10" x14ac:dyDescent="0.35">
      <c r="A876">
        <v>1</v>
      </c>
      <c r="B876" t="s">
        <v>4</v>
      </c>
      <c r="C876" t="s">
        <v>12</v>
      </c>
      <c r="D876" s="1">
        <v>42966</v>
      </c>
      <c r="E876">
        <v>83</v>
      </c>
      <c r="F876">
        <v>181</v>
      </c>
      <c r="G876">
        <f>SUMIFS(E$2:E876,$A$2:A876,Extraction[[#This Row],[AreaID]])</f>
        <v>13882</v>
      </c>
      <c r="H876">
        <f>SUMIFS(F$2:F876,$A$2:A876,Extraction[[#This Row],[AreaID]])</f>
        <v>13243</v>
      </c>
      <c r="I876">
        <f>VLOOKUP(Extraction[[#This Row],[AreaID]],Reserves[],4,FALSE)-Extraction[[#This Row],[OilExtractionToDate]]</f>
        <v>73708</v>
      </c>
      <c r="J876">
        <f>VLOOKUP(Extraction[[#This Row],[AreaID]],Reserves[],5,FALSE)-Extraction[[#This Row],[GasExtractionToDate]]</f>
        <v>59358</v>
      </c>
    </row>
    <row r="877" spans="1:10" x14ac:dyDescent="0.35">
      <c r="A877">
        <v>8</v>
      </c>
      <c r="B877" t="s">
        <v>6</v>
      </c>
      <c r="C877" t="s">
        <v>13</v>
      </c>
      <c r="D877" s="1">
        <v>43201</v>
      </c>
      <c r="E877">
        <v>271</v>
      </c>
      <c r="F877">
        <v>208</v>
      </c>
      <c r="G877">
        <f>SUMIFS(E$2:E877,$A$2:A877,Extraction[[#This Row],[AreaID]])</f>
        <v>24426</v>
      </c>
      <c r="H877">
        <f>SUMIFS(F$2:F877,$A$2:A877,Extraction[[#This Row],[AreaID]])</f>
        <v>21663</v>
      </c>
      <c r="I877">
        <f>VLOOKUP(Extraction[[#This Row],[AreaID]],Reserves[],4,FALSE)-Extraction[[#This Row],[OilExtractionToDate]]</f>
        <v>59364</v>
      </c>
      <c r="J877">
        <f>VLOOKUP(Extraction[[#This Row],[AreaID]],Reserves[],5,FALSE)-Extraction[[#This Row],[GasExtractionToDate]]</f>
        <v>61446</v>
      </c>
    </row>
    <row r="878" spans="1:10" x14ac:dyDescent="0.35">
      <c r="A878">
        <v>14</v>
      </c>
      <c r="B878" t="s">
        <v>15</v>
      </c>
      <c r="C878" t="s">
        <v>13</v>
      </c>
      <c r="D878" s="1">
        <v>43018</v>
      </c>
      <c r="E878">
        <v>198</v>
      </c>
      <c r="F878">
        <v>63</v>
      </c>
      <c r="G878">
        <f>SUMIFS(E$2:E878,$A$2:A878,Extraction[[#This Row],[AreaID]])</f>
        <v>13949</v>
      </c>
      <c r="H878">
        <f>SUMIFS(F$2:F878,$A$2:A878,Extraction[[#This Row],[AreaID]])</f>
        <v>12141</v>
      </c>
      <c r="I878">
        <f>VLOOKUP(Extraction[[#This Row],[AreaID]],Reserves[],4,FALSE)-Extraction[[#This Row],[OilExtractionToDate]]</f>
        <v>61462</v>
      </c>
      <c r="J878">
        <f>VLOOKUP(Extraction[[#This Row],[AreaID]],Reserves[],5,FALSE)-Extraction[[#This Row],[GasExtractionToDate]]</f>
        <v>63997</v>
      </c>
    </row>
    <row r="879" spans="1:10" x14ac:dyDescent="0.35">
      <c r="A879">
        <v>11</v>
      </c>
      <c r="B879" t="s">
        <v>14</v>
      </c>
      <c r="C879" t="s">
        <v>17</v>
      </c>
      <c r="D879" s="1">
        <v>42881</v>
      </c>
      <c r="E879">
        <v>140</v>
      </c>
      <c r="F879">
        <v>283</v>
      </c>
      <c r="G879">
        <f>SUMIFS(E$2:E879,$A$2:A879,Extraction[[#This Row],[AreaID]])</f>
        <v>11178</v>
      </c>
      <c r="H879">
        <f>SUMIFS(F$2:F879,$A$2:A879,Extraction[[#This Row],[AreaID]])</f>
        <v>10400</v>
      </c>
      <c r="I879">
        <f>VLOOKUP(Extraction[[#This Row],[AreaID]],Reserves[],4,FALSE)-Extraction[[#This Row],[OilExtractionToDate]]</f>
        <v>64802</v>
      </c>
      <c r="J879">
        <f>VLOOKUP(Extraction[[#This Row],[AreaID]],Reserves[],5,FALSE)-Extraction[[#This Row],[GasExtractionToDate]]</f>
        <v>86397</v>
      </c>
    </row>
    <row r="880" spans="1:10" x14ac:dyDescent="0.35">
      <c r="A880">
        <v>3</v>
      </c>
      <c r="B880" t="s">
        <v>4</v>
      </c>
      <c r="C880" t="s">
        <v>7</v>
      </c>
      <c r="D880" s="1">
        <v>42909</v>
      </c>
      <c r="E880">
        <v>150</v>
      </c>
      <c r="F880">
        <v>59</v>
      </c>
      <c r="G880">
        <f>SUMIFS(E$2:E880,$A$2:A880,Extraction[[#This Row],[AreaID]])</f>
        <v>11127</v>
      </c>
      <c r="H880">
        <f>SUMIFS(F$2:F880,$A$2:A880,Extraction[[#This Row],[AreaID]])</f>
        <v>9255</v>
      </c>
      <c r="I880">
        <f>VLOOKUP(Extraction[[#This Row],[AreaID]],Reserves[],4,FALSE)-Extraction[[#This Row],[OilExtractionToDate]]</f>
        <v>41031</v>
      </c>
      <c r="J880">
        <f>VLOOKUP(Extraction[[#This Row],[AreaID]],Reserves[],5,FALSE)-Extraction[[#This Row],[GasExtractionToDate]]</f>
        <v>87183</v>
      </c>
    </row>
    <row r="881" spans="1:10" x14ac:dyDescent="0.35">
      <c r="A881">
        <v>12</v>
      </c>
      <c r="B881" t="s">
        <v>14</v>
      </c>
      <c r="C881" t="s">
        <v>18</v>
      </c>
      <c r="D881" s="1">
        <v>42937</v>
      </c>
      <c r="E881">
        <v>187</v>
      </c>
      <c r="F881">
        <v>111</v>
      </c>
      <c r="G881">
        <f>SUMIFS(E$2:E881,$A$2:A881,Extraction[[#This Row],[AreaID]])</f>
        <v>12791</v>
      </c>
      <c r="H881">
        <f>SUMIFS(F$2:F881,$A$2:A881,Extraction[[#This Row],[AreaID]])</f>
        <v>11661</v>
      </c>
      <c r="I881">
        <f>VLOOKUP(Extraction[[#This Row],[AreaID]],Reserves[],4,FALSE)-Extraction[[#This Row],[OilExtractionToDate]]</f>
        <v>50596</v>
      </c>
      <c r="J881">
        <f>VLOOKUP(Extraction[[#This Row],[AreaID]],Reserves[],5,FALSE)-Extraction[[#This Row],[GasExtractionToDate]]</f>
        <v>85544</v>
      </c>
    </row>
    <row r="882" spans="1:10" x14ac:dyDescent="0.35">
      <c r="A882">
        <v>2</v>
      </c>
      <c r="B882" t="s">
        <v>4</v>
      </c>
      <c r="C882" t="s">
        <v>13</v>
      </c>
      <c r="D882" s="1">
        <v>42944</v>
      </c>
      <c r="E882">
        <v>273</v>
      </c>
      <c r="F882">
        <v>170</v>
      </c>
      <c r="G882">
        <f>SUMIFS(E$2:E882,$A$2:A882,Extraction[[#This Row],[AreaID]])</f>
        <v>12427</v>
      </c>
      <c r="H882">
        <f>SUMIFS(F$2:F882,$A$2:A882,Extraction[[#This Row],[AreaID]])</f>
        <v>12226</v>
      </c>
      <c r="I882">
        <f>VLOOKUP(Extraction[[#This Row],[AreaID]],Reserves[],4,FALSE)-Extraction[[#This Row],[OilExtractionToDate]]</f>
        <v>52014</v>
      </c>
      <c r="J882">
        <f>VLOOKUP(Extraction[[#This Row],[AreaID]],Reserves[],5,FALSE)-Extraction[[#This Row],[GasExtractionToDate]]</f>
        <v>73983</v>
      </c>
    </row>
    <row r="883" spans="1:10" x14ac:dyDescent="0.35">
      <c r="A883">
        <v>4</v>
      </c>
      <c r="B883" t="s">
        <v>5</v>
      </c>
      <c r="C883" t="s">
        <v>8</v>
      </c>
      <c r="D883" s="1">
        <v>42898</v>
      </c>
      <c r="E883">
        <v>109</v>
      </c>
      <c r="F883">
        <v>201</v>
      </c>
      <c r="G883">
        <f>SUMIFS(E$2:E883,$A$2:A883,Extraction[[#This Row],[AreaID]])</f>
        <v>10961</v>
      </c>
      <c r="H883">
        <f>SUMIFS(F$2:F883,$A$2:A883,Extraction[[#This Row],[AreaID]])</f>
        <v>10460</v>
      </c>
      <c r="I883">
        <f>VLOOKUP(Extraction[[#This Row],[AreaID]],Reserves[],4,FALSE)-Extraction[[#This Row],[OilExtractionToDate]]</f>
        <v>54229</v>
      </c>
      <c r="J883">
        <f>VLOOKUP(Extraction[[#This Row],[AreaID]],Reserves[],5,FALSE)-Extraction[[#This Row],[GasExtractionToDate]]</f>
        <v>77993</v>
      </c>
    </row>
    <row r="884" spans="1:10" x14ac:dyDescent="0.35">
      <c r="A884">
        <v>8</v>
      </c>
      <c r="B884" t="s">
        <v>6</v>
      </c>
      <c r="C884" t="s">
        <v>13</v>
      </c>
      <c r="D884" s="1">
        <v>43204</v>
      </c>
      <c r="E884">
        <v>255</v>
      </c>
      <c r="F884">
        <v>89</v>
      </c>
      <c r="G884">
        <f>SUMIFS(E$2:E884,$A$2:A884,Extraction[[#This Row],[AreaID]])</f>
        <v>24681</v>
      </c>
      <c r="H884">
        <f>SUMIFS(F$2:F884,$A$2:A884,Extraction[[#This Row],[AreaID]])</f>
        <v>21752</v>
      </c>
      <c r="I884">
        <f>VLOOKUP(Extraction[[#This Row],[AreaID]],Reserves[],4,FALSE)-Extraction[[#This Row],[OilExtractionToDate]]</f>
        <v>59109</v>
      </c>
      <c r="J884">
        <f>VLOOKUP(Extraction[[#This Row],[AreaID]],Reserves[],5,FALSE)-Extraction[[#This Row],[GasExtractionToDate]]</f>
        <v>61357</v>
      </c>
    </row>
    <row r="885" spans="1:10" x14ac:dyDescent="0.35">
      <c r="A885">
        <v>8</v>
      </c>
      <c r="B885" t="s">
        <v>6</v>
      </c>
      <c r="C885" t="s">
        <v>13</v>
      </c>
      <c r="D885" s="1">
        <v>43211</v>
      </c>
      <c r="E885">
        <v>92</v>
      </c>
      <c r="F885">
        <v>254</v>
      </c>
      <c r="G885">
        <f>SUMIFS(E$2:E885,$A$2:A885,Extraction[[#This Row],[AreaID]])</f>
        <v>24773</v>
      </c>
      <c r="H885">
        <f>SUMIFS(F$2:F885,$A$2:A885,Extraction[[#This Row],[AreaID]])</f>
        <v>22006</v>
      </c>
      <c r="I885">
        <f>VLOOKUP(Extraction[[#This Row],[AreaID]],Reserves[],4,FALSE)-Extraction[[#This Row],[OilExtractionToDate]]</f>
        <v>59017</v>
      </c>
      <c r="J885">
        <f>VLOOKUP(Extraction[[#This Row],[AreaID]],Reserves[],5,FALSE)-Extraction[[#This Row],[GasExtractionToDate]]</f>
        <v>61103</v>
      </c>
    </row>
    <row r="886" spans="1:10" x14ac:dyDescent="0.35">
      <c r="A886">
        <v>14</v>
      </c>
      <c r="B886" t="s">
        <v>15</v>
      </c>
      <c r="C886" t="s">
        <v>13</v>
      </c>
      <c r="D886" s="1">
        <v>43026</v>
      </c>
      <c r="E886">
        <v>213</v>
      </c>
      <c r="F886">
        <v>138</v>
      </c>
      <c r="G886">
        <f>SUMIFS(E$2:E886,$A$2:A886,Extraction[[#This Row],[AreaID]])</f>
        <v>14162</v>
      </c>
      <c r="H886">
        <f>SUMIFS(F$2:F886,$A$2:A886,Extraction[[#This Row],[AreaID]])</f>
        <v>12279</v>
      </c>
      <c r="I886">
        <f>VLOOKUP(Extraction[[#This Row],[AreaID]],Reserves[],4,FALSE)-Extraction[[#This Row],[OilExtractionToDate]]</f>
        <v>61249</v>
      </c>
      <c r="J886">
        <f>VLOOKUP(Extraction[[#This Row],[AreaID]],Reserves[],5,FALSE)-Extraction[[#This Row],[GasExtractionToDate]]</f>
        <v>63859</v>
      </c>
    </row>
    <row r="887" spans="1:10" x14ac:dyDescent="0.35">
      <c r="A887">
        <v>14</v>
      </c>
      <c r="B887" t="s">
        <v>15</v>
      </c>
      <c r="C887" t="s">
        <v>13</v>
      </c>
      <c r="D887" s="1">
        <v>43030</v>
      </c>
      <c r="E887">
        <v>228</v>
      </c>
      <c r="F887">
        <v>210</v>
      </c>
      <c r="G887">
        <f>SUMIFS(E$2:E887,$A$2:A887,Extraction[[#This Row],[AreaID]])</f>
        <v>14390</v>
      </c>
      <c r="H887">
        <f>SUMIFS(F$2:F887,$A$2:A887,Extraction[[#This Row],[AreaID]])</f>
        <v>12489</v>
      </c>
      <c r="I887">
        <f>VLOOKUP(Extraction[[#This Row],[AreaID]],Reserves[],4,FALSE)-Extraction[[#This Row],[OilExtractionToDate]]</f>
        <v>61021</v>
      </c>
      <c r="J887">
        <f>VLOOKUP(Extraction[[#This Row],[AreaID]],Reserves[],5,FALSE)-Extraction[[#This Row],[GasExtractionToDate]]</f>
        <v>63649</v>
      </c>
    </row>
    <row r="888" spans="1:10" x14ac:dyDescent="0.35">
      <c r="A888">
        <v>8</v>
      </c>
      <c r="B888" t="s">
        <v>6</v>
      </c>
      <c r="C888" t="s">
        <v>13</v>
      </c>
      <c r="D888" s="1">
        <v>43218</v>
      </c>
      <c r="E888">
        <v>233</v>
      </c>
      <c r="F888">
        <v>191</v>
      </c>
      <c r="G888">
        <f>SUMIFS(E$2:E888,$A$2:A888,Extraction[[#This Row],[AreaID]])</f>
        <v>25006</v>
      </c>
      <c r="H888">
        <f>SUMIFS(F$2:F888,$A$2:A888,Extraction[[#This Row],[AreaID]])</f>
        <v>22197</v>
      </c>
      <c r="I888">
        <f>VLOOKUP(Extraction[[#This Row],[AreaID]],Reserves[],4,FALSE)-Extraction[[#This Row],[OilExtractionToDate]]</f>
        <v>58784</v>
      </c>
      <c r="J888">
        <f>VLOOKUP(Extraction[[#This Row],[AreaID]],Reserves[],5,FALSE)-Extraction[[#This Row],[GasExtractionToDate]]</f>
        <v>60912</v>
      </c>
    </row>
    <row r="889" spans="1:10" x14ac:dyDescent="0.35">
      <c r="A889">
        <v>13</v>
      </c>
      <c r="B889" t="s">
        <v>15</v>
      </c>
      <c r="C889" t="s">
        <v>19</v>
      </c>
      <c r="D889" s="1">
        <v>42909</v>
      </c>
      <c r="E889">
        <v>232</v>
      </c>
      <c r="F889">
        <v>241</v>
      </c>
      <c r="G889">
        <f>SUMIFS(E$2:E889,$A$2:A889,Extraction[[#This Row],[AreaID]])</f>
        <v>10690</v>
      </c>
      <c r="H889">
        <f>SUMIFS(F$2:F889,$A$2:A889,Extraction[[#This Row],[AreaID]])</f>
        <v>10255</v>
      </c>
      <c r="I889">
        <f>VLOOKUP(Extraction[[#This Row],[AreaID]],Reserves[],4,FALSE)-Extraction[[#This Row],[OilExtractionToDate]]</f>
        <v>82013</v>
      </c>
      <c r="J889">
        <f>VLOOKUP(Extraction[[#This Row],[AreaID]],Reserves[],5,FALSE)-Extraction[[#This Row],[GasExtractionToDate]]</f>
        <v>69200</v>
      </c>
    </row>
    <row r="890" spans="1:10" x14ac:dyDescent="0.35">
      <c r="A890">
        <v>11</v>
      </c>
      <c r="B890" t="s">
        <v>14</v>
      </c>
      <c r="C890" t="s">
        <v>17</v>
      </c>
      <c r="D890" s="1">
        <v>42889</v>
      </c>
      <c r="E890">
        <v>153</v>
      </c>
      <c r="F890">
        <v>123</v>
      </c>
      <c r="G890">
        <f>SUMIFS(E$2:E890,$A$2:A890,Extraction[[#This Row],[AreaID]])</f>
        <v>11331</v>
      </c>
      <c r="H890">
        <f>SUMIFS(F$2:F890,$A$2:A890,Extraction[[#This Row],[AreaID]])</f>
        <v>10523</v>
      </c>
      <c r="I890">
        <f>VLOOKUP(Extraction[[#This Row],[AreaID]],Reserves[],4,FALSE)-Extraction[[#This Row],[OilExtractionToDate]]</f>
        <v>64649</v>
      </c>
      <c r="J890">
        <f>VLOOKUP(Extraction[[#This Row],[AreaID]],Reserves[],5,FALSE)-Extraction[[#This Row],[GasExtractionToDate]]</f>
        <v>86274</v>
      </c>
    </row>
    <row r="891" spans="1:10" x14ac:dyDescent="0.35">
      <c r="A891">
        <v>13</v>
      </c>
      <c r="B891" t="s">
        <v>15</v>
      </c>
      <c r="C891" t="s">
        <v>19</v>
      </c>
      <c r="D891" s="1">
        <v>42916</v>
      </c>
      <c r="E891">
        <v>103</v>
      </c>
      <c r="F891">
        <v>275</v>
      </c>
      <c r="G891">
        <f>SUMIFS(E$2:E891,$A$2:A891,Extraction[[#This Row],[AreaID]])</f>
        <v>10793</v>
      </c>
      <c r="H891">
        <f>SUMIFS(F$2:F891,$A$2:A891,Extraction[[#This Row],[AreaID]])</f>
        <v>10530</v>
      </c>
      <c r="I891">
        <f>VLOOKUP(Extraction[[#This Row],[AreaID]],Reserves[],4,FALSE)-Extraction[[#This Row],[OilExtractionToDate]]</f>
        <v>81910</v>
      </c>
      <c r="J891">
        <f>VLOOKUP(Extraction[[#This Row],[AreaID]],Reserves[],5,FALSE)-Extraction[[#This Row],[GasExtractionToDate]]</f>
        <v>68925</v>
      </c>
    </row>
    <row r="892" spans="1:10" x14ac:dyDescent="0.35">
      <c r="A892">
        <v>8</v>
      </c>
      <c r="B892" t="s">
        <v>6</v>
      </c>
      <c r="C892" t="s">
        <v>13</v>
      </c>
      <c r="D892" s="1">
        <v>43225</v>
      </c>
      <c r="E892">
        <v>217</v>
      </c>
      <c r="F892">
        <v>210</v>
      </c>
      <c r="G892">
        <f>SUMIFS(E$2:E892,$A$2:A892,Extraction[[#This Row],[AreaID]])</f>
        <v>25223</v>
      </c>
      <c r="H892">
        <f>SUMIFS(F$2:F892,$A$2:A892,Extraction[[#This Row],[AreaID]])</f>
        <v>22407</v>
      </c>
      <c r="I892">
        <f>VLOOKUP(Extraction[[#This Row],[AreaID]],Reserves[],4,FALSE)-Extraction[[#This Row],[OilExtractionToDate]]</f>
        <v>58567</v>
      </c>
      <c r="J892">
        <f>VLOOKUP(Extraction[[#This Row],[AreaID]],Reserves[],5,FALSE)-Extraction[[#This Row],[GasExtractionToDate]]</f>
        <v>60702</v>
      </c>
    </row>
    <row r="893" spans="1:10" x14ac:dyDescent="0.35">
      <c r="A893">
        <v>5</v>
      </c>
      <c r="B893" t="s">
        <v>5</v>
      </c>
      <c r="C893" t="s">
        <v>9</v>
      </c>
      <c r="D893" s="1">
        <v>42958</v>
      </c>
      <c r="E893">
        <v>112</v>
      </c>
      <c r="F893">
        <v>270</v>
      </c>
      <c r="G893">
        <f>SUMIFS(E$2:E893,$A$2:A893,Extraction[[#This Row],[AreaID]])</f>
        <v>12212</v>
      </c>
      <c r="H893">
        <f>SUMIFS(F$2:F893,$A$2:A893,Extraction[[#This Row],[AreaID]])</f>
        <v>11710</v>
      </c>
      <c r="I893">
        <f>VLOOKUP(Extraction[[#This Row],[AreaID]],Reserves[],4,FALSE)-Extraction[[#This Row],[OilExtractionToDate]]</f>
        <v>35211</v>
      </c>
      <c r="J893">
        <f>VLOOKUP(Extraction[[#This Row],[AreaID]],Reserves[],5,FALSE)-Extraction[[#This Row],[GasExtractionToDate]]</f>
        <v>65998</v>
      </c>
    </row>
    <row r="894" spans="1:10" x14ac:dyDescent="0.35">
      <c r="A894">
        <v>10</v>
      </c>
      <c r="B894" t="s">
        <v>14</v>
      </c>
      <c r="C894" t="s">
        <v>16</v>
      </c>
      <c r="D894" s="1">
        <v>42855</v>
      </c>
      <c r="E894">
        <v>266</v>
      </c>
      <c r="F894">
        <v>104</v>
      </c>
      <c r="G894">
        <f>SUMIFS(E$2:E894,$A$2:A894,Extraction[[#This Row],[AreaID]])</f>
        <v>9305</v>
      </c>
      <c r="H894">
        <f>SUMIFS(F$2:F894,$A$2:A894,Extraction[[#This Row],[AreaID]])</f>
        <v>8557</v>
      </c>
      <c r="I894">
        <f>VLOOKUP(Extraction[[#This Row],[AreaID]],Reserves[],4,FALSE)-Extraction[[#This Row],[OilExtractionToDate]]</f>
        <v>67923</v>
      </c>
      <c r="J894">
        <f>VLOOKUP(Extraction[[#This Row],[AreaID]],Reserves[],5,FALSE)-Extraction[[#This Row],[GasExtractionToDate]]</f>
        <v>56696</v>
      </c>
    </row>
    <row r="895" spans="1:10" x14ac:dyDescent="0.35">
      <c r="A895">
        <v>4</v>
      </c>
      <c r="B895" t="s">
        <v>5</v>
      </c>
      <c r="C895" t="s">
        <v>8</v>
      </c>
      <c r="D895" s="1">
        <v>42904</v>
      </c>
      <c r="E895">
        <v>171</v>
      </c>
      <c r="F895">
        <v>89</v>
      </c>
      <c r="G895">
        <f>SUMIFS(E$2:E895,$A$2:A895,Extraction[[#This Row],[AreaID]])</f>
        <v>11132</v>
      </c>
      <c r="H895">
        <f>SUMIFS(F$2:F895,$A$2:A895,Extraction[[#This Row],[AreaID]])</f>
        <v>10549</v>
      </c>
      <c r="I895">
        <f>VLOOKUP(Extraction[[#This Row],[AreaID]],Reserves[],4,FALSE)-Extraction[[#This Row],[OilExtractionToDate]]</f>
        <v>54058</v>
      </c>
      <c r="J895">
        <f>VLOOKUP(Extraction[[#This Row],[AreaID]],Reserves[],5,FALSE)-Extraction[[#This Row],[GasExtractionToDate]]</f>
        <v>77904</v>
      </c>
    </row>
    <row r="896" spans="1:10" x14ac:dyDescent="0.35">
      <c r="A896">
        <v>5</v>
      </c>
      <c r="B896" t="s">
        <v>5</v>
      </c>
      <c r="C896" t="s">
        <v>9</v>
      </c>
      <c r="D896" s="1">
        <v>42961</v>
      </c>
      <c r="E896">
        <v>284</v>
      </c>
      <c r="F896">
        <v>285</v>
      </c>
      <c r="G896">
        <f>SUMIFS(E$2:E896,$A$2:A896,Extraction[[#This Row],[AreaID]])</f>
        <v>12496</v>
      </c>
      <c r="H896">
        <f>SUMIFS(F$2:F896,$A$2:A896,Extraction[[#This Row],[AreaID]])</f>
        <v>11995</v>
      </c>
      <c r="I896">
        <f>VLOOKUP(Extraction[[#This Row],[AreaID]],Reserves[],4,FALSE)-Extraction[[#This Row],[OilExtractionToDate]]</f>
        <v>34927</v>
      </c>
      <c r="J896">
        <f>VLOOKUP(Extraction[[#This Row],[AreaID]],Reserves[],5,FALSE)-Extraction[[#This Row],[GasExtractionToDate]]</f>
        <v>65713</v>
      </c>
    </row>
    <row r="897" spans="1:10" x14ac:dyDescent="0.35">
      <c r="A897">
        <v>8</v>
      </c>
      <c r="B897" t="s">
        <v>6</v>
      </c>
      <c r="C897" t="s">
        <v>13</v>
      </c>
      <c r="D897" s="1">
        <v>43231</v>
      </c>
      <c r="E897">
        <v>166</v>
      </c>
      <c r="F897">
        <v>162</v>
      </c>
      <c r="G897">
        <f>SUMIFS(E$2:E897,$A$2:A897,Extraction[[#This Row],[AreaID]])</f>
        <v>25389</v>
      </c>
      <c r="H897">
        <f>SUMIFS(F$2:F897,$A$2:A897,Extraction[[#This Row],[AreaID]])</f>
        <v>22569</v>
      </c>
      <c r="I897">
        <f>VLOOKUP(Extraction[[#This Row],[AreaID]],Reserves[],4,FALSE)-Extraction[[#This Row],[OilExtractionToDate]]</f>
        <v>58401</v>
      </c>
      <c r="J897">
        <f>VLOOKUP(Extraction[[#This Row],[AreaID]],Reserves[],5,FALSE)-Extraction[[#This Row],[GasExtractionToDate]]</f>
        <v>60540</v>
      </c>
    </row>
    <row r="898" spans="1:10" x14ac:dyDescent="0.35">
      <c r="A898">
        <v>10</v>
      </c>
      <c r="B898" t="s">
        <v>14</v>
      </c>
      <c r="C898" t="s">
        <v>16</v>
      </c>
      <c r="D898" s="1">
        <v>42862</v>
      </c>
      <c r="E898">
        <v>214</v>
      </c>
      <c r="F898">
        <v>156</v>
      </c>
      <c r="G898">
        <f>SUMIFS(E$2:E898,$A$2:A898,Extraction[[#This Row],[AreaID]])</f>
        <v>9519</v>
      </c>
      <c r="H898">
        <f>SUMIFS(F$2:F898,$A$2:A898,Extraction[[#This Row],[AreaID]])</f>
        <v>8713</v>
      </c>
      <c r="I898">
        <f>VLOOKUP(Extraction[[#This Row],[AreaID]],Reserves[],4,FALSE)-Extraction[[#This Row],[OilExtractionToDate]]</f>
        <v>67709</v>
      </c>
      <c r="J898">
        <f>VLOOKUP(Extraction[[#This Row],[AreaID]],Reserves[],5,FALSE)-Extraction[[#This Row],[GasExtractionToDate]]</f>
        <v>56540</v>
      </c>
    </row>
    <row r="899" spans="1:10" x14ac:dyDescent="0.35">
      <c r="A899">
        <v>1</v>
      </c>
      <c r="B899" t="s">
        <v>4</v>
      </c>
      <c r="C899" t="s">
        <v>12</v>
      </c>
      <c r="D899" s="1">
        <v>42974</v>
      </c>
      <c r="E899">
        <v>249</v>
      </c>
      <c r="F899">
        <v>250</v>
      </c>
      <c r="G899">
        <f>SUMIFS(E$2:E899,$A$2:A899,Extraction[[#This Row],[AreaID]])</f>
        <v>14131</v>
      </c>
      <c r="H899">
        <f>SUMIFS(F$2:F899,$A$2:A899,Extraction[[#This Row],[AreaID]])</f>
        <v>13493</v>
      </c>
      <c r="I899">
        <f>VLOOKUP(Extraction[[#This Row],[AreaID]],Reserves[],4,FALSE)-Extraction[[#This Row],[OilExtractionToDate]]</f>
        <v>73459</v>
      </c>
      <c r="J899">
        <f>VLOOKUP(Extraction[[#This Row],[AreaID]],Reserves[],5,FALSE)-Extraction[[#This Row],[GasExtractionToDate]]</f>
        <v>59108</v>
      </c>
    </row>
    <row r="900" spans="1:10" x14ac:dyDescent="0.35">
      <c r="A900">
        <v>8</v>
      </c>
      <c r="B900" t="s">
        <v>6</v>
      </c>
      <c r="C900" t="s">
        <v>13</v>
      </c>
      <c r="D900" s="1">
        <v>43234</v>
      </c>
      <c r="E900">
        <v>267</v>
      </c>
      <c r="F900">
        <v>103</v>
      </c>
      <c r="G900">
        <f>SUMIFS(E$2:E900,$A$2:A900,Extraction[[#This Row],[AreaID]])</f>
        <v>25656</v>
      </c>
      <c r="H900">
        <f>SUMIFS(F$2:F900,$A$2:A900,Extraction[[#This Row],[AreaID]])</f>
        <v>22672</v>
      </c>
      <c r="I900">
        <f>VLOOKUP(Extraction[[#This Row],[AreaID]],Reserves[],4,FALSE)-Extraction[[#This Row],[OilExtractionToDate]]</f>
        <v>58134</v>
      </c>
      <c r="J900">
        <f>VLOOKUP(Extraction[[#This Row],[AreaID]],Reserves[],5,FALSE)-Extraction[[#This Row],[GasExtractionToDate]]</f>
        <v>60437</v>
      </c>
    </row>
    <row r="901" spans="1:10" x14ac:dyDescent="0.35">
      <c r="A901">
        <v>8</v>
      </c>
      <c r="B901" t="s">
        <v>6</v>
      </c>
      <c r="C901" t="s">
        <v>13</v>
      </c>
      <c r="D901" s="1">
        <v>43241</v>
      </c>
      <c r="E901">
        <v>82</v>
      </c>
      <c r="F901">
        <v>295</v>
      </c>
      <c r="G901">
        <f>SUMIFS(E$2:E901,$A$2:A901,Extraction[[#This Row],[AreaID]])</f>
        <v>25738</v>
      </c>
      <c r="H901">
        <f>SUMIFS(F$2:F901,$A$2:A901,Extraction[[#This Row],[AreaID]])</f>
        <v>22967</v>
      </c>
      <c r="I901">
        <f>VLOOKUP(Extraction[[#This Row],[AreaID]],Reserves[],4,FALSE)-Extraction[[#This Row],[OilExtractionToDate]]</f>
        <v>58052</v>
      </c>
      <c r="J901">
        <f>VLOOKUP(Extraction[[#This Row],[AreaID]],Reserves[],5,FALSE)-Extraction[[#This Row],[GasExtractionToDate]]</f>
        <v>60142</v>
      </c>
    </row>
    <row r="902" spans="1:10" x14ac:dyDescent="0.35">
      <c r="A902">
        <v>1</v>
      </c>
      <c r="B902" t="s">
        <v>4</v>
      </c>
      <c r="C902" t="s">
        <v>12</v>
      </c>
      <c r="D902" s="1">
        <v>42980</v>
      </c>
      <c r="E902">
        <v>97</v>
      </c>
      <c r="F902">
        <v>145</v>
      </c>
      <c r="G902">
        <f>SUMIFS(E$2:E902,$A$2:A902,Extraction[[#This Row],[AreaID]])</f>
        <v>14228</v>
      </c>
      <c r="H902">
        <f>SUMIFS(F$2:F902,$A$2:A902,Extraction[[#This Row],[AreaID]])</f>
        <v>13638</v>
      </c>
      <c r="I902">
        <f>VLOOKUP(Extraction[[#This Row],[AreaID]],Reserves[],4,FALSE)-Extraction[[#This Row],[OilExtractionToDate]]</f>
        <v>73362</v>
      </c>
      <c r="J902">
        <f>VLOOKUP(Extraction[[#This Row],[AreaID]],Reserves[],5,FALSE)-Extraction[[#This Row],[GasExtractionToDate]]</f>
        <v>58963</v>
      </c>
    </row>
    <row r="903" spans="1:10" x14ac:dyDescent="0.35">
      <c r="A903">
        <v>12</v>
      </c>
      <c r="B903" t="s">
        <v>14</v>
      </c>
      <c r="C903" t="s">
        <v>18</v>
      </c>
      <c r="D903" s="1">
        <v>42941</v>
      </c>
      <c r="E903">
        <v>278</v>
      </c>
      <c r="F903">
        <v>181</v>
      </c>
      <c r="G903">
        <f>SUMIFS(E$2:E903,$A$2:A903,Extraction[[#This Row],[AreaID]])</f>
        <v>13069</v>
      </c>
      <c r="H903">
        <f>SUMIFS(F$2:F903,$A$2:A903,Extraction[[#This Row],[AreaID]])</f>
        <v>11842</v>
      </c>
      <c r="I903">
        <f>VLOOKUP(Extraction[[#This Row],[AreaID]],Reserves[],4,FALSE)-Extraction[[#This Row],[OilExtractionToDate]]</f>
        <v>50318</v>
      </c>
      <c r="J903">
        <f>VLOOKUP(Extraction[[#This Row],[AreaID]],Reserves[],5,FALSE)-Extraction[[#This Row],[GasExtractionToDate]]</f>
        <v>85363</v>
      </c>
    </row>
    <row r="904" spans="1:10" x14ac:dyDescent="0.35">
      <c r="A904">
        <v>1</v>
      </c>
      <c r="B904" t="s">
        <v>4</v>
      </c>
      <c r="C904" t="s">
        <v>12</v>
      </c>
      <c r="D904" s="1">
        <v>42985</v>
      </c>
      <c r="E904">
        <v>107</v>
      </c>
      <c r="F904">
        <v>288</v>
      </c>
      <c r="G904">
        <f>SUMIFS(E$2:E904,$A$2:A904,Extraction[[#This Row],[AreaID]])</f>
        <v>14335</v>
      </c>
      <c r="H904">
        <f>SUMIFS(F$2:F904,$A$2:A904,Extraction[[#This Row],[AreaID]])</f>
        <v>13926</v>
      </c>
      <c r="I904">
        <f>VLOOKUP(Extraction[[#This Row],[AreaID]],Reserves[],4,FALSE)-Extraction[[#This Row],[OilExtractionToDate]]</f>
        <v>73255</v>
      </c>
      <c r="J904">
        <f>VLOOKUP(Extraction[[#This Row],[AreaID]],Reserves[],5,FALSE)-Extraction[[#This Row],[GasExtractionToDate]]</f>
        <v>58675</v>
      </c>
    </row>
    <row r="905" spans="1:10" x14ac:dyDescent="0.35">
      <c r="A905">
        <v>8</v>
      </c>
      <c r="B905" t="s">
        <v>6</v>
      </c>
      <c r="C905" t="s">
        <v>13</v>
      </c>
      <c r="D905" s="1">
        <v>43247</v>
      </c>
      <c r="E905">
        <v>159</v>
      </c>
      <c r="F905">
        <v>144</v>
      </c>
      <c r="G905">
        <f>SUMIFS(E$2:E905,$A$2:A905,Extraction[[#This Row],[AreaID]])</f>
        <v>25897</v>
      </c>
      <c r="H905">
        <f>SUMIFS(F$2:F905,$A$2:A905,Extraction[[#This Row],[AreaID]])</f>
        <v>23111</v>
      </c>
      <c r="I905">
        <f>VLOOKUP(Extraction[[#This Row],[AreaID]],Reserves[],4,FALSE)-Extraction[[#This Row],[OilExtractionToDate]]</f>
        <v>57893</v>
      </c>
      <c r="J905">
        <f>VLOOKUP(Extraction[[#This Row],[AreaID]],Reserves[],5,FALSE)-Extraction[[#This Row],[GasExtractionToDate]]</f>
        <v>59998</v>
      </c>
    </row>
    <row r="906" spans="1:10" x14ac:dyDescent="0.35">
      <c r="A906">
        <v>8</v>
      </c>
      <c r="B906" t="s">
        <v>6</v>
      </c>
      <c r="C906" t="s">
        <v>13</v>
      </c>
      <c r="D906" s="1">
        <v>43255</v>
      </c>
      <c r="E906">
        <v>114</v>
      </c>
      <c r="F906">
        <v>83</v>
      </c>
      <c r="G906">
        <f>SUMIFS(E$2:E906,$A$2:A906,Extraction[[#This Row],[AreaID]])</f>
        <v>26011</v>
      </c>
      <c r="H906">
        <f>SUMIFS(F$2:F906,$A$2:A906,Extraction[[#This Row],[AreaID]])</f>
        <v>23194</v>
      </c>
      <c r="I906">
        <f>VLOOKUP(Extraction[[#This Row],[AreaID]],Reserves[],4,FALSE)-Extraction[[#This Row],[OilExtractionToDate]]</f>
        <v>57779</v>
      </c>
      <c r="J906">
        <f>VLOOKUP(Extraction[[#This Row],[AreaID]],Reserves[],5,FALSE)-Extraction[[#This Row],[GasExtractionToDate]]</f>
        <v>59915</v>
      </c>
    </row>
    <row r="907" spans="1:10" x14ac:dyDescent="0.35">
      <c r="A907">
        <v>10</v>
      </c>
      <c r="B907" t="s">
        <v>14</v>
      </c>
      <c r="C907" t="s">
        <v>16</v>
      </c>
      <c r="D907" s="1">
        <v>42869</v>
      </c>
      <c r="E907">
        <v>233</v>
      </c>
      <c r="F907">
        <v>172</v>
      </c>
      <c r="G907">
        <f>SUMIFS(E$2:E907,$A$2:A907,Extraction[[#This Row],[AreaID]])</f>
        <v>9752</v>
      </c>
      <c r="H907">
        <f>SUMIFS(F$2:F907,$A$2:A907,Extraction[[#This Row],[AreaID]])</f>
        <v>8885</v>
      </c>
      <c r="I907">
        <f>VLOOKUP(Extraction[[#This Row],[AreaID]],Reserves[],4,FALSE)-Extraction[[#This Row],[OilExtractionToDate]]</f>
        <v>67476</v>
      </c>
      <c r="J907">
        <f>VLOOKUP(Extraction[[#This Row],[AreaID]],Reserves[],5,FALSE)-Extraction[[#This Row],[GasExtractionToDate]]</f>
        <v>56368</v>
      </c>
    </row>
    <row r="908" spans="1:10" x14ac:dyDescent="0.35">
      <c r="A908">
        <v>8</v>
      </c>
      <c r="B908" t="s">
        <v>6</v>
      </c>
      <c r="C908" t="s">
        <v>13</v>
      </c>
      <c r="D908" s="1">
        <v>43261</v>
      </c>
      <c r="E908">
        <v>126</v>
      </c>
      <c r="F908">
        <v>260</v>
      </c>
      <c r="G908">
        <f>SUMIFS(E$2:E908,$A$2:A908,Extraction[[#This Row],[AreaID]])</f>
        <v>26137</v>
      </c>
      <c r="H908">
        <f>SUMIFS(F$2:F908,$A$2:A908,Extraction[[#This Row],[AreaID]])</f>
        <v>23454</v>
      </c>
      <c r="I908">
        <f>VLOOKUP(Extraction[[#This Row],[AreaID]],Reserves[],4,FALSE)-Extraction[[#This Row],[OilExtractionToDate]]</f>
        <v>57653</v>
      </c>
      <c r="J908">
        <f>VLOOKUP(Extraction[[#This Row],[AreaID]],Reserves[],5,FALSE)-Extraction[[#This Row],[GasExtractionToDate]]</f>
        <v>59655</v>
      </c>
    </row>
    <row r="909" spans="1:10" x14ac:dyDescent="0.35">
      <c r="A909">
        <v>8</v>
      </c>
      <c r="B909" t="s">
        <v>6</v>
      </c>
      <c r="C909" t="s">
        <v>13</v>
      </c>
      <c r="D909" s="1">
        <v>43266</v>
      </c>
      <c r="E909">
        <v>268</v>
      </c>
      <c r="F909">
        <v>203</v>
      </c>
      <c r="G909">
        <f>SUMIFS(E$2:E909,$A$2:A909,Extraction[[#This Row],[AreaID]])</f>
        <v>26405</v>
      </c>
      <c r="H909">
        <f>SUMIFS(F$2:F909,$A$2:A909,Extraction[[#This Row],[AreaID]])</f>
        <v>23657</v>
      </c>
      <c r="I909">
        <f>VLOOKUP(Extraction[[#This Row],[AreaID]],Reserves[],4,FALSE)-Extraction[[#This Row],[OilExtractionToDate]]</f>
        <v>57385</v>
      </c>
      <c r="J909">
        <f>VLOOKUP(Extraction[[#This Row],[AreaID]],Reserves[],5,FALSE)-Extraction[[#This Row],[GasExtractionToDate]]</f>
        <v>59452</v>
      </c>
    </row>
    <row r="910" spans="1:10" x14ac:dyDescent="0.35">
      <c r="A910">
        <v>4</v>
      </c>
      <c r="B910" t="s">
        <v>5</v>
      </c>
      <c r="C910" t="s">
        <v>8</v>
      </c>
      <c r="D910" s="1">
        <v>42909</v>
      </c>
      <c r="E910">
        <v>176</v>
      </c>
      <c r="F910">
        <v>268</v>
      </c>
      <c r="G910">
        <f>SUMIFS(E$2:E910,$A$2:A910,Extraction[[#This Row],[AreaID]])</f>
        <v>11308</v>
      </c>
      <c r="H910">
        <f>SUMIFS(F$2:F910,$A$2:A910,Extraction[[#This Row],[AreaID]])</f>
        <v>10817</v>
      </c>
      <c r="I910">
        <f>VLOOKUP(Extraction[[#This Row],[AreaID]],Reserves[],4,FALSE)-Extraction[[#This Row],[OilExtractionToDate]]</f>
        <v>53882</v>
      </c>
      <c r="J910">
        <f>VLOOKUP(Extraction[[#This Row],[AreaID]],Reserves[],5,FALSE)-Extraction[[#This Row],[GasExtractionToDate]]</f>
        <v>77636</v>
      </c>
    </row>
    <row r="911" spans="1:10" x14ac:dyDescent="0.35">
      <c r="A911">
        <v>8</v>
      </c>
      <c r="B911" t="s">
        <v>6</v>
      </c>
      <c r="C911" t="s">
        <v>13</v>
      </c>
      <c r="D911" s="1">
        <v>43272</v>
      </c>
      <c r="E911">
        <v>165</v>
      </c>
      <c r="F911">
        <v>254</v>
      </c>
      <c r="G911">
        <f>SUMIFS(E$2:E911,$A$2:A911,Extraction[[#This Row],[AreaID]])</f>
        <v>26570</v>
      </c>
      <c r="H911">
        <f>SUMIFS(F$2:F911,$A$2:A911,Extraction[[#This Row],[AreaID]])</f>
        <v>23911</v>
      </c>
      <c r="I911">
        <f>VLOOKUP(Extraction[[#This Row],[AreaID]],Reserves[],4,FALSE)-Extraction[[#This Row],[OilExtractionToDate]]</f>
        <v>57220</v>
      </c>
      <c r="J911">
        <f>VLOOKUP(Extraction[[#This Row],[AreaID]],Reserves[],5,FALSE)-Extraction[[#This Row],[GasExtractionToDate]]</f>
        <v>59198</v>
      </c>
    </row>
    <row r="912" spans="1:10" x14ac:dyDescent="0.35">
      <c r="A912">
        <v>5</v>
      </c>
      <c r="B912" t="s">
        <v>5</v>
      </c>
      <c r="C912" t="s">
        <v>9</v>
      </c>
      <c r="D912" s="1">
        <v>42967</v>
      </c>
      <c r="E912">
        <v>125</v>
      </c>
      <c r="F912">
        <v>168</v>
      </c>
      <c r="G912">
        <f>SUMIFS(E$2:E912,$A$2:A912,Extraction[[#This Row],[AreaID]])</f>
        <v>12621</v>
      </c>
      <c r="H912">
        <f>SUMIFS(F$2:F912,$A$2:A912,Extraction[[#This Row],[AreaID]])</f>
        <v>12163</v>
      </c>
      <c r="I912">
        <f>VLOOKUP(Extraction[[#This Row],[AreaID]],Reserves[],4,FALSE)-Extraction[[#This Row],[OilExtractionToDate]]</f>
        <v>34802</v>
      </c>
      <c r="J912">
        <f>VLOOKUP(Extraction[[#This Row],[AreaID]],Reserves[],5,FALSE)-Extraction[[#This Row],[GasExtractionToDate]]</f>
        <v>65545</v>
      </c>
    </row>
    <row r="913" spans="1:10" x14ac:dyDescent="0.35">
      <c r="A913">
        <v>14</v>
      </c>
      <c r="B913" t="s">
        <v>15</v>
      </c>
      <c r="C913" t="s">
        <v>13</v>
      </c>
      <c r="D913" s="1">
        <v>43035</v>
      </c>
      <c r="E913">
        <v>165</v>
      </c>
      <c r="F913">
        <v>63</v>
      </c>
      <c r="G913">
        <f>SUMIFS(E$2:E913,$A$2:A913,Extraction[[#This Row],[AreaID]])</f>
        <v>14555</v>
      </c>
      <c r="H913">
        <f>SUMIFS(F$2:F913,$A$2:A913,Extraction[[#This Row],[AreaID]])</f>
        <v>12552</v>
      </c>
      <c r="I913">
        <f>VLOOKUP(Extraction[[#This Row],[AreaID]],Reserves[],4,FALSE)-Extraction[[#This Row],[OilExtractionToDate]]</f>
        <v>60856</v>
      </c>
      <c r="J913">
        <f>VLOOKUP(Extraction[[#This Row],[AreaID]],Reserves[],5,FALSE)-Extraction[[#This Row],[GasExtractionToDate]]</f>
        <v>63586</v>
      </c>
    </row>
    <row r="914" spans="1:10" x14ac:dyDescent="0.35">
      <c r="A914">
        <v>10</v>
      </c>
      <c r="B914" t="s">
        <v>14</v>
      </c>
      <c r="C914" t="s">
        <v>16</v>
      </c>
      <c r="D914" s="1">
        <v>42876</v>
      </c>
      <c r="E914">
        <v>110</v>
      </c>
      <c r="F914">
        <v>295</v>
      </c>
      <c r="G914">
        <f>SUMIFS(E$2:E914,$A$2:A914,Extraction[[#This Row],[AreaID]])</f>
        <v>9862</v>
      </c>
      <c r="H914">
        <f>SUMIFS(F$2:F914,$A$2:A914,Extraction[[#This Row],[AreaID]])</f>
        <v>9180</v>
      </c>
      <c r="I914">
        <f>VLOOKUP(Extraction[[#This Row],[AreaID]],Reserves[],4,FALSE)-Extraction[[#This Row],[OilExtractionToDate]]</f>
        <v>67366</v>
      </c>
      <c r="J914">
        <f>VLOOKUP(Extraction[[#This Row],[AreaID]],Reserves[],5,FALSE)-Extraction[[#This Row],[GasExtractionToDate]]</f>
        <v>56073</v>
      </c>
    </row>
    <row r="915" spans="1:10" x14ac:dyDescent="0.35">
      <c r="A915">
        <v>4</v>
      </c>
      <c r="B915" t="s">
        <v>5</v>
      </c>
      <c r="C915" t="s">
        <v>8</v>
      </c>
      <c r="D915" s="1">
        <v>42915</v>
      </c>
      <c r="E915">
        <v>203</v>
      </c>
      <c r="F915">
        <v>227</v>
      </c>
      <c r="G915">
        <f>SUMIFS(E$2:E915,$A$2:A915,Extraction[[#This Row],[AreaID]])</f>
        <v>11511</v>
      </c>
      <c r="H915">
        <f>SUMIFS(F$2:F915,$A$2:A915,Extraction[[#This Row],[AreaID]])</f>
        <v>11044</v>
      </c>
      <c r="I915">
        <f>VLOOKUP(Extraction[[#This Row],[AreaID]],Reserves[],4,FALSE)-Extraction[[#This Row],[OilExtractionToDate]]</f>
        <v>53679</v>
      </c>
      <c r="J915">
        <f>VLOOKUP(Extraction[[#This Row],[AreaID]],Reserves[],5,FALSE)-Extraction[[#This Row],[GasExtractionToDate]]</f>
        <v>77409</v>
      </c>
    </row>
    <row r="916" spans="1:10" x14ac:dyDescent="0.35">
      <c r="A916">
        <v>5</v>
      </c>
      <c r="B916" t="s">
        <v>5</v>
      </c>
      <c r="C916" t="s">
        <v>9</v>
      </c>
      <c r="D916" s="1">
        <v>42971</v>
      </c>
      <c r="E916">
        <v>113</v>
      </c>
      <c r="F916">
        <v>165</v>
      </c>
      <c r="G916">
        <f>SUMIFS(E$2:E916,$A$2:A916,Extraction[[#This Row],[AreaID]])</f>
        <v>12734</v>
      </c>
      <c r="H916">
        <f>SUMIFS(F$2:F916,$A$2:A916,Extraction[[#This Row],[AreaID]])</f>
        <v>12328</v>
      </c>
      <c r="I916">
        <f>VLOOKUP(Extraction[[#This Row],[AreaID]],Reserves[],4,FALSE)-Extraction[[#This Row],[OilExtractionToDate]]</f>
        <v>34689</v>
      </c>
      <c r="J916">
        <f>VLOOKUP(Extraction[[#This Row],[AreaID]],Reserves[],5,FALSE)-Extraction[[#This Row],[GasExtractionToDate]]</f>
        <v>65380</v>
      </c>
    </row>
    <row r="917" spans="1:10" x14ac:dyDescent="0.35">
      <c r="A917">
        <v>5</v>
      </c>
      <c r="B917" t="s">
        <v>5</v>
      </c>
      <c r="C917" t="s">
        <v>9</v>
      </c>
      <c r="D917" s="1">
        <v>42977</v>
      </c>
      <c r="E917">
        <v>204</v>
      </c>
      <c r="F917">
        <v>130</v>
      </c>
      <c r="G917">
        <f>SUMIFS(E$2:E917,$A$2:A917,Extraction[[#This Row],[AreaID]])</f>
        <v>12938</v>
      </c>
      <c r="H917">
        <f>SUMIFS(F$2:F917,$A$2:A917,Extraction[[#This Row],[AreaID]])</f>
        <v>12458</v>
      </c>
      <c r="I917">
        <f>VLOOKUP(Extraction[[#This Row],[AreaID]],Reserves[],4,FALSE)-Extraction[[#This Row],[OilExtractionToDate]]</f>
        <v>34485</v>
      </c>
      <c r="J917">
        <f>VLOOKUP(Extraction[[#This Row],[AreaID]],Reserves[],5,FALSE)-Extraction[[#This Row],[GasExtractionToDate]]</f>
        <v>65250</v>
      </c>
    </row>
    <row r="918" spans="1:10" x14ac:dyDescent="0.35">
      <c r="A918">
        <v>5</v>
      </c>
      <c r="B918" t="s">
        <v>5</v>
      </c>
      <c r="C918" t="s">
        <v>9</v>
      </c>
      <c r="D918" s="1">
        <v>42981</v>
      </c>
      <c r="E918">
        <v>241</v>
      </c>
      <c r="F918">
        <v>103</v>
      </c>
      <c r="G918">
        <f>SUMIFS(E$2:E918,$A$2:A918,Extraction[[#This Row],[AreaID]])</f>
        <v>13179</v>
      </c>
      <c r="H918">
        <f>SUMIFS(F$2:F918,$A$2:A918,Extraction[[#This Row],[AreaID]])</f>
        <v>12561</v>
      </c>
      <c r="I918">
        <f>VLOOKUP(Extraction[[#This Row],[AreaID]],Reserves[],4,FALSE)-Extraction[[#This Row],[OilExtractionToDate]]</f>
        <v>34244</v>
      </c>
      <c r="J918">
        <f>VLOOKUP(Extraction[[#This Row],[AreaID]],Reserves[],5,FALSE)-Extraction[[#This Row],[GasExtractionToDate]]</f>
        <v>65147</v>
      </c>
    </row>
    <row r="919" spans="1:10" x14ac:dyDescent="0.35">
      <c r="A919">
        <v>11</v>
      </c>
      <c r="B919" t="s">
        <v>14</v>
      </c>
      <c r="C919" t="s">
        <v>17</v>
      </c>
      <c r="D919" s="1">
        <v>42893</v>
      </c>
      <c r="E919">
        <v>228</v>
      </c>
      <c r="F919">
        <v>107</v>
      </c>
      <c r="G919">
        <f>SUMIFS(E$2:E919,$A$2:A919,Extraction[[#This Row],[AreaID]])</f>
        <v>11559</v>
      </c>
      <c r="H919">
        <f>SUMIFS(F$2:F919,$A$2:A919,Extraction[[#This Row],[AreaID]])</f>
        <v>10630</v>
      </c>
      <c r="I919">
        <f>VLOOKUP(Extraction[[#This Row],[AreaID]],Reserves[],4,FALSE)-Extraction[[#This Row],[OilExtractionToDate]]</f>
        <v>64421</v>
      </c>
      <c r="J919">
        <f>VLOOKUP(Extraction[[#This Row],[AreaID]],Reserves[],5,FALSE)-Extraction[[#This Row],[GasExtractionToDate]]</f>
        <v>86167</v>
      </c>
    </row>
    <row r="920" spans="1:10" x14ac:dyDescent="0.35">
      <c r="A920">
        <v>8</v>
      </c>
      <c r="B920" t="s">
        <v>6</v>
      </c>
      <c r="C920" t="s">
        <v>13</v>
      </c>
      <c r="D920" s="1">
        <v>43275</v>
      </c>
      <c r="E920">
        <v>282</v>
      </c>
      <c r="F920">
        <v>224</v>
      </c>
      <c r="G920">
        <f>SUMIFS(E$2:E920,$A$2:A920,Extraction[[#This Row],[AreaID]])</f>
        <v>26852</v>
      </c>
      <c r="H920">
        <f>SUMIFS(F$2:F920,$A$2:A920,Extraction[[#This Row],[AreaID]])</f>
        <v>24135</v>
      </c>
      <c r="I920">
        <f>VLOOKUP(Extraction[[#This Row],[AreaID]],Reserves[],4,FALSE)-Extraction[[#This Row],[OilExtractionToDate]]</f>
        <v>56938</v>
      </c>
      <c r="J920">
        <f>VLOOKUP(Extraction[[#This Row],[AreaID]],Reserves[],5,FALSE)-Extraction[[#This Row],[GasExtractionToDate]]</f>
        <v>58974</v>
      </c>
    </row>
    <row r="921" spans="1:10" x14ac:dyDescent="0.35">
      <c r="A921">
        <v>4</v>
      </c>
      <c r="B921" t="s">
        <v>5</v>
      </c>
      <c r="C921" t="s">
        <v>8</v>
      </c>
      <c r="D921" s="1">
        <v>42922</v>
      </c>
      <c r="E921">
        <v>233</v>
      </c>
      <c r="F921">
        <v>278</v>
      </c>
      <c r="G921">
        <f>SUMIFS(E$2:E921,$A$2:A921,Extraction[[#This Row],[AreaID]])</f>
        <v>11744</v>
      </c>
      <c r="H921">
        <f>SUMIFS(F$2:F921,$A$2:A921,Extraction[[#This Row],[AreaID]])</f>
        <v>11322</v>
      </c>
      <c r="I921">
        <f>VLOOKUP(Extraction[[#This Row],[AreaID]],Reserves[],4,FALSE)-Extraction[[#This Row],[OilExtractionToDate]]</f>
        <v>53446</v>
      </c>
      <c r="J921">
        <f>VLOOKUP(Extraction[[#This Row],[AreaID]],Reserves[],5,FALSE)-Extraction[[#This Row],[GasExtractionToDate]]</f>
        <v>77131</v>
      </c>
    </row>
    <row r="922" spans="1:10" x14ac:dyDescent="0.35">
      <c r="A922">
        <v>1</v>
      </c>
      <c r="B922" t="s">
        <v>4</v>
      </c>
      <c r="C922" t="s">
        <v>12</v>
      </c>
      <c r="D922" s="1">
        <v>42988</v>
      </c>
      <c r="E922">
        <v>102</v>
      </c>
      <c r="F922">
        <v>229</v>
      </c>
      <c r="G922">
        <f>SUMIFS(E$2:E922,$A$2:A922,Extraction[[#This Row],[AreaID]])</f>
        <v>14437</v>
      </c>
      <c r="H922">
        <f>SUMIFS(F$2:F922,$A$2:A922,Extraction[[#This Row],[AreaID]])</f>
        <v>14155</v>
      </c>
      <c r="I922">
        <f>VLOOKUP(Extraction[[#This Row],[AreaID]],Reserves[],4,FALSE)-Extraction[[#This Row],[OilExtractionToDate]]</f>
        <v>73153</v>
      </c>
      <c r="J922">
        <f>VLOOKUP(Extraction[[#This Row],[AreaID]],Reserves[],5,FALSE)-Extraction[[#This Row],[GasExtractionToDate]]</f>
        <v>58446</v>
      </c>
    </row>
    <row r="923" spans="1:10" x14ac:dyDescent="0.35">
      <c r="A923">
        <v>3</v>
      </c>
      <c r="B923" t="s">
        <v>4</v>
      </c>
      <c r="C923" t="s">
        <v>7</v>
      </c>
      <c r="D923" s="1">
        <v>42916</v>
      </c>
      <c r="E923">
        <v>194</v>
      </c>
      <c r="F923">
        <v>218</v>
      </c>
      <c r="G923">
        <f>SUMIFS(E$2:E923,$A$2:A923,Extraction[[#This Row],[AreaID]])</f>
        <v>11321</v>
      </c>
      <c r="H923">
        <f>SUMIFS(F$2:F923,$A$2:A923,Extraction[[#This Row],[AreaID]])</f>
        <v>9473</v>
      </c>
      <c r="I923">
        <f>VLOOKUP(Extraction[[#This Row],[AreaID]],Reserves[],4,FALSE)-Extraction[[#This Row],[OilExtractionToDate]]</f>
        <v>40837</v>
      </c>
      <c r="J923">
        <f>VLOOKUP(Extraction[[#This Row],[AreaID]],Reserves[],5,FALSE)-Extraction[[#This Row],[GasExtractionToDate]]</f>
        <v>86965</v>
      </c>
    </row>
    <row r="924" spans="1:10" x14ac:dyDescent="0.35">
      <c r="A924">
        <v>11</v>
      </c>
      <c r="B924" t="s">
        <v>14</v>
      </c>
      <c r="C924" t="s">
        <v>17</v>
      </c>
      <c r="D924" s="1">
        <v>42898</v>
      </c>
      <c r="E924">
        <v>98</v>
      </c>
      <c r="F924">
        <v>298</v>
      </c>
      <c r="G924">
        <f>SUMIFS(E$2:E924,$A$2:A924,Extraction[[#This Row],[AreaID]])</f>
        <v>11657</v>
      </c>
      <c r="H924">
        <f>SUMIFS(F$2:F924,$A$2:A924,Extraction[[#This Row],[AreaID]])</f>
        <v>10928</v>
      </c>
      <c r="I924">
        <f>VLOOKUP(Extraction[[#This Row],[AreaID]],Reserves[],4,FALSE)-Extraction[[#This Row],[OilExtractionToDate]]</f>
        <v>64323</v>
      </c>
      <c r="J924">
        <f>VLOOKUP(Extraction[[#This Row],[AreaID]],Reserves[],5,FALSE)-Extraction[[#This Row],[GasExtractionToDate]]</f>
        <v>85869</v>
      </c>
    </row>
    <row r="925" spans="1:10" x14ac:dyDescent="0.35">
      <c r="A925">
        <v>8</v>
      </c>
      <c r="B925" t="s">
        <v>6</v>
      </c>
      <c r="C925" t="s">
        <v>13</v>
      </c>
      <c r="D925" s="1">
        <v>43278</v>
      </c>
      <c r="E925">
        <v>218</v>
      </c>
      <c r="F925">
        <v>163</v>
      </c>
      <c r="G925">
        <f>SUMIFS(E$2:E925,$A$2:A925,Extraction[[#This Row],[AreaID]])</f>
        <v>27070</v>
      </c>
      <c r="H925">
        <f>SUMIFS(F$2:F925,$A$2:A925,Extraction[[#This Row],[AreaID]])</f>
        <v>24298</v>
      </c>
      <c r="I925">
        <f>VLOOKUP(Extraction[[#This Row],[AreaID]],Reserves[],4,FALSE)-Extraction[[#This Row],[OilExtractionToDate]]</f>
        <v>56720</v>
      </c>
      <c r="J925">
        <f>VLOOKUP(Extraction[[#This Row],[AreaID]],Reserves[],5,FALSE)-Extraction[[#This Row],[GasExtractionToDate]]</f>
        <v>58811</v>
      </c>
    </row>
    <row r="926" spans="1:10" x14ac:dyDescent="0.35">
      <c r="A926">
        <v>3</v>
      </c>
      <c r="B926" t="s">
        <v>4</v>
      </c>
      <c r="C926" t="s">
        <v>7</v>
      </c>
      <c r="D926" s="1">
        <v>42923</v>
      </c>
      <c r="E926">
        <v>196</v>
      </c>
      <c r="F926">
        <v>177</v>
      </c>
      <c r="G926">
        <f>SUMIFS(E$2:E926,$A$2:A926,Extraction[[#This Row],[AreaID]])</f>
        <v>11517</v>
      </c>
      <c r="H926">
        <f>SUMIFS(F$2:F926,$A$2:A926,Extraction[[#This Row],[AreaID]])</f>
        <v>9650</v>
      </c>
      <c r="I926">
        <f>VLOOKUP(Extraction[[#This Row],[AreaID]],Reserves[],4,FALSE)-Extraction[[#This Row],[OilExtractionToDate]]</f>
        <v>40641</v>
      </c>
      <c r="J926">
        <f>VLOOKUP(Extraction[[#This Row],[AreaID]],Reserves[],5,FALSE)-Extraction[[#This Row],[GasExtractionToDate]]</f>
        <v>86788</v>
      </c>
    </row>
    <row r="927" spans="1:10" x14ac:dyDescent="0.35">
      <c r="A927">
        <v>8</v>
      </c>
      <c r="B927" t="s">
        <v>6</v>
      </c>
      <c r="C927" t="s">
        <v>13</v>
      </c>
      <c r="D927" s="1">
        <v>43285</v>
      </c>
      <c r="E927">
        <v>214</v>
      </c>
      <c r="F927">
        <v>68</v>
      </c>
      <c r="G927">
        <f>SUMIFS(E$2:E927,$A$2:A927,Extraction[[#This Row],[AreaID]])</f>
        <v>27284</v>
      </c>
      <c r="H927">
        <f>SUMIFS(F$2:F927,$A$2:A927,Extraction[[#This Row],[AreaID]])</f>
        <v>24366</v>
      </c>
      <c r="I927">
        <f>VLOOKUP(Extraction[[#This Row],[AreaID]],Reserves[],4,FALSE)-Extraction[[#This Row],[OilExtractionToDate]]</f>
        <v>56506</v>
      </c>
      <c r="J927">
        <f>VLOOKUP(Extraction[[#This Row],[AreaID]],Reserves[],5,FALSE)-Extraction[[#This Row],[GasExtractionToDate]]</f>
        <v>58743</v>
      </c>
    </row>
    <row r="928" spans="1:10" x14ac:dyDescent="0.35">
      <c r="A928">
        <v>1</v>
      </c>
      <c r="B928" t="s">
        <v>4</v>
      </c>
      <c r="C928" t="s">
        <v>12</v>
      </c>
      <c r="D928" s="1">
        <v>42991</v>
      </c>
      <c r="E928">
        <v>272</v>
      </c>
      <c r="F928">
        <v>240</v>
      </c>
      <c r="G928">
        <f>SUMIFS(E$2:E928,$A$2:A928,Extraction[[#This Row],[AreaID]])</f>
        <v>14709</v>
      </c>
      <c r="H928">
        <f>SUMIFS(F$2:F928,$A$2:A928,Extraction[[#This Row],[AreaID]])</f>
        <v>14395</v>
      </c>
      <c r="I928">
        <f>VLOOKUP(Extraction[[#This Row],[AreaID]],Reserves[],4,FALSE)-Extraction[[#This Row],[OilExtractionToDate]]</f>
        <v>72881</v>
      </c>
      <c r="J928">
        <f>VLOOKUP(Extraction[[#This Row],[AreaID]],Reserves[],5,FALSE)-Extraction[[#This Row],[GasExtractionToDate]]</f>
        <v>58206</v>
      </c>
    </row>
    <row r="929" spans="1:10" x14ac:dyDescent="0.35">
      <c r="A929">
        <v>2</v>
      </c>
      <c r="B929" t="s">
        <v>4</v>
      </c>
      <c r="C929" t="s">
        <v>13</v>
      </c>
      <c r="D929" s="1">
        <v>42950</v>
      </c>
      <c r="E929">
        <v>140</v>
      </c>
      <c r="F929">
        <v>54</v>
      </c>
      <c r="G929">
        <f>SUMIFS(E$2:E929,$A$2:A929,Extraction[[#This Row],[AreaID]])</f>
        <v>12567</v>
      </c>
      <c r="H929">
        <f>SUMIFS(F$2:F929,$A$2:A929,Extraction[[#This Row],[AreaID]])</f>
        <v>12280</v>
      </c>
      <c r="I929">
        <f>VLOOKUP(Extraction[[#This Row],[AreaID]],Reserves[],4,FALSE)-Extraction[[#This Row],[OilExtractionToDate]]</f>
        <v>51874</v>
      </c>
      <c r="J929">
        <f>VLOOKUP(Extraction[[#This Row],[AreaID]],Reserves[],5,FALSE)-Extraction[[#This Row],[GasExtractionToDate]]</f>
        <v>73929</v>
      </c>
    </row>
    <row r="930" spans="1:10" x14ac:dyDescent="0.35">
      <c r="A930">
        <v>8</v>
      </c>
      <c r="B930" t="s">
        <v>6</v>
      </c>
      <c r="C930" t="s">
        <v>13</v>
      </c>
      <c r="D930" s="1">
        <v>43291</v>
      </c>
      <c r="E930">
        <v>212</v>
      </c>
      <c r="F930">
        <v>291</v>
      </c>
      <c r="G930">
        <f>SUMIFS(E$2:E930,$A$2:A930,Extraction[[#This Row],[AreaID]])</f>
        <v>27496</v>
      </c>
      <c r="H930">
        <f>SUMIFS(F$2:F930,$A$2:A930,Extraction[[#This Row],[AreaID]])</f>
        <v>24657</v>
      </c>
      <c r="I930">
        <f>VLOOKUP(Extraction[[#This Row],[AreaID]],Reserves[],4,FALSE)-Extraction[[#This Row],[OilExtractionToDate]]</f>
        <v>56294</v>
      </c>
      <c r="J930">
        <f>VLOOKUP(Extraction[[#This Row],[AreaID]],Reserves[],5,FALSE)-Extraction[[#This Row],[GasExtractionToDate]]</f>
        <v>58452</v>
      </c>
    </row>
    <row r="931" spans="1:10" x14ac:dyDescent="0.35">
      <c r="A931">
        <v>13</v>
      </c>
      <c r="B931" t="s">
        <v>15</v>
      </c>
      <c r="C931" t="s">
        <v>19</v>
      </c>
      <c r="D931" s="1">
        <v>42920</v>
      </c>
      <c r="E931">
        <v>297</v>
      </c>
      <c r="F931">
        <v>99</v>
      </c>
      <c r="G931">
        <f>SUMIFS(E$2:E931,$A$2:A931,Extraction[[#This Row],[AreaID]])</f>
        <v>11090</v>
      </c>
      <c r="H931">
        <f>SUMIFS(F$2:F931,$A$2:A931,Extraction[[#This Row],[AreaID]])</f>
        <v>10629</v>
      </c>
      <c r="I931">
        <f>VLOOKUP(Extraction[[#This Row],[AreaID]],Reserves[],4,FALSE)-Extraction[[#This Row],[OilExtractionToDate]]</f>
        <v>81613</v>
      </c>
      <c r="J931">
        <f>VLOOKUP(Extraction[[#This Row],[AreaID]],Reserves[],5,FALSE)-Extraction[[#This Row],[GasExtractionToDate]]</f>
        <v>68826</v>
      </c>
    </row>
    <row r="932" spans="1:10" x14ac:dyDescent="0.35">
      <c r="A932">
        <v>8</v>
      </c>
      <c r="B932" t="s">
        <v>6</v>
      </c>
      <c r="C932" t="s">
        <v>13</v>
      </c>
      <c r="D932" s="1">
        <v>43294</v>
      </c>
      <c r="E932">
        <v>98</v>
      </c>
      <c r="F932">
        <v>82</v>
      </c>
      <c r="G932">
        <f>SUMIFS(E$2:E932,$A$2:A932,Extraction[[#This Row],[AreaID]])</f>
        <v>27594</v>
      </c>
      <c r="H932">
        <f>SUMIFS(F$2:F932,$A$2:A932,Extraction[[#This Row],[AreaID]])</f>
        <v>24739</v>
      </c>
      <c r="I932">
        <f>VLOOKUP(Extraction[[#This Row],[AreaID]],Reserves[],4,FALSE)-Extraction[[#This Row],[OilExtractionToDate]]</f>
        <v>56196</v>
      </c>
      <c r="J932">
        <f>VLOOKUP(Extraction[[#This Row],[AreaID]],Reserves[],5,FALSE)-Extraction[[#This Row],[GasExtractionToDate]]</f>
        <v>58370</v>
      </c>
    </row>
    <row r="933" spans="1:10" x14ac:dyDescent="0.35">
      <c r="A933">
        <v>8</v>
      </c>
      <c r="B933" t="s">
        <v>6</v>
      </c>
      <c r="C933" t="s">
        <v>13</v>
      </c>
      <c r="D933" s="1">
        <v>43299</v>
      </c>
      <c r="E933">
        <v>163</v>
      </c>
      <c r="F933">
        <v>274</v>
      </c>
      <c r="G933">
        <f>SUMIFS(E$2:E933,$A$2:A933,Extraction[[#This Row],[AreaID]])</f>
        <v>27757</v>
      </c>
      <c r="H933">
        <f>SUMIFS(F$2:F933,$A$2:A933,Extraction[[#This Row],[AreaID]])</f>
        <v>25013</v>
      </c>
      <c r="I933">
        <f>VLOOKUP(Extraction[[#This Row],[AreaID]],Reserves[],4,FALSE)-Extraction[[#This Row],[OilExtractionToDate]]</f>
        <v>56033</v>
      </c>
      <c r="J933">
        <f>VLOOKUP(Extraction[[#This Row],[AreaID]],Reserves[],5,FALSE)-Extraction[[#This Row],[GasExtractionToDate]]</f>
        <v>58096</v>
      </c>
    </row>
    <row r="934" spans="1:10" x14ac:dyDescent="0.35">
      <c r="A934">
        <v>8</v>
      </c>
      <c r="B934" t="s">
        <v>6</v>
      </c>
      <c r="C934" t="s">
        <v>13</v>
      </c>
      <c r="D934" s="1">
        <v>43303</v>
      </c>
      <c r="E934">
        <v>185</v>
      </c>
      <c r="F934">
        <v>111</v>
      </c>
      <c r="G934">
        <f>SUMIFS(E$2:E934,$A$2:A934,Extraction[[#This Row],[AreaID]])</f>
        <v>27942</v>
      </c>
      <c r="H934">
        <f>SUMIFS(F$2:F934,$A$2:A934,Extraction[[#This Row],[AreaID]])</f>
        <v>25124</v>
      </c>
      <c r="I934">
        <f>VLOOKUP(Extraction[[#This Row],[AreaID]],Reserves[],4,FALSE)-Extraction[[#This Row],[OilExtractionToDate]]</f>
        <v>55848</v>
      </c>
      <c r="J934">
        <f>VLOOKUP(Extraction[[#This Row],[AreaID]],Reserves[],5,FALSE)-Extraction[[#This Row],[GasExtractionToDate]]</f>
        <v>57985</v>
      </c>
    </row>
    <row r="935" spans="1:10" x14ac:dyDescent="0.35">
      <c r="A935">
        <v>8</v>
      </c>
      <c r="B935" t="s">
        <v>6</v>
      </c>
      <c r="C935" t="s">
        <v>13</v>
      </c>
      <c r="D935" s="1">
        <v>43308</v>
      </c>
      <c r="E935">
        <v>127</v>
      </c>
      <c r="F935">
        <v>93</v>
      </c>
      <c r="G935">
        <f>SUMIFS(E$2:E935,$A$2:A935,Extraction[[#This Row],[AreaID]])</f>
        <v>28069</v>
      </c>
      <c r="H935">
        <f>SUMIFS(F$2:F935,$A$2:A935,Extraction[[#This Row],[AreaID]])</f>
        <v>25217</v>
      </c>
      <c r="I935">
        <f>VLOOKUP(Extraction[[#This Row],[AreaID]],Reserves[],4,FALSE)-Extraction[[#This Row],[OilExtractionToDate]]</f>
        <v>55721</v>
      </c>
      <c r="J935">
        <f>VLOOKUP(Extraction[[#This Row],[AreaID]],Reserves[],5,FALSE)-Extraction[[#This Row],[GasExtractionToDate]]</f>
        <v>57892</v>
      </c>
    </row>
    <row r="936" spans="1:10" x14ac:dyDescent="0.35">
      <c r="A936">
        <v>12</v>
      </c>
      <c r="B936" t="s">
        <v>14</v>
      </c>
      <c r="C936" t="s">
        <v>18</v>
      </c>
      <c r="D936" s="1">
        <v>42947</v>
      </c>
      <c r="E936">
        <v>250</v>
      </c>
      <c r="F936">
        <v>117</v>
      </c>
      <c r="G936">
        <f>SUMIFS(E$2:E936,$A$2:A936,Extraction[[#This Row],[AreaID]])</f>
        <v>13319</v>
      </c>
      <c r="H936">
        <f>SUMIFS(F$2:F936,$A$2:A936,Extraction[[#This Row],[AreaID]])</f>
        <v>11959</v>
      </c>
      <c r="I936">
        <f>VLOOKUP(Extraction[[#This Row],[AreaID]],Reserves[],4,FALSE)-Extraction[[#This Row],[OilExtractionToDate]]</f>
        <v>50068</v>
      </c>
      <c r="J936">
        <f>VLOOKUP(Extraction[[#This Row],[AreaID]],Reserves[],5,FALSE)-Extraction[[#This Row],[GasExtractionToDate]]</f>
        <v>85246</v>
      </c>
    </row>
    <row r="937" spans="1:10" x14ac:dyDescent="0.35">
      <c r="A937">
        <v>4</v>
      </c>
      <c r="B937" t="s">
        <v>5</v>
      </c>
      <c r="C937" t="s">
        <v>8</v>
      </c>
      <c r="D937" s="1">
        <v>42925</v>
      </c>
      <c r="E937">
        <v>88</v>
      </c>
      <c r="F937">
        <v>155</v>
      </c>
      <c r="G937">
        <f>SUMIFS(E$2:E937,$A$2:A937,Extraction[[#This Row],[AreaID]])</f>
        <v>11832</v>
      </c>
      <c r="H937">
        <f>SUMIFS(F$2:F937,$A$2:A937,Extraction[[#This Row],[AreaID]])</f>
        <v>11477</v>
      </c>
      <c r="I937">
        <f>VLOOKUP(Extraction[[#This Row],[AreaID]],Reserves[],4,FALSE)-Extraction[[#This Row],[OilExtractionToDate]]</f>
        <v>53358</v>
      </c>
      <c r="J937">
        <f>VLOOKUP(Extraction[[#This Row],[AreaID]],Reserves[],5,FALSE)-Extraction[[#This Row],[GasExtractionToDate]]</f>
        <v>76976</v>
      </c>
    </row>
    <row r="938" spans="1:10" x14ac:dyDescent="0.35">
      <c r="A938">
        <v>10</v>
      </c>
      <c r="B938" t="s">
        <v>14</v>
      </c>
      <c r="C938" t="s">
        <v>16</v>
      </c>
      <c r="D938" s="1">
        <v>42883</v>
      </c>
      <c r="E938">
        <v>203</v>
      </c>
      <c r="F938">
        <v>66</v>
      </c>
      <c r="G938">
        <f>SUMIFS(E$2:E938,$A$2:A938,Extraction[[#This Row],[AreaID]])</f>
        <v>10065</v>
      </c>
      <c r="H938">
        <f>SUMIFS(F$2:F938,$A$2:A938,Extraction[[#This Row],[AreaID]])</f>
        <v>9246</v>
      </c>
      <c r="I938">
        <f>VLOOKUP(Extraction[[#This Row],[AreaID]],Reserves[],4,FALSE)-Extraction[[#This Row],[OilExtractionToDate]]</f>
        <v>67163</v>
      </c>
      <c r="J938">
        <f>VLOOKUP(Extraction[[#This Row],[AreaID]],Reserves[],5,FALSE)-Extraction[[#This Row],[GasExtractionToDate]]</f>
        <v>56007</v>
      </c>
    </row>
    <row r="939" spans="1:10" x14ac:dyDescent="0.35">
      <c r="A939">
        <v>14</v>
      </c>
      <c r="B939" t="s">
        <v>15</v>
      </c>
      <c r="C939" t="s">
        <v>13</v>
      </c>
      <c r="D939" s="1">
        <v>43042</v>
      </c>
      <c r="E939">
        <v>227</v>
      </c>
      <c r="F939">
        <v>242</v>
      </c>
      <c r="G939">
        <f>SUMIFS(E$2:E939,$A$2:A939,Extraction[[#This Row],[AreaID]])</f>
        <v>14782</v>
      </c>
      <c r="H939">
        <f>SUMIFS(F$2:F939,$A$2:A939,Extraction[[#This Row],[AreaID]])</f>
        <v>12794</v>
      </c>
      <c r="I939">
        <f>VLOOKUP(Extraction[[#This Row],[AreaID]],Reserves[],4,FALSE)-Extraction[[#This Row],[OilExtractionToDate]]</f>
        <v>60629</v>
      </c>
      <c r="J939">
        <f>VLOOKUP(Extraction[[#This Row],[AreaID]],Reserves[],5,FALSE)-Extraction[[#This Row],[GasExtractionToDate]]</f>
        <v>63344</v>
      </c>
    </row>
    <row r="940" spans="1:10" x14ac:dyDescent="0.35">
      <c r="A940">
        <v>11</v>
      </c>
      <c r="B940" t="s">
        <v>14</v>
      </c>
      <c r="C940" t="s">
        <v>17</v>
      </c>
      <c r="D940" s="1">
        <v>42904</v>
      </c>
      <c r="E940">
        <v>259</v>
      </c>
      <c r="F940">
        <v>225</v>
      </c>
      <c r="G940">
        <f>SUMIFS(E$2:E940,$A$2:A940,Extraction[[#This Row],[AreaID]])</f>
        <v>11916</v>
      </c>
      <c r="H940">
        <f>SUMIFS(F$2:F940,$A$2:A940,Extraction[[#This Row],[AreaID]])</f>
        <v>11153</v>
      </c>
      <c r="I940">
        <f>VLOOKUP(Extraction[[#This Row],[AreaID]],Reserves[],4,FALSE)-Extraction[[#This Row],[OilExtractionToDate]]</f>
        <v>64064</v>
      </c>
      <c r="J940">
        <f>VLOOKUP(Extraction[[#This Row],[AreaID]],Reserves[],5,FALSE)-Extraction[[#This Row],[GasExtractionToDate]]</f>
        <v>85644</v>
      </c>
    </row>
    <row r="941" spans="1:10" x14ac:dyDescent="0.35">
      <c r="A941">
        <v>8</v>
      </c>
      <c r="B941" t="s">
        <v>6</v>
      </c>
      <c r="C941" t="s">
        <v>13</v>
      </c>
      <c r="D941" s="1">
        <v>43313</v>
      </c>
      <c r="E941">
        <v>210</v>
      </c>
      <c r="F941">
        <v>53</v>
      </c>
      <c r="G941">
        <f>SUMIFS(E$2:E941,$A$2:A941,Extraction[[#This Row],[AreaID]])</f>
        <v>28279</v>
      </c>
      <c r="H941">
        <f>SUMIFS(F$2:F941,$A$2:A941,Extraction[[#This Row],[AreaID]])</f>
        <v>25270</v>
      </c>
      <c r="I941">
        <f>VLOOKUP(Extraction[[#This Row],[AreaID]],Reserves[],4,FALSE)-Extraction[[#This Row],[OilExtractionToDate]]</f>
        <v>55511</v>
      </c>
      <c r="J941">
        <f>VLOOKUP(Extraction[[#This Row],[AreaID]],Reserves[],5,FALSE)-Extraction[[#This Row],[GasExtractionToDate]]</f>
        <v>57839</v>
      </c>
    </row>
    <row r="942" spans="1:10" x14ac:dyDescent="0.35">
      <c r="A942">
        <v>1</v>
      </c>
      <c r="B942" t="s">
        <v>4</v>
      </c>
      <c r="C942" t="s">
        <v>12</v>
      </c>
      <c r="D942" s="1">
        <v>42995</v>
      </c>
      <c r="E942">
        <v>269</v>
      </c>
      <c r="F942">
        <v>271</v>
      </c>
      <c r="G942">
        <f>SUMIFS(E$2:E942,$A$2:A942,Extraction[[#This Row],[AreaID]])</f>
        <v>14978</v>
      </c>
      <c r="H942">
        <f>SUMIFS(F$2:F942,$A$2:A942,Extraction[[#This Row],[AreaID]])</f>
        <v>14666</v>
      </c>
      <c r="I942">
        <f>VLOOKUP(Extraction[[#This Row],[AreaID]],Reserves[],4,FALSE)-Extraction[[#This Row],[OilExtractionToDate]]</f>
        <v>72612</v>
      </c>
      <c r="J942">
        <f>VLOOKUP(Extraction[[#This Row],[AreaID]],Reserves[],5,FALSE)-Extraction[[#This Row],[GasExtractionToDate]]</f>
        <v>57935</v>
      </c>
    </row>
    <row r="943" spans="1:10" x14ac:dyDescent="0.35">
      <c r="A943">
        <v>13</v>
      </c>
      <c r="B943" t="s">
        <v>15</v>
      </c>
      <c r="C943" t="s">
        <v>19</v>
      </c>
      <c r="D943" s="1">
        <v>42926</v>
      </c>
      <c r="E943">
        <v>249</v>
      </c>
      <c r="F943">
        <v>155</v>
      </c>
      <c r="G943">
        <f>SUMIFS(E$2:E943,$A$2:A943,Extraction[[#This Row],[AreaID]])</f>
        <v>11339</v>
      </c>
      <c r="H943">
        <f>SUMIFS(F$2:F943,$A$2:A943,Extraction[[#This Row],[AreaID]])</f>
        <v>10784</v>
      </c>
      <c r="I943">
        <f>VLOOKUP(Extraction[[#This Row],[AreaID]],Reserves[],4,FALSE)-Extraction[[#This Row],[OilExtractionToDate]]</f>
        <v>81364</v>
      </c>
      <c r="J943">
        <f>VLOOKUP(Extraction[[#This Row],[AreaID]],Reserves[],5,FALSE)-Extraction[[#This Row],[GasExtractionToDate]]</f>
        <v>68671</v>
      </c>
    </row>
    <row r="944" spans="1:10" x14ac:dyDescent="0.35">
      <c r="A944">
        <v>14</v>
      </c>
      <c r="B944" t="s">
        <v>15</v>
      </c>
      <c r="C944" t="s">
        <v>13</v>
      </c>
      <c r="D944" s="1">
        <v>43049</v>
      </c>
      <c r="E944">
        <v>156</v>
      </c>
      <c r="F944">
        <v>263</v>
      </c>
      <c r="G944">
        <f>SUMIFS(E$2:E944,$A$2:A944,Extraction[[#This Row],[AreaID]])</f>
        <v>14938</v>
      </c>
      <c r="H944">
        <f>SUMIFS(F$2:F944,$A$2:A944,Extraction[[#This Row],[AreaID]])</f>
        <v>13057</v>
      </c>
      <c r="I944">
        <f>VLOOKUP(Extraction[[#This Row],[AreaID]],Reserves[],4,FALSE)-Extraction[[#This Row],[OilExtractionToDate]]</f>
        <v>60473</v>
      </c>
      <c r="J944">
        <f>VLOOKUP(Extraction[[#This Row],[AreaID]],Reserves[],5,FALSE)-Extraction[[#This Row],[GasExtractionToDate]]</f>
        <v>63081</v>
      </c>
    </row>
    <row r="945" spans="1:10" x14ac:dyDescent="0.35">
      <c r="A945">
        <v>10</v>
      </c>
      <c r="B945" t="s">
        <v>14</v>
      </c>
      <c r="C945" t="s">
        <v>16</v>
      </c>
      <c r="D945" s="1">
        <v>42891</v>
      </c>
      <c r="E945">
        <v>239</v>
      </c>
      <c r="F945">
        <v>220</v>
      </c>
      <c r="G945">
        <f>SUMIFS(E$2:E945,$A$2:A945,Extraction[[#This Row],[AreaID]])</f>
        <v>10304</v>
      </c>
      <c r="H945">
        <f>SUMIFS(F$2:F945,$A$2:A945,Extraction[[#This Row],[AreaID]])</f>
        <v>9466</v>
      </c>
      <c r="I945">
        <f>VLOOKUP(Extraction[[#This Row],[AreaID]],Reserves[],4,FALSE)-Extraction[[#This Row],[OilExtractionToDate]]</f>
        <v>66924</v>
      </c>
      <c r="J945">
        <f>VLOOKUP(Extraction[[#This Row],[AreaID]],Reserves[],5,FALSE)-Extraction[[#This Row],[GasExtractionToDate]]</f>
        <v>55787</v>
      </c>
    </row>
    <row r="946" spans="1:10" x14ac:dyDescent="0.35">
      <c r="A946">
        <v>2</v>
      </c>
      <c r="B946" t="s">
        <v>4</v>
      </c>
      <c r="C946" t="s">
        <v>13</v>
      </c>
      <c r="D946" s="1">
        <v>42955</v>
      </c>
      <c r="E946">
        <v>164</v>
      </c>
      <c r="F946">
        <v>207</v>
      </c>
      <c r="G946">
        <f>SUMIFS(E$2:E946,$A$2:A946,Extraction[[#This Row],[AreaID]])</f>
        <v>12731</v>
      </c>
      <c r="H946">
        <f>SUMIFS(F$2:F946,$A$2:A946,Extraction[[#This Row],[AreaID]])</f>
        <v>12487</v>
      </c>
      <c r="I946">
        <f>VLOOKUP(Extraction[[#This Row],[AreaID]],Reserves[],4,FALSE)-Extraction[[#This Row],[OilExtractionToDate]]</f>
        <v>51710</v>
      </c>
      <c r="J946">
        <f>VLOOKUP(Extraction[[#This Row],[AreaID]],Reserves[],5,FALSE)-Extraction[[#This Row],[GasExtractionToDate]]</f>
        <v>73722</v>
      </c>
    </row>
    <row r="947" spans="1:10" x14ac:dyDescent="0.35">
      <c r="A947">
        <v>12</v>
      </c>
      <c r="B947" t="s">
        <v>14</v>
      </c>
      <c r="C947" t="s">
        <v>18</v>
      </c>
      <c r="D947" s="1">
        <v>42951</v>
      </c>
      <c r="E947">
        <v>212</v>
      </c>
      <c r="F947">
        <v>125</v>
      </c>
      <c r="G947">
        <f>SUMIFS(E$2:E947,$A$2:A947,Extraction[[#This Row],[AreaID]])</f>
        <v>13531</v>
      </c>
      <c r="H947">
        <f>SUMIFS(F$2:F947,$A$2:A947,Extraction[[#This Row],[AreaID]])</f>
        <v>12084</v>
      </c>
      <c r="I947">
        <f>VLOOKUP(Extraction[[#This Row],[AreaID]],Reserves[],4,FALSE)-Extraction[[#This Row],[OilExtractionToDate]]</f>
        <v>49856</v>
      </c>
      <c r="J947">
        <f>VLOOKUP(Extraction[[#This Row],[AreaID]],Reserves[],5,FALSE)-Extraction[[#This Row],[GasExtractionToDate]]</f>
        <v>85121</v>
      </c>
    </row>
    <row r="948" spans="1:10" x14ac:dyDescent="0.35">
      <c r="A948">
        <v>8</v>
      </c>
      <c r="B948" t="s">
        <v>6</v>
      </c>
      <c r="C948" t="s">
        <v>13</v>
      </c>
      <c r="D948" s="1">
        <v>43318</v>
      </c>
      <c r="E948">
        <v>204</v>
      </c>
      <c r="F948">
        <v>230</v>
      </c>
      <c r="G948">
        <f>SUMIFS(E$2:E948,$A$2:A948,Extraction[[#This Row],[AreaID]])</f>
        <v>28483</v>
      </c>
      <c r="H948">
        <f>SUMIFS(F$2:F948,$A$2:A948,Extraction[[#This Row],[AreaID]])</f>
        <v>25500</v>
      </c>
      <c r="I948">
        <f>VLOOKUP(Extraction[[#This Row],[AreaID]],Reserves[],4,FALSE)-Extraction[[#This Row],[OilExtractionToDate]]</f>
        <v>55307</v>
      </c>
      <c r="J948">
        <f>VLOOKUP(Extraction[[#This Row],[AreaID]],Reserves[],5,FALSE)-Extraction[[#This Row],[GasExtractionToDate]]</f>
        <v>57609</v>
      </c>
    </row>
    <row r="949" spans="1:10" x14ac:dyDescent="0.35">
      <c r="A949">
        <v>4</v>
      </c>
      <c r="B949" t="s">
        <v>5</v>
      </c>
      <c r="C949" t="s">
        <v>8</v>
      </c>
      <c r="D949" s="1">
        <v>42932</v>
      </c>
      <c r="E949">
        <v>222</v>
      </c>
      <c r="F949">
        <v>176</v>
      </c>
      <c r="G949">
        <f>SUMIFS(E$2:E949,$A$2:A949,Extraction[[#This Row],[AreaID]])</f>
        <v>12054</v>
      </c>
      <c r="H949">
        <f>SUMIFS(F$2:F949,$A$2:A949,Extraction[[#This Row],[AreaID]])</f>
        <v>11653</v>
      </c>
      <c r="I949">
        <f>VLOOKUP(Extraction[[#This Row],[AreaID]],Reserves[],4,FALSE)-Extraction[[#This Row],[OilExtractionToDate]]</f>
        <v>53136</v>
      </c>
      <c r="J949">
        <f>VLOOKUP(Extraction[[#This Row],[AreaID]],Reserves[],5,FALSE)-Extraction[[#This Row],[GasExtractionToDate]]</f>
        <v>76800</v>
      </c>
    </row>
    <row r="950" spans="1:10" x14ac:dyDescent="0.35">
      <c r="A950">
        <v>5</v>
      </c>
      <c r="B950" t="s">
        <v>5</v>
      </c>
      <c r="C950" t="s">
        <v>9</v>
      </c>
      <c r="D950" s="1">
        <v>42985</v>
      </c>
      <c r="E950">
        <v>147</v>
      </c>
      <c r="F950">
        <v>105</v>
      </c>
      <c r="G950">
        <f>SUMIFS(E$2:E950,$A$2:A950,Extraction[[#This Row],[AreaID]])</f>
        <v>13326</v>
      </c>
      <c r="H950">
        <f>SUMIFS(F$2:F950,$A$2:A950,Extraction[[#This Row],[AreaID]])</f>
        <v>12666</v>
      </c>
      <c r="I950">
        <f>VLOOKUP(Extraction[[#This Row],[AreaID]],Reserves[],4,FALSE)-Extraction[[#This Row],[OilExtractionToDate]]</f>
        <v>34097</v>
      </c>
      <c r="J950">
        <f>VLOOKUP(Extraction[[#This Row],[AreaID]],Reserves[],5,FALSE)-Extraction[[#This Row],[GasExtractionToDate]]</f>
        <v>65042</v>
      </c>
    </row>
    <row r="951" spans="1:10" x14ac:dyDescent="0.35">
      <c r="A951">
        <v>2</v>
      </c>
      <c r="B951" t="s">
        <v>4</v>
      </c>
      <c r="C951" t="s">
        <v>13</v>
      </c>
      <c r="D951" s="1">
        <v>42958</v>
      </c>
      <c r="E951">
        <v>294</v>
      </c>
      <c r="F951">
        <v>140</v>
      </c>
      <c r="G951">
        <f>SUMIFS(E$2:E951,$A$2:A951,Extraction[[#This Row],[AreaID]])</f>
        <v>13025</v>
      </c>
      <c r="H951">
        <f>SUMIFS(F$2:F951,$A$2:A951,Extraction[[#This Row],[AreaID]])</f>
        <v>12627</v>
      </c>
      <c r="I951">
        <f>VLOOKUP(Extraction[[#This Row],[AreaID]],Reserves[],4,FALSE)-Extraction[[#This Row],[OilExtractionToDate]]</f>
        <v>51416</v>
      </c>
      <c r="J951">
        <f>VLOOKUP(Extraction[[#This Row],[AreaID]],Reserves[],5,FALSE)-Extraction[[#This Row],[GasExtractionToDate]]</f>
        <v>73582</v>
      </c>
    </row>
    <row r="952" spans="1:10" x14ac:dyDescent="0.35">
      <c r="A952">
        <v>8</v>
      </c>
      <c r="B952" t="s">
        <v>6</v>
      </c>
      <c r="C952" t="s">
        <v>13</v>
      </c>
      <c r="D952" s="1">
        <v>43325</v>
      </c>
      <c r="E952">
        <v>138</v>
      </c>
      <c r="F952">
        <v>83</v>
      </c>
      <c r="G952">
        <f>SUMIFS(E$2:E952,$A$2:A952,Extraction[[#This Row],[AreaID]])</f>
        <v>28621</v>
      </c>
      <c r="H952">
        <f>SUMIFS(F$2:F952,$A$2:A952,Extraction[[#This Row],[AreaID]])</f>
        <v>25583</v>
      </c>
      <c r="I952">
        <f>VLOOKUP(Extraction[[#This Row],[AreaID]],Reserves[],4,FALSE)-Extraction[[#This Row],[OilExtractionToDate]]</f>
        <v>55169</v>
      </c>
      <c r="J952">
        <f>VLOOKUP(Extraction[[#This Row],[AreaID]],Reserves[],5,FALSE)-Extraction[[#This Row],[GasExtractionToDate]]</f>
        <v>57526</v>
      </c>
    </row>
    <row r="953" spans="1:10" x14ac:dyDescent="0.35">
      <c r="A953">
        <v>13</v>
      </c>
      <c r="B953" t="s">
        <v>15</v>
      </c>
      <c r="C953" t="s">
        <v>19</v>
      </c>
      <c r="D953" s="1">
        <v>42930</v>
      </c>
      <c r="E953">
        <v>141</v>
      </c>
      <c r="F953">
        <v>207</v>
      </c>
      <c r="G953">
        <f>SUMIFS(E$2:E953,$A$2:A953,Extraction[[#This Row],[AreaID]])</f>
        <v>11480</v>
      </c>
      <c r="H953">
        <f>SUMIFS(F$2:F953,$A$2:A953,Extraction[[#This Row],[AreaID]])</f>
        <v>10991</v>
      </c>
      <c r="I953">
        <f>VLOOKUP(Extraction[[#This Row],[AreaID]],Reserves[],4,FALSE)-Extraction[[#This Row],[OilExtractionToDate]]</f>
        <v>81223</v>
      </c>
      <c r="J953">
        <f>VLOOKUP(Extraction[[#This Row],[AreaID]],Reserves[],5,FALSE)-Extraction[[#This Row],[GasExtractionToDate]]</f>
        <v>68464</v>
      </c>
    </row>
    <row r="954" spans="1:10" x14ac:dyDescent="0.35">
      <c r="A954">
        <v>10</v>
      </c>
      <c r="B954" t="s">
        <v>14</v>
      </c>
      <c r="C954" t="s">
        <v>16</v>
      </c>
      <c r="D954" s="1">
        <v>42897</v>
      </c>
      <c r="E954">
        <v>288</v>
      </c>
      <c r="F954">
        <v>280</v>
      </c>
      <c r="G954">
        <f>SUMIFS(E$2:E954,$A$2:A954,Extraction[[#This Row],[AreaID]])</f>
        <v>10592</v>
      </c>
      <c r="H954">
        <f>SUMIFS(F$2:F954,$A$2:A954,Extraction[[#This Row],[AreaID]])</f>
        <v>9746</v>
      </c>
      <c r="I954">
        <f>VLOOKUP(Extraction[[#This Row],[AreaID]],Reserves[],4,FALSE)-Extraction[[#This Row],[OilExtractionToDate]]</f>
        <v>66636</v>
      </c>
      <c r="J954">
        <f>VLOOKUP(Extraction[[#This Row],[AreaID]],Reserves[],5,FALSE)-Extraction[[#This Row],[GasExtractionToDate]]</f>
        <v>55507</v>
      </c>
    </row>
    <row r="955" spans="1:10" x14ac:dyDescent="0.35">
      <c r="A955">
        <v>12</v>
      </c>
      <c r="B955" t="s">
        <v>14</v>
      </c>
      <c r="C955" t="s">
        <v>18</v>
      </c>
      <c r="D955" s="1">
        <v>42954</v>
      </c>
      <c r="E955">
        <v>239</v>
      </c>
      <c r="F955">
        <v>68</v>
      </c>
      <c r="G955">
        <f>SUMIFS(E$2:E955,$A$2:A955,Extraction[[#This Row],[AreaID]])</f>
        <v>13770</v>
      </c>
      <c r="H955">
        <f>SUMIFS(F$2:F955,$A$2:A955,Extraction[[#This Row],[AreaID]])</f>
        <v>12152</v>
      </c>
      <c r="I955">
        <f>VLOOKUP(Extraction[[#This Row],[AreaID]],Reserves[],4,FALSE)-Extraction[[#This Row],[OilExtractionToDate]]</f>
        <v>49617</v>
      </c>
      <c r="J955">
        <f>VLOOKUP(Extraction[[#This Row],[AreaID]],Reserves[],5,FALSE)-Extraction[[#This Row],[GasExtractionToDate]]</f>
        <v>85053</v>
      </c>
    </row>
    <row r="956" spans="1:10" x14ac:dyDescent="0.35">
      <c r="A956">
        <v>4</v>
      </c>
      <c r="B956" t="s">
        <v>5</v>
      </c>
      <c r="C956" t="s">
        <v>8</v>
      </c>
      <c r="D956" s="1">
        <v>42938</v>
      </c>
      <c r="E956">
        <v>256</v>
      </c>
      <c r="F956">
        <v>104</v>
      </c>
      <c r="G956">
        <f>SUMIFS(E$2:E956,$A$2:A956,Extraction[[#This Row],[AreaID]])</f>
        <v>12310</v>
      </c>
      <c r="H956">
        <f>SUMIFS(F$2:F956,$A$2:A956,Extraction[[#This Row],[AreaID]])</f>
        <v>11757</v>
      </c>
      <c r="I956">
        <f>VLOOKUP(Extraction[[#This Row],[AreaID]],Reserves[],4,FALSE)-Extraction[[#This Row],[OilExtractionToDate]]</f>
        <v>52880</v>
      </c>
      <c r="J956">
        <f>VLOOKUP(Extraction[[#This Row],[AreaID]],Reserves[],5,FALSE)-Extraction[[#This Row],[GasExtractionToDate]]</f>
        <v>76696</v>
      </c>
    </row>
    <row r="957" spans="1:10" x14ac:dyDescent="0.35">
      <c r="A957">
        <v>13</v>
      </c>
      <c r="B957" t="s">
        <v>15</v>
      </c>
      <c r="C957" t="s">
        <v>19</v>
      </c>
      <c r="D957" s="1">
        <v>42936</v>
      </c>
      <c r="E957">
        <v>159</v>
      </c>
      <c r="F957">
        <v>80</v>
      </c>
      <c r="G957">
        <f>SUMIFS(E$2:E957,$A$2:A957,Extraction[[#This Row],[AreaID]])</f>
        <v>11639</v>
      </c>
      <c r="H957">
        <f>SUMIFS(F$2:F957,$A$2:A957,Extraction[[#This Row],[AreaID]])</f>
        <v>11071</v>
      </c>
      <c r="I957">
        <f>VLOOKUP(Extraction[[#This Row],[AreaID]],Reserves[],4,FALSE)-Extraction[[#This Row],[OilExtractionToDate]]</f>
        <v>81064</v>
      </c>
      <c r="J957">
        <f>VLOOKUP(Extraction[[#This Row],[AreaID]],Reserves[],5,FALSE)-Extraction[[#This Row],[GasExtractionToDate]]</f>
        <v>68384</v>
      </c>
    </row>
    <row r="958" spans="1:10" x14ac:dyDescent="0.35">
      <c r="A958">
        <v>8</v>
      </c>
      <c r="B958" t="s">
        <v>6</v>
      </c>
      <c r="C958" t="s">
        <v>13</v>
      </c>
      <c r="D958" s="1">
        <v>43328</v>
      </c>
      <c r="E958">
        <v>145</v>
      </c>
      <c r="F958">
        <v>198</v>
      </c>
      <c r="G958">
        <f>SUMIFS(E$2:E958,$A$2:A958,Extraction[[#This Row],[AreaID]])</f>
        <v>28766</v>
      </c>
      <c r="H958">
        <f>SUMIFS(F$2:F958,$A$2:A958,Extraction[[#This Row],[AreaID]])</f>
        <v>25781</v>
      </c>
      <c r="I958">
        <f>VLOOKUP(Extraction[[#This Row],[AreaID]],Reserves[],4,FALSE)-Extraction[[#This Row],[OilExtractionToDate]]</f>
        <v>55024</v>
      </c>
      <c r="J958">
        <f>VLOOKUP(Extraction[[#This Row],[AreaID]],Reserves[],5,FALSE)-Extraction[[#This Row],[GasExtractionToDate]]</f>
        <v>57328</v>
      </c>
    </row>
    <row r="959" spans="1:10" x14ac:dyDescent="0.35">
      <c r="A959">
        <v>13</v>
      </c>
      <c r="B959" t="s">
        <v>15</v>
      </c>
      <c r="C959" t="s">
        <v>19</v>
      </c>
      <c r="D959" s="1">
        <v>42940</v>
      </c>
      <c r="E959">
        <v>256</v>
      </c>
      <c r="F959">
        <v>52</v>
      </c>
      <c r="G959">
        <f>SUMIFS(E$2:E959,$A$2:A959,Extraction[[#This Row],[AreaID]])</f>
        <v>11895</v>
      </c>
      <c r="H959">
        <f>SUMIFS(F$2:F959,$A$2:A959,Extraction[[#This Row],[AreaID]])</f>
        <v>11123</v>
      </c>
      <c r="I959">
        <f>VLOOKUP(Extraction[[#This Row],[AreaID]],Reserves[],4,FALSE)-Extraction[[#This Row],[OilExtractionToDate]]</f>
        <v>80808</v>
      </c>
      <c r="J959">
        <f>VLOOKUP(Extraction[[#This Row],[AreaID]],Reserves[],5,FALSE)-Extraction[[#This Row],[GasExtractionToDate]]</f>
        <v>68332</v>
      </c>
    </row>
    <row r="960" spans="1:10" x14ac:dyDescent="0.35">
      <c r="A960">
        <v>8</v>
      </c>
      <c r="B960" t="s">
        <v>6</v>
      </c>
      <c r="C960" t="s">
        <v>13</v>
      </c>
      <c r="D960" s="1">
        <v>43336</v>
      </c>
      <c r="E960">
        <v>130</v>
      </c>
      <c r="F960">
        <v>247</v>
      </c>
      <c r="G960">
        <f>SUMIFS(E$2:E960,$A$2:A960,Extraction[[#This Row],[AreaID]])</f>
        <v>28896</v>
      </c>
      <c r="H960">
        <f>SUMIFS(F$2:F960,$A$2:A960,Extraction[[#This Row],[AreaID]])</f>
        <v>26028</v>
      </c>
      <c r="I960">
        <f>VLOOKUP(Extraction[[#This Row],[AreaID]],Reserves[],4,FALSE)-Extraction[[#This Row],[OilExtractionToDate]]</f>
        <v>54894</v>
      </c>
      <c r="J960">
        <f>VLOOKUP(Extraction[[#This Row],[AreaID]],Reserves[],5,FALSE)-Extraction[[#This Row],[GasExtractionToDate]]</f>
        <v>57081</v>
      </c>
    </row>
    <row r="961" spans="1:10" x14ac:dyDescent="0.35">
      <c r="A961">
        <v>1</v>
      </c>
      <c r="B961" t="s">
        <v>4</v>
      </c>
      <c r="C961" t="s">
        <v>12</v>
      </c>
      <c r="D961" s="1">
        <v>43002</v>
      </c>
      <c r="E961">
        <v>176</v>
      </c>
      <c r="F961">
        <v>76</v>
      </c>
      <c r="G961">
        <f>SUMIFS(E$2:E961,$A$2:A961,Extraction[[#This Row],[AreaID]])</f>
        <v>15154</v>
      </c>
      <c r="H961">
        <f>SUMIFS(F$2:F961,$A$2:A961,Extraction[[#This Row],[AreaID]])</f>
        <v>14742</v>
      </c>
      <c r="I961">
        <f>VLOOKUP(Extraction[[#This Row],[AreaID]],Reserves[],4,FALSE)-Extraction[[#This Row],[OilExtractionToDate]]</f>
        <v>72436</v>
      </c>
      <c r="J961">
        <f>VLOOKUP(Extraction[[#This Row],[AreaID]],Reserves[],5,FALSE)-Extraction[[#This Row],[GasExtractionToDate]]</f>
        <v>57859</v>
      </c>
    </row>
    <row r="962" spans="1:10" x14ac:dyDescent="0.35">
      <c r="A962">
        <v>11</v>
      </c>
      <c r="B962" t="s">
        <v>14</v>
      </c>
      <c r="C962" t="s">
        <v>17</v>
      </c>
      <c r="D962" s="1">
        <v>42908</v>
      </c>
      <c r="E962">
        <v>146</v>
      </c>
      <c r="F962">
        <v>79</v>
      </c>
      <c r="G962">
        <f>SUMIFS(E$2:E962,$A$2:A962,Extraction[[#This Row],[AreaID]])</f>
        <v>12062</v>
      </c>
      <c r="H962">
        <f>SUMIFS(F$2:F962,$A$2:A962,Extraction[[#This Row],[AreaID]])</f>
        <v>11232</v>
      </c>
      <c r="I962">
        <f>VLOOKUP(Extraction[[#This Row],[AreaID]],Reserves[],4,FALSE)-Extraction[[#This Row],[OilExtractionToDate]]</f>
        <v>63918</v>
      </c>
      <c r="J962">
        <f>VLOOKUP(Extraction[[#This Row],[AreaID]],Reserves[],5,FALSE)-Extraction[[#This Row],[GasExtractionToDate]]</f>
        <v>85565</v>
      </c>
    </row>
    <row r="963" spans="1:10" x14ac:dyDescent="0.35">
      <c r="A963">
        <v>10</v>
      </c>
      <c r="B963" t="s">
        <v>14</v>
      </c>
      <c r="C963" t="s">
        <v>16</v>
      </c>
      <c r="D963" s="1">
        <v>42904</v>
      </c>
      <c r="E963">
        <v>274</v>
      </c>
      <c r="F963">
        <v>120</v>
      </c>
      <c r="G963">
        <f>SUMIFS(E$2:E963,$A$2:A963,Extraction[[#This Row],[AreaID]])</f>
        <v>10866</v>
      </c>
      <c r="H963">
        <f>SUMIFS(F$2:F963,$A$2:A963,Extraction[[#This Row],[AreaID]])</f>
        <v>9866</v>
      </c>
      <c r="I963">
        <f>VLOOKUP(Extraction[[#This Row],[AreaID]],Reserves[],4,FALSE)-Extraction[[#This Row],[OilExtractionToDate]]</f>
        <v>66362</v>
      </c>
      <c r="J963">
        <f>VLOOKUP(Extraction[[#This Row],[AreaID]],Reserves[],5,FALSE)-Extraction[[#This Row],[GasExtractionToDate]]</f>
        <v>55387</v>
      </c>
    </row>
    <row r="964" spans="1:10" x14ac:dyDescent="0.35">
      <c r="A964">
        <v>2</v>
      </c>
      <c r="B964" t="s">
        <v>4</v>
      </c>
      <c r="C964" t="s">
        <v>13</v>
      </c>
      <c r="D964" s="1">
        <v>42962</v>
      </c>
      <c r="E964">
        <v>191</v>
      </c>
      <c r="F964">
        <v>156</v>
      </c>
      <c r="G964">
        <f>SUMIFS(E$2:E964,$A$2:A964,Extraction[[#This Row],[AreaID]])</f>
        <v>13216</v>
      </c>
      <c r="H964">
        <f>SUMIFS(F$2:F964,$A$2:A964,Extraction[[#This Row],[AreaID]])</f>
        <v>12783</v>
      </c>
      <c r="I964">
        <f>VLOOKUP(Extraction[[#This Row],[AreaID]],Reserves[],4,FALSE)-Extraction[[#This Row],[OilExtractionToDate]]</f>
        <v>51225</v>
      </c>
      <c r="J964">
        <f>VLOOKUP(Extraction[[#This Row],[AreaID]],Reserves[],5,FALSE)-Extraction[[#This Row],[GasExtractionToDate]]</f>
        <v>73426</v>
      </c>
    </row>
    <row r="965" spans="1:10" x14ac:dyDescent="0.35">
      <c r="A965">
        <v>1</v>
      </c>
      <c r="B965" t="s">
        <v>4</v>
      </c>
      <c r="C965" t="s">
        <v>12</v>
      </c>
      <c r="D965" s="1">
        <v>43010</v>
      </c>
      <c r="E965">
        <v>295</v>
      </c>
      <c r="F965">
        <v>275</v>
      </c>
      <c r="G965">
        <f>SUMIFS(E$2:E965,$A$2:A965,Extraction[[#This Row],[AreaID]])</f>
        <v>15449</v>
      </c>
      <c r="H965">
        <f>SUMIFS(F$2:F965,$A$2:A965,Extraction[[#This Row],[AreaID]])</f>
        <v>15017</v>
      </c>
      <c r="I965">
        <f>VLOOKUP(Extraction[[#This Row],[AreaID]],Reserves[],4,FALSE)-Extraction[[#This Row],[OilExtractionToDate]]</f>
        <v>72141</v>
      </c>
      <c r="J965">
        <f>VLOOKUP(Extraction[[#This Row],[AreaID]],Reserves[],5,FALSE)-Extraction[[#This Row],[GasExtractionToDate]]</f>
        <v>57584</v>
      </c>
    </row>
    <row r="966" spans="1:10" x14ac:dyDescent="0.35">
      <c r="A966">
        <v>5</v>
      </c>
      <c r="B966" t="s">
        <v>5</v>
      </c>
      <c r="C966" t="s">
        <v>9</v>
      </c>
      <c r="D966" s="1">
        <v>42988</v>
      </c>
      <c r="E966">
        <v>148</v>
      </c>
      <c r="F966">
        <v>90</v>
      </c>
      <c r="G966">
        <f>SUMIFS(E$2:E966,$A$2:A966,Extraction[[#This Row],[AreaID]])</f>
        <v>13474</v>
      </c>
      <c r="H966">
        <f>SUMIFS(F$2:F966,$A$2:A966,Extraction[[#This Row],[AreaID]])</f>
        <v>12756</v>
      </c>
      <c r="I966">
        <f>VLOOKUP(Extraction[[#This Row],[AreaID]],Reserves[],4,FALSE)-Extraction[[#This Row],[OilExtractionToDate]]</f>
        <v>33949</v>
      </c>
      <c r="J966">
        <f>VLOOKUP(Extraction[[#This Row],[AreaID]],Reserves[],5,FALSE)-Extraction[[#This Row],[GasExtractionToDate]]</f>
        <v>64952</v>
      </c>
    </row>
    <row r="967" spans="1:10" x14ac:dyDescent="0.35">
      <c r="A967">
        <v>12</v>
      </c>
      <c r="B967" t="s">
        <v>14</v>
      </c>
      <c r="C967" t="s">
        <v>18</v>
      </c>
      <c r="D967" s="1">
        <v>42961</v>
      </c>
      <c r="E967">
        <v>247</v>
      </c>
      <c r="F967">
        <v>52</v>
      </c>
      <c r="G967">
        <f>SUMIFS(E$2:E967,$A$2:A967,Extraction[[#This Row],[AreaID]])</f>
        <v>14017</v>
      </c>
      <c r="H967">
        <f>SUMIFS(F$2:F967,$A$2:A967,Extraction[[#This Row],[AreaID]])</f>
        <v>12204</v>
      </c>
      <c r="I967">
        <f>VLOOKUP(Extraction[[#This Row],[AreaID]],Reserves[],4,FALSE)-Extraction[[#This Row],[OilExtractionToDate]]</f>
        <v>49370</v>
      </c>
      <c r="J967">
        <f>VLOOKUP(Extraction[[#This Row],[AreaID]],Reserves[],5,FALSE)-Extraction[[#This Row],[GasExtractionToDate]]</f>
        <v>85001</v>
      </c>
    </row>
    <row r="968" spans="1:10" x14ac:dyDescent="0.35">
      <c r="A968">
        <v>8</v>
      </c>
      <c r="B968" t="s">
        <v>6</v>
      </c>
      <c r="C968" t="s">
        <v>13</v>
      </c>
      <c r="D968" s="1">
        <v>43343</v>
      </c>
      <c r="E968">
        <v>106</v>
      </c>
      <c r="F968">
        <v>237</v>
      </c>
      <c r="G968">
        <f>SUMIFS(E$2:E968,$A$2:A968,Extraction[[#This Row],[AreaID]])</f>
        <v>29002</v>
      </c>
      <c r="H968">
        <f>SUMIFS(F$2:F968,$A$2:A968,Extraction[[#This Row],[AreaID]])</f>
        <v>26265</v>
      </c>
      <c r="I968">
        <f>VLOOKUP(Extraction[[#This Row],[AreaID]],Reserves[],4,FALSE)-Extraction[[#This Row],[OilExtractionToDate]]</f>
        <v>54788</v>
      </c>
      <c r="J968">
        <f>VLOOKUP(Extraction[[#This Row],[AreaID]],Reserves[],5,FALSE)-Extraction[[#This Row],[GasExtractionToDate]]</f>
        <v>56844</v>
      </c>
    </row>
    <row r="969" spans="1:10" x14ac:dyDescent="0.35">
      <c r="A969">
        <v>8</v>
      </c>
      <c r="B969" t="s">
        <v>6</v>
      </c>
      <c r="C969" t="s">
        <v>13</v>
      </c>
      <c r="D969" s="1">
        <v>43351</v>
      </c>
      <c r="E969">
        <v>172</v>
      </c>
      <c r="F969">
        <v>160</v>
      </c>
      <c r="G969">
        <f>SUMIFS(E$2:E969,$A$2:A969,Extraction[[#This Row],[AreaID]])</f>
        <v>29174</v>
      </c>
      <c r="H969">
        <f>SUMIFS(F$2:F969,$A$2:A969,Extraction[[#This Row],[AreaID]])</f>
        <v>26425</v>
      </c>
      <c r="I969">
        <f>VLOOKUP(Extraction[[#This Row],[AreaID]],Reserves[],4,FALSE)-Extraction[[#This Row],[OilExtractionToDate]]</f>
        <v>54616</v>
      </c>
      <c r="J969">
        <f>VLOOKUP(Extraction[[#This Row],[AreaID]],Reserves[],5,FALSE)-Extraction[[#This Row],[GasExtractionToDate]]</f>
        <v>56684</v>
      </c>
    </row>
    <row r="970" spans="1:10" x14ac:dyDescent="0.35">
      <c r="A970">
        <v>3</v>
      </c>
      <c r="B970" t="s">
        <v>4</v>
      </c>
      <c r="C970" t="s">
        <v>7</v>
      </c>
      <c r="D970" s="1">
        <v>42926</v>
      </c>
      <c r="E970">
        <v>203</v>
      </c>
      <c r="F970">
        <v>237</v>
      </c>
      <c r="G970">
        <f>SUMIFS(E$2:E970,$A$2:A970,Extraction[[#This Row],[AreaID]])</f>
        <v>11720</v>
      </c>
      <c r="H970">
        <f>SUMIFS(F$2:F970,$A$2:A970,Extraction[[#This Row],[AreaID]])</f>
        <v>9887</v>
      </c>
      <c r="I970">
        <f>VLOOKUP(Extraction[[#This Row],[AreaID]],Reserves[],4,FALSE)-Extraction[[#This Row],[OilExtractionToDate]]</f>
        <v>40438</v>
      </c>
      <c r="J970">
        <f>VLOOKUP(Extraction[[#This Row],[AreaID]],Reserves[],5,FALSE)-Extraction[[#This Row],[GasExtractionToDate]]</f>
        <v>86551</v>
      </c>
    </row>
    <row r="971" spans="1:10" x14ac:dyDescent="0.35">
      <c r="A971">
        <v>1</v>
      </c>
      <c r="B971" t="s">
        <v>4</v>
      </c>
      <c r="C971" t="s">
        <v>12</v>
      </c>
      <c r="D971" s="1">
        <v>43015</v>
      </c>
      <c r="E971">
        <v>170</v>
      </c>
      <c r="F971">
        <v>114</v>
      </c>
      <c r="G971">
        <f>SUMIFS(E$2:E971,$A$2:A971,Extraction[[#This Row],[AreaID]])</f>
        <v>15619</v>
      </c>
      <c r="H971">
        <f>SUMIFS(F$2:F971,$A$2:A971,Extraction[[#This Row],[AreaID]])</f>
        <v>15131</v>
      </c>
      <c r="I971">
        <f>VLOOKUP(Extraction[[#This Row],[AreaID]],Reserves[],4,FALSE)-Extraction[[#This Row],[OilExtractionToDate]]</f>
        <v>71971</v>
      </c>
      <c r="J971">
        <f>VLOOKUP(Extraction[[#This Row],[AreaID]],Reserves[],5,FALSE)-Extraction[[#This Row],[GasExtractionToDate]]</f>
        <v>57470</v>
      </c>
    </row>
    <row r="972" spans="1:10" x14ac:dyDescent="0.35">
      <c r="A972">
        <v>13</v>
      </c>
      <c r="B972" t="s">
        <v>15</v>
      </c>
      <c r="C972" t="s">
        <v>19</v>
      </c>
      <c r="D972" s="1">
        <v>42943</v>
      </c>
      <c r="E972">
        <v>172</v>
      </c>
      <c r="F972">
        <v>69</v>
      </c>
      <c r="G972">
        <f>SUMIFS(E$2:E972,$A$2:A972,Extraction[[#This Row],[AreaID]])</f>
        <v>12067</v>
      </c>
      <c r="H972">
        <f>SUMIFS(F$2:F972,$A$2:A972,Extraction[[#This Row],[AreaID]])</f>
        <v>11192</v>
      </c>
      <c r="I972">
        <f>VLOOKUP(Extraction[[#This Row],[AreaID]],Reserves[],4,FALSE)-Extraction[[#This Row],[OilExtractionToDate]]</f>
        <v>80636</v>
      </c>
      <c r="J972">
        <f>VLOOKUP(Extraction[[#This Row],[AreaID]],Reserves[],5,FALSE)-Extraction[[#This Row],[GasExtractionToDate]]</f>
        <v>68263</v>
      </c>
    </row>
    <row r="973" spans="1:10" x14ac:dyDescent="0.35">
      <c r="A973">
        <v>12</v>
      </c>
      <c r="B973" t="s">
        <v>14</v>
      </c>
      <c r="C973" t="s">
        <v>18</v>
      </c>
      <c r="D973" s="1">
        <v>42968</v>
      </c>
      <c r="E973">
        <v>158</v>
      </c>
      <c r="F973">
        <v>190</v>
      </c>
      <c r="G973">
        <f>SUMIFS(E$2:E973,$A$2:A973,Extraction[[#This Row],[AreaID]])</f>
        <v>14175</v>
      </c>
      <c r="H973">
        <f>SUMIFS(F$2:F973,$A$2:A973,Extraction[[#This Row],[AreaID]])</f>
        <v>12394</v>
      </c>
      <c r="I973">
        <f>VLOOKUP(Extraction[[#This Row],[AreaID]],Reserves[],4,FALSE)-Extraction[[#This Row],[OilExtractionToDate]]</f>
        <v>49212</v>
      </c>
      <c r="J973">
        <f>VLOOKUP(Extraction[[#This Row],[AreaID]],Reserves[],5,FALSE)-Extraction[[#This Row],[GasExtractionToDate]]</f>
        <v>84811</v>
      </c>
    </row>
    <row r="974" spans="1:10" x14ac:dyDescent="0.35">
      <c r="A974">
        <v>5</v>
      </c>
      <c r="B974" t="s">
        <v>5</v>
      </c>
      <c r="C974" t="s">
        <v>9</v>
      </c>
      <c r="D974" s="1">
        <v>42993</v>
      </c>
      <c r="E974">
        <v>299</v>
      </c>
      <c r="F974">
        <v>50</v>
      </c>
      <c r="G974">
        <f>SUMIFS(E$2:E974,$A$2:A974,Extraction[[#This Row],[AreaID]])</f>
        <v>13773</v>
      </c>
      <c r="H974">
        <f>SUMIFS(F$2:F974,$A$2:A974,Extraction[[#This Row],[AreaID]])</f>
        <v>12806</v>
      </c>
      <c r="I974">
        <f>VLOOKUP(Extraction[[#This Row],[AreaID]],Reserves[],4,FALSE)-Extraction[[#This Row],[OilExtractionToDate]]</f>
        <v>33650</v>
      </c>
      <c r="J974">
        <f>VLOOKUP(Extraction[[#This Row],[AreaID]],Reserves[],5,FALSE)-Extraction[[#This Row],[GasExtractionToDate]]</f>
        <v>64902</v>
      </c>
    </row>
    <row r="975" spans="1:10" x14ac:dyDescent="0.35">
      <c r="A975">
        <v>2</v>
      </c>
      <c r="B975" t="s">
        <v>4</v>
      </c>
      <c r="C975" t="s">
        <v>13</v>
      </c>
      <c r="D975" s="1">
        <v>42966</v>
      </c>
      <c r="E975">
        <v>137</v>
      </c>
      <c r="F975">
        <v>76</v>
      </c>
      <c r="G975">
        <f>SUMIFS(E$2:E975,$A$2:A975,Extraction[[#This Row],[AreaID]])</f>
        <v>13353</v>
      </c>
      <c r="H975">
        <f>SUMIFS(F$2:F975,$A$2:A975,Extraction[[#This Row],[AreaID]])</f>
        <v>12859</v>
      </c>
      <c r="I975">
        <f>VLOOKUP(Extraction[[#This Row],[AreaID]],Reserves[],4,FALSE)-Extraction[[#This Row],[OilExtractionToDate]]</f>
        <v>51088</v>
      </c>
      <c r="J975">
        <f>VLOOKUP(Extraction[[#This Row],[AreaID]],Reserves[],5,FALSE)-Extraction[[#This Row],[GasExtractionToDate]]</f>
        <v>73350</v>
      </c>
    </row>
    <row r="976" spans="1:10" x14ac:dyDescent="0.35">
      <c r="A976">
        <v>4</v>
      </c>
      <c r="B976" t="s">
        <v>5</v>
      </c>
      <c r="C976" t="s">
        <v>8</v>
      </c>
      <c r="D976" s="1">
        <v>42945</v>
      </c>
      <c r="E976">
        <v>237</v>
      </c>
      <c r="F976">
        <v>115</v>
      </c>
      <c r="G976">
        <f>SUMIFS(E$2:E976,$A$2:A976,Extraction[[#This Row],[AreaID]])</f>
        <v>12547</v>
      </c>
      <c r="H976">
        <f>SUMIFS(F$2:F976,$A$2:A976,Extraction[[#This Row],[AreaID]])</f>
        <v>11872</v>
      </c>
      <c r="I976">
        <f>VLOOKUP(Extraction[[#This Row],[AreaID]],Reserves[],4,FALSE)-Extraction[[#This Row],[OilExtractionToDate]]</f>
        <v>52643</v>
      </c>
      <c r="J976">
        <f>VLOOKUP(Extraction[[#This Row],[AreaID]],Reserves[],5,FALSE)-Extraction[[#This Row],[GasExtractionToDate]]</f>
        <v>76581</v>
      </c>
    </row>
    <row r="977" spans="1:10" x14ac:dyDescent="0.35">
      <c r="A977">
        <v>8</v>
      </c>
      <c r="B977" t="s">
        <v>6</v>
      </c>
      <c r="C977" t="s">
        <v>13</v>
      </c>
      <c r="D977" s="1">
        <v>43358</v>
      </c>
      <c r="E977">
        <v>92</v>
      </c>
      <c r="F977">
        <v>181</v>
      </c>
      <c r="G977">
        <f>SUMIFS(E$2:E977,$A$2:A977,Extraction[[#This Row],[AreaID]])</f>
        <v>29266</v>
      </c>
      <c r="H977">
        <f>SUMIFS(F$2:F977,$A$2:A977,Extraction[[#This Row],[AreaID]])</f>
        <v>26606</v>
      </c>
      <c r="I977">
        <f>VLOOKUP(Extraction[[#This Row],[AreaID]],Reserves[],4,FALSE)-Extraction[[#This Row],[OilExtractionToDate]]</f>
        <v>54524</v>
      </c>
      <c r="J977">
        <f>VLOOKUP(Extraction[[#This Row],[AreaID]],Reserves[],5,FALSE)-Extraction[[#This Row],[GasExtractionToDate]]</f>
        <v>56503</v>
      </c>
    </row>
    <row r="978" spans="1:10" x14ac:dyDescent="0.35">
      <c r="A978">
        <v>14</v>
      </c>
      <c r="B978" t="s">
        <v>15</v>
      </c>
      <c r="C978" t="s">
        <v>13</v>
      </c>
      <c r="D978" s="1">
        <v>43057</v>
      </c>
      <c r="E978">
        <v>228</v>
      </c>
      <c r="F978">
        <v>159</v>
      </c>
      <c r="G978">
        <f>SUMIFS(E$2:E978,$A$2:A978,Extraction[[#This Row],[AreaID]])</f>
        <v>15166</v>
      </c>
      <c r="H978">
        <f>SUMIFS(F$2:F978,$A$2:A978,Extraction[[#This Row],[AreaID]])</f>
        <v>13216</v>
      </c>
      <c r="I978">
        <f>VLOOKUP(Extraction[[#This Row],[AreaID]],Reserves[],4,FALSE)-Extraction[[#This Row],[OilExtractionToDate]]</f>
        <v>60245</v>
      </c>
      <c r="J978">
        <f>VLOOKUP(Extraction[[#This Row],[AreaID]],Reserves[],5,FALSE)-Extraction[[#This Row],[GasExtractionToDate]]</f>
        <v>62922</v>
      </c>
    </row>
    <row r="979" spans="1:10" x14ac:dyDescent="0.35">
      <c r="A979">
        <v>8</v>
      </c>
      <c r="B979" t="s">
        <v>6</v>
      </c>
      <c r="C979" t="s">
        <v>13</v>
      </c>
      <c r="D979" s="1">
        <v>43363</v>
      </c>
      <c r="E979">
        <v>237</v>
      </c>
      <c r="F979">
        <v>175</v>
      </c>
      <c r="G979">
        <f>SUMIFS(E$2:E979,$A$2:A979,Extraction[[#This Row],[AreaID]])</f>
        <v>29503</v>
      </c>
      <c r="H979">
        <f>SUMIFS(F$2:F979,$A$2:A979,Extraction[[#This Row],[AreaID]])</f>
        <v>26781</v>
      </c>
      <c r="I979">
        <f>VLOOKUP(Extraction[[#This Row],[AreaID]],Reserves[],4,FALSE)-Extraction[[#This Row],[OilExtractionToDate]]</f>
        <v>54287</v>
      </c>
      <c r="J979">
        <f>VLOOKUP(Extraction[[#This Row],[AreaID]],Reserves[],5,FALSE)-Extraction[[#This Row],[GasExtractionToDate]]</f>
        <v>56328</v>
      </c>
    </row>
    <row r="980" spans="1:10" x14ac:dyDescent="0.35">
      <c r="A980">
        <v>8</v>
      </c>
      <c r="B980" t="s">
        <v>6</v>
      </c>
      <c r="C980" t="s">
        <v>13</v>
      </c>
      <c r="D980" s="1">
        <v>43366</v>
      </c>
      <c r="E980">
        <v>224</v>
      </c>
      <c r="F980">
        <v>298</v>
      </c>
      <c r="G980">
        <f>SUMIFS(E$2:E980,$A$2:A980,Extraction[[#This Row],[AreaID]])</f>
        <v>29727</v>
      </c>
      <c r="H980">
        <f>SUMIFS(F$2:F980,$A$2:A980,Extraction[[#This Row],[AreaID]])</f>
        <v>27079</v>
      </c>
      <c r="I980">
        <f>VLOOKUP(Extraction[[#This Row],[AreaID]],Reserves[],4,FALSE)-Extraction[[#This Row],[OilExtractionToDate]]</f>
        <v>54063</v>
      </c>
      <c r="J980">
        <f>VLOOKUP(Extraction[[#This Row],[AreaID]],Reserves[],5,FALSE)-Extraction[[#This Row],[GasExtractionToDate]]</f>
        <v>56030</v>
      </c>
    </row>
    <row r="981" spans="1:10" x14ac:dyDescent="0.35">
      <c r="A981">
        <v>8</v>
      </c>
      <c r="B981" t="s">
        <v>6</v>
      </c>
      <c r="C981" t="s">
        <v>13</v>
      </c>
      <c r="D981" s="1">
        <v>43371</v>
      </c>
      <c r="E981">
        <v>187</v>
      </c>
      <c r="F981">
        <v>128</v>
      </c>
      <c r="G981">
        <f>SUMIFS(E$2:E981,$A$2:A981,Extraction[[#This Row],[AreaID]])</f>
        <v>29914</v>
      </c>
      <c r="H981">
        <f>SUMIFS(F$2:F981,$A$2:A981,Extraction[[#This Row],[AreaID]])</f>
        <v>27207</v>
      </c>
      <c r="I981">
        <f>VLOOKUP(Extraction[[#This Row],[AreaID]],Reserves[],4,FALSE)-Extraction[[#This Row],[OilExtractionToDate]]</f>
        <v>53876</v>
      </c>
      <c r="J981">
        <f>VLOOKUP(Extraction[[#This Row],[AreaID]],Reserves[],5,FALSE)-Extraction[[#This Row],[GasExtractionToDate]]</f>
        <v>55902</v>
      </c>
    </row>
    <row r="982" spans="1:10" x14ac:dyDescent="0.35">
      <c r="A982">
        <v>8</v>
      </c>
      <c r="B982" t="s">
        <v>6</v>
      </c>
      <c r="C982" t="s">
        <v>13</v>
      </c>
      <c r="D982" s="1">
        <v>43376</v>
      </c>
      <c r="E982">
        <v>257</v>
      </c>
      <c r="F982">
        <v>162</v>
      </c>
      <c r="G982">
        <f>SUMIFS(E$2:E982,$A$2:A982,Extraction[[#This Row],[AreaID]])</f>
        <v>30171</v>
      </c>
      <c r="H982">
        <f>SUMIFS(F$2:F982,$A$2:A982,Extraction[[#This Row],[AreaID]])</f>
        <v>27369</v>
      </c>
      <c r="I982">
        <f>VLOOKUP(Extraction[[#This Row],[AreaID]],Reserves[],4,FALSE)-Extraction[[#This Row],[OilExtractionToDate]]</f>
        <v>53619</v>
      </c>
      <c r="J982">
        <f>VLOOKUP(Extraction[[#This Row],[AreaID]],Reserves[],5,FALSE)-Extraction[[#This Row],[GasExtractionToDate]]</f>
        <v>55740</v>
      </c>
    </row>
    <row r="983" spans="1:10" x14ac:dyDescent="0.35">
      <c r="A983">
        <v>13</v>
      </c>
      <c r="B983" t="s">
        <v>15</v>
      </c>
      <c r="C983" t="s">
        <v>19</v>
      </c>
      <c r="D983" s="1">
        <v>42950</v>
      </c>
      <c r="E983">
        <v>216</v>
      </c>
      <c r="F983">
        <v>104</v>
      </c>
      <c r="G983">
        <f>SUMIFS(E$2:E983,$A$2:A983,Extraction[[#This Row],[AreaID]])</f>
        <v>12283</v>
      </c>
      <c r="H983">
        <f>SUMIFS(F$2:F983,$A$2:A983,Extraction[[#This Row],[AreaID]])</f>
        <v>11296</v>
      </c>
      <c r="I983">
        <f>VLOOKUP(Extraction[[#This Row],[AreaID]],Reserves[],4,FALSE)-Extraction[[#This Row],[OilExtractionToDate]]</f>
        <v>80420</v>
      </c>
      <c r="J983">
        <f>VLOOKUP(Extraction[[#This Row],[AreaID]],Reserves[],5,FALSE)-Extraction[[#This Row],[GasExtractionToDate]]</f>
        <v>68159</v>
      </c>
    </row>
    <row r="984" spans="1:10" x14ac:dyDescent="0.35">
      <c r="A984">
        <v>14</v>
      </c>
      <c r="B984" t="s">
        <v>15</v>
      </c>
      <c r="C984" t="s">
        <v>13</v>
      </c>
      <c r="D984" s="1">
        <v>43063</v>
      </c>
      <c r="E984">
        <v>155</v>
      </c>
      <c r="F984">
        <v>102</v>
      </c>
      <c r="G984">
        <f>SUMIFS(E$2:E984,$A$2:A984,Extraction[[#This Row],[AreaID]])</f>
        <v>15321</v>
      </c>
      <c r="H984">
        <f>SUMIFS(F$2:F984,$A$2:A984,Extraction[[#This Row],[AreaID]])</f>
        <v>13318</v>
      </c>
      <c r="I984">
        <f>VLOOKUP(Extraction[[#This Row],[AreaID]],Reserves[],4,FALSE)-Extraction[[#This Row],[OilExtractionToDate]]</f>
        <v>60090</v>
      </c>
      <c r="J984">
        <f>VLOOKUP(Extraction[[#This Row],[AreaID]],Reserves[],5,FALSE)-Extraction[[#This Row],[GasExtractionToDate]]</f>
        <v>62820</v>
      </c>
    </row>
    <row r="985" spans="1:10" x14ac:dyDescent="0.35">
      <c r="A985">
        <v>8</v>
      </c>
      <c r="B985" t="s">
        <v>6</v>
      </c>
      <c r="C985" t="s">
        <v>13</v>
      </c>
      <c r="D985" s="1">
        <v>43383</v>
      </c>
      <c r="E985">
        <v>257</v>
      </c>
      <c r="F985">
        <v>71</v>
      </c>
      <c r="G985">
        <f>SUMIFS(E$2:E985,$A$2:A985,Extraction[[#This Row],[AreaID]])</f>
        <v>30428</v>
      </c>
      <c r="H985">
        <f>SUMIFS(F$2:F985,$A$2:A985,Extraction[[#This Row],[AreaID]])</f>
        <v>27440</v>
      </c>
      <c r="I985">
        <f>VLOOKUP(Extraction[[#This Row],[AreaID]],Reserves[],4,FALSE)-Extraction[[#This Row],[OilExtractionToDate]]</f>
        <v>53362</v>
      </c>
      <c r="J985">
        <f>VLOOKUP(Extraction[[#This Row],[AreaID]],Reserves[],5,FALSE)-Extraction[[#This Row],[GasExtractionToDate]]</f>
        <v>55669</v>
      </c>
    </row>
    <row r="986" spans="1:10" x14ac:dyDescent="0.35">
      <c r="A986">
        <v>1</v>
      </c>
      <c r="B986" t="s">
        <v>4</v>
      </c>
      <c r="C986" t="s">
        <v>12</v>
      </c>
      <c r="D986" s="1">
        <v>43018</v>
      </c>
      <c r="E986">
        <v>111</v>
      </c>
      <c r="F986">
        <v>120</v>
      </c>
      <c r="G986">
        <f>SUMIFS(E$2:E986,$A$2:A986,Extraction[[#This Row],[AreaID]])</f>
        <v>15730</v>
      </c>
      <c r="H986">
        <f>SUMIFS(F$2:F986,$A$2:A986,Extraction[[#This Row],[AreaID]])</f>
        <v>15251</v>
      </c>
      <c r="I986">
        <f>VLOOKUP(Extraction[[#This Row],[AreaID]],Reserves[],4,FALSE)-Extraction[[#This Row],[OilExtractionToDate]]</f>
        <v>71860</v>
      </c>
      <c r="J986">
        <f>VLOOKUP(Extraction[[#This Row],[AreaID]],Reserves[],5,FALSE)-Extraction[[#This Row],[GasExtractionToDate]]</f>
        <v>57350</v>
      </c>
    </row>
    <row r="987" spans="1:10" x14ac:dyDescent="0.35">
      <c r="A987">
        <v>2</v>
      </c>
      <c r="B987" t="s">
        <v>4</v>
      </c>
      <c r="C987" t="s">
        <v>13</v>
      </c>
      <c r="D987" s="1">
        <v>42971</v>
      </c>
      <c r="E987">
        <v>89</v>
      </c>
      <c r="F987">
        <v>55</v>
      </c>
      <c r="G987">
        <f>SUMIFS(E$2:E987,$A$2:A987,Extraction[[#This Row],[AreaID]])</f>
        <v>13442</v>
      </c>
      <c r="H987">
        <f>SUMIFS(F$2:F987,$A$2:A987,Extraction[[#This Row],[AreaID]])</f>
        <v>12914</v>
      </c>
      <c r="I987">
        <f>VLOOKUP(Extraction[[#This Row],[AreaID]],Reserves[],4,FALSE)-Extraction[[#This Row],[OilExtractionToDate]]</f>
        <v>50999</v>
      </c>
      <c r="J987">
        <f>VLOOKUP(Extraction[[#This Row],[AreaID]],Reserves[],5,FALSE)-Extraction[[#This Row],[GasExtractionToDate]]</f>
        <v>73295</v>
      </c>
    </row>
    <row r="988" spans="1:10" x14ac:dyDescent="0.35">
      <c r="A988">
        <v>5</v>
      </c>
      <c r="B988" t="s">
        <v>5</v>
      </c>
      <c r="C988" t="s">
        <v>9</v>
      </c>
      <c r="D988" s="1">
        <v>43000</v>
      </c>
      <c r="E988">
        <v>127</v>
      </c>
      <c r="F988">
        <v>230</v>
      </c>
      <c r="G988">
        <f>SUMIFS(E$2:E988,$A$2:A988,Extraction[[#This Row],[AreaID]])</f>
        <v>13900</v>
      </c>
      <c r="H988">
        <f>SUMIFS(F$2:F988,$A$2:A988,Extraction[[#This Row],[AreaID]])</f>
        <v>13036</v>
      </c>
      <c r="I988">
        <f>VLOOKUP(Extraction[[#This Row],[AreaID]],Reserves[],4,FALSE)-Extraction[[#This Row],[OilExtractionToDate]]</f>
        <v>33523</v>
      </c>
      <c r="J988">
        <f>VLOOKUP(Extraction[[#This Row],[AreaID]],Reserves[],5,FALSE)-Extraction[[#This Row],[GasExtractionToDate]]</f>
        <v>64672</v>
      </c>
    </row>
    <row r="989" spans="1:10" x14ac:dyDescent="0.35">
      <c r="A989">
        <v>7</v>
      </c>
      <c r="B989" t="s">
        <v>6</v>
      </c>
      <c r="C989" t="s">
        <v>10</v>
      </c>
      <c r="D989" s="1">
        <v>42597</v>
      </c>
      <c r="E989">
        <v>227</v>
      </c>
      <c r="F989">
        <v>110</v>
      </c>
      <c r="G989">
        <f>SUMIFS(E$2:E989,$A$2:A989,Extraction[[#This Row],[AreaID]])</f>
        <v>227</v>
      </c>
      <c r="H989">
        <f>SUMIFS(F$2:F989,$A$2:A989,Extraction[[#This Row],[AreaID]])</f>
        <v>110</v>
      </c>
      <c r="I989">
        <f>VLOOKUP(Extraction[[#This Row],[AreaID]],Reserves[],4,FALSE)-Extraction[[#This Row],[OilExtractionToDate]]</f>
        <v>76139</v>
      </c>
      <c r="J989">
        <f>VLOOKUP(Extraction[[#This Row],[AreaID]],Reserves[],5,FALSE)-Extraction[[#This Row],[GasExtractionToDate]]</f>
        <v>51267</v>
      </c>
    </row>
    <row r="990" spans="1:10" x14ac:dyDescent="0.35">
      <c r="A990">
        <v>5</v>
      </c>
      <c r="B990" t="s">
        <v>5</v>
      </c>
      <c r="C990" t="s">
        <v>9</v>
      </c>
      <c r="D990" s="1">
        <v>43003</v>
      </c>
      <c r="E990">
        <v>187</v>
      </c>
      <c r="F990">
        <v>166</v>
      </c>
      <c r="G990">
        <f>SUMIFS(E$2:E990,$A$2:A990,Extraction[[#This Row],[AreaID]])</f>
        <v>14087</v>
      </c>
      <c r="H990">
        <f>SUMIFS(F$2:F990,$A$2:A990,Extraction[[#This Row],[AreaID]])</f>
        <v>13202</v>
      </c>
      <c r="I990">
        <f>VLOOKUP(Extraction[[#This Row],[AreaID]],Reserves[],4,FALSE)-Extraction[[#This Row],[OilExtractionToDate]]</f>
        <v>33336</v>
      </c>
      <c r="J990">
        <f>VLOOKUP(Extraction[[#This Row],[AreaID]],Reserves[],5,FALSE)-Extraction[[#This Row],[GasExtractionToDate]]</f>
        <v>64506</v>
      </c>
    </row>
    <row r="991" spans="1:10" x14ac:dyDescent="0.35">
      <c r="A991">
        <v>4</v>
      </c>
      <c r="B991" t="s">
        <v>5</v>
      </c>
      <c r="C991" t="s">
        <v>8</v>
      </c>
      <c r="D991" s="1">
        <v>42953</v>
      </c>
      <c r="E991">
        <v>160</v>
      </c>
      <c r="F991">
        <v>282</v>
      </c>
      <c r="G991">
        <f>SUMIFS(E$2:E991,$A$2:A991,Extraction[[#This Row],[AreaID]])</f>
        <v>12707</v>
      </c>
      <c r="H991">
        <f>SUMIFS(F$2:F991,$A$2:A991,Extraction[[#This Row],[AreaID]])</f>
        <v>12154</v>
      </c>
      <c r="I991">
        <f>VLOOKUP(Extraction[[#This Row],[AreaID]],Reserves[],4,FALSE)-Extraction[[#This Row],[OilExtractionToDate]]</f>
        <v>52483</v>
      </c>
      <c r="J991">
        <f>VLOOKUP(Extraction[[#This Row],[AreaID]],Reserves[],5,FALSE)-Extraction[[#This Row],[GasExtractionToDate]]</f>
        <v>76299</v>
      </c>
    </row>
    <row r="992" spans="1:10" x14ac:dyDescent="0.35">
      <c r="A992">
        <v>13</v>
      </c>
      <c r="B992" t="s">
        <v>15</v>
      </c>
      <c r="C992" t="s">
        <v>19</v>
      </c>
      <c r="D992" s="1">
        <v>42954</v>
      </c>
      <c r="E992">
        <v>142</v>
      </c>
      <c r="F992">
        <v>204</v>
      </c>
      <c r="G992">
        <f>SUMIFS(E$2:E992,$A$2:A992,Extraction[[#This Row],[AreaID]])</f>
        <v>12425</v>
      </c>
      <c r="H992">
        <f>SUMIFS(F$2:F992,$A$2:A992,Extraction[[#This Row],[AreaID]])</f>
        <v>11500</v>
      </c>
      <c r="I992">
        <f>VLOOKUP(Extraction[[#This Row],[AreaID]],Reserves[],4,FALSE)-Extraction[[#This Row],[OilExtractionToDate]]</f>
        <v>80278</v>
      </c>
      <c r="J992">
        <f>VLOOKUP(Extraction[[#This Row],[AreaID]],Reserves[],5,FALSE)-Extraction[[#This Row],[GasExtractionToDate]]</f>
        <v>67955</v>
      </c>
    </row>
    <row r="993" spans="1:10" x14ac:dyDescent="0.35">
      <c r="A993">
        <v>5</v>
      </c>
      <c r="B993" t="s">
        <v>5</v>
      </c>
      <c r="C993" t="s">
        <v>9</v>
      </c>
      <c r="D993" s="1">
        <v>43008</v>
      </c>
      <c r="E993">
        <v>215</v>
      </c>
      <c r="F993">
        <v>141</v>
      </c>
      <c r="G993">
        <f>SUMIFS(E$2:E993,$A$2:A993,Extraction[[#This Row],[AreaID]])</f>
        <v>14302</v>
      </c>
      <c r="H993">
        <f>SUMIFS(F$2:F993,$A$2:A993,Extraction[[#This Row],[AreaID]])</f>
        <v>13343</v>
      </c>
      <c r="I993">
        <f>VLOOKUP(Extraction[[#This Row],[AreaID]],Reserves[],4,FALSE)-Extraction[[#This Row],[OilExtractionToDate]]</f>
        <v>33121</v>
      </c>
      <c r="J993">
        <f>VLOOKUP(Extraction[[#This Row],[AreaID]],Reserves[],5,FALSE)-Extraction[[#This Row],[GasExtractionToDate]]</f>
        <v>64365</v>
      </c>
    </row>
    <row r="994" spans="1:10" x14ac:dyDescent="0.35">
      <c r="A994">
        <v>2</v>
      </c>
      <c r="B994" t="s">
        <v>4</v>
      </c>
      <c r="C994" t="s">
        <v>13</v>
      </c>
      <c r="D994" s="1">
        <v>42978</v>
      </c>
      <c r="E994">
        <v>278</v>
      </c>
      <c r="F994">
        <v>240</v>
      </c>
      <c r="G994">
        <f>SUMIFS(E$2:E994,$A$2:A994,Extraction[[#This Row],[AreaID]])</f>
        <v>13720</v>
      </c>
      <c r="H994">
        <f>SUMIFS(F$2:F994,$A$2:A994,Extraction[[#This Row],[AreaID]])</f>
        <v>13154</v>
      </c>
      <c r="I994">
        <f>VLOOKUP(Extraction[[#This Row],[AreaID]],Reserves[],4,FALSE)-Extraction[[#This Row],[OilExtractionToDate]]</f>
        <v>50721</v>
      </c>
      <c r="J994">
        <f>VLOOKUP(Extraction[[#This Row],[AreaID]],Reserves[],5,FALSE)-Extraction[[#This Row],[GasExtractionToDate]]</f>
        <v>73055</v>
      </c>
    </row>
    <row r="995" spans="1:10" x14ac:dyDescent="0.35">
      <c r="A995">
        <v>7</v>
      </c>
      <c r="B995" t="s">
        <v>6</v>
      </c>
      <c r="C995" t="s">
        <v>10</v>
      </c>
      <c r="D995" s="1">
        <v>42603</v>
      </c>
      <c r="E995">
        <v>229</v>
      </c>
      <c r="F995">
        <v>224</v>
      </c>
      <c r="G995">
        <f>SUMIFS(E$2:E995,$A$2:A995,Extraction[[#This Row],[AreaID]])</f>
        <v>456</v>
      </c>
      <c r="H995">
        <f>SUMIFS(F$2:F995,$A$2:A995,Extraction[[#This Row],[AreaID]])</f>
        <v>334</v>
      </c>
      <c r="I995">
        <f>VLOOKUP(Extraction[[#This Row],[AreaID]],Reserves[],4,FALSE)-Extraction[[#This Row],[OilExtractionToDate]]</f>
        <v>75910</v>
      </c>
      <c r="J995">
        <f>VLOOKUP(Extraction[[#This Row],[AreaID]],Reserves[],5,FALSE)-Extraction[[#This Row],[GasExtractionToDate]]</f>
        <v>51043</v>
      </c>
    </row>
    <row r="996" spans="1:10" x14ac:dyDescent="0.35">
      <c r="A996">
        <v>2</v>
      </c>
      <c r="B996" t="s">
        <v>4</v>
      </c>
      <c r="C996" t="s">
        <v>13</v>
      </c>
      <c r="D996" s="1">
        <v>42985</v>
      </c>
      <c r="E996">
        <v>105</v>
      </c>
      <c r="F996">
        <v>238</v>
      </c>
      <c r="G996">
        <f>SUMIFS(E$2:E996,$A$2:A996,Extraction[[#This Row],[AreaID]])</f>
        <v>13825</v>
      </c>
      <c r="H996">
        <f>SUMIFS(F$2:F996,$A$2:A996,Extraction[[#This Row],[AreaID]])</f>
        <v>13392</v>
      </c>
      <c r="I996">
        <f>VLOOKUP(Extraction[[#This Row],[AreaID]],Reserves[],4,FALSE)-Extraction[[#This Row],[OilExtractionToDate]]</f>
        <v>50616</v>
      </c>
      <c r="J996">
        <f>VLOOKUP(Extraction[[#This Row],[AreaID]],Reserves[],5,FALSE)-Extraction[[#This Row],[GasExtractionToDate]]</f>
        <v>72817</v>
      </c>
    </row>
    <row r="997" spans="1:10" x14ac:dyDescent="0.35">
      <c r="A997">
        <v>7</v>
      </c>
      <c r="B997" t="s">
        <v>6</v>
      </c>
      <c r="C997" t="s">
        <v>10</v>
      </c>
      <c r="D997" s="1">
        <v>42611</v>
      </c>
      <c r="E997">
        <v>220</v>
      </c>
      <c r="F997">
        <v>187</v>
      </c>
      <c r="G997">
        <f>SUMIFS(E$2:E997,$A$2:A997,Extraction[[#This Row],[AreaID]])</f>
        <v>676</v>
      </c>
      <c r="H997">
        <f>SUMIFS(F$2:F997,$A$2:A997,Extraction[[#This Row],[AreaID]])</f>
        <v>521</v>
      </c>
      <c r="I997">
        <f>VLOOKUP(Extraction[[#This Row],[AreaID]],Reserves[],4,FALSE)-Extraction[[#This Row],[OilExtractionToDate]]</f>
        <v>75690</v>
      </c>
      <c r="J997">
        <f>VLOOKUP(Extraction[[#This Row],[AreaID]],Reserves[],5,FALSE)-Extraction[[#This Row],[GasExtractionToDate]]</f>
        <v>50856</v>
      </c>
    </row>
    <row r="998" spans="1:10" x14ac:dyDescent="0.35">
      <c r="A998">
        <v>14</v>
      </c>
      <c r="B998" t="s">
        <v>15</v>
      </c>
      <c r="C998" t="s">
        <v>13</v>
      </c>
      <c r="D998" s="1">
        <v>43069</v>
      </c>
      <c r="E998">
        <v>247</v>
      </c>
      <c r="F998">
        <v>277</v>
      </c>
      <c r="G998">
        <f>SUMIFS(E$2:E998,$A$2:A998,Extraction[[#This Row],[AreaID]])</f>
        <v>15568</v>
      </c>
      <c r="H998">
        <f>SUMIFS(F$2:F998,$A$2:A998,Extraction[[#This Row],[AreaID]])</f>
        <v>13595</v>
      </c>
      <c r="I998">
        <f>VLOOKUP(Extraction[[#This Row],[AreaID]],Reserves[],4,FALSE)-Extraction[[#This Row],[OilExtractionToDate]]</f>
        <v>59843</v>
      </c>
      <c r="J998">
        <f>VLOOKUP(Extraction[[#This Row],[AreaID]],Reserves[],5,FALSE)-Extraction[[#This Row],[GasExtractionToDate]]</f>
        <v>62543</v>
      </c>
    </row>
    <row r="999" spans="1:10" x14ac:dyDescent="0.35">
      <c r="A999">
        <v>4</v>
      </c>
      <c r="B999" t="s">
        <v>5</v>
      </c>
      <c r="C999" t="s">
        <v>8</v>
      </c>
      <c r="D999" s="1">
        <v>42960</v>
      </c>
      <c r="E999">
        <v>267</v>
      </c>
      <c r="F999">
        <v>148</v>
      </c>
      <c r="G999">
        <f>SUMIFS(E$2:E999,$A$2:A999,Extraction[[#This Row],[AreaID]])</f>
        <v>12974</v>
      </c>
      <c r="H999">
        <f>SUMIFS(F$2:F999,$A$2:A999,Extraction[[#This Row],[AreaID]])</f>
        <v>12302</v>
      </c>
      <c r="I999">
        <f>VLOOKUP(Extraction[[#This Row],[AreaID]],Reserves[],4,FALSE)-Extraction[[#This Row],[OilExtractionToDate]]</f>
        <v>52216</v>
      </c>
      <c r="J999">
        <f>VLOOKUP(Extraction[[#This Row],[AreaID]],Reserves[],5,FALSE)-Extraction[[#This Row],[GasExtractionToDate]]</f>
        <v>76151</v>
      </c>
    </row>
    <row r="1000" spans="1:10" x14ac:dyDescent="0.35">
      <c r="A1000">
        <v>7</v>
      </c>
      <c r="B1000" t="s">
        <v>6</v>
      </c>
      <c r="C1000" t="s">
        <v>10</v>
      </c>
      <c r="D1000" s="1">
        <v>42618</v>
      </c>
      <c r="E1000">
        <v>185</v>
      </c>
      <c r="F1000">
        <v>201</v>
      </c>
      <c r="G1000">
        <f>SUMIFS(E$2:E1000,$A$2:A1000,Extraction[[#This Row],[AreaID]])</f>
        <v>861</v>
      </c>
      <c r="H1000">
        <f>SUMIFS(F$2:F1000,$A$2:A1000,Extraction[[#This Row],[AreaID]])</f>
        <v>722</v>
      </c>
      <c r="I1000">
        <f>VLOOKUP(Extraction[[#This Row],[AreaID]],Reserves[],4,FALSE)-Extraction[[#This Row],[OilExtractionToDate]]</f>
        <v>75505</v>
      </c>
      <c r="J1000">
        <f>VLOOKUP(Extraction[[#This Row],[AreaID]],Reserves[],5,FALSE)-Extraction[[#This Row],[GasExtractionToDate]]</f>
        <v>50655</v>
      </c>
    </row>
    <row r="1001" spans="1:10" x14ac:dyDescent="0.35">
      <c r="A1001">
        <v>10</v>
      </c>
      <c r="B1001" t="s">
        <v>14</v>
      </c>
      <c r="C1001" t="s">
        <v>16</v>
      </c>
      <c r="D1001" s="1">
        <v>42910</v>
      </c>
      <c r="E1001">
        <v>252</v>
      </c>
      <c r="F1001">
        <v>170</v>
      </c>
      <c r="G1001">
        <f>SUMIFS(E$2:E1001,$A$2:A1001,Extraction[[#This Row],[AreaID]])</f>
        <v>11118</v>
      </c>
      <c r="H1001">
        <f>SUMIFS(F$2:F1001,$A$2:A1001,Extraction[[#This Row],[AreaID]])</f>
        <v>10036</v>
      </c>
      <c r="I1001">
        <f>VLOOKUP(Extraction[[#This Row],[AreaID]],Reserves[],4,FALSE)-Extraction[[#This Row],[OilExtractionToDate]]</f>
        <v>66110</v>
      </c>
      <c r="J1001">
        <f>VLOOKUP(Extraction[[#This Row],[AreaID]],Reserves[],5,FALSE)-Extraction[[#This Row],[GasExtractionToDate]]</f>
        <v>55217</v>
      </c>
    </row>
    <row r="1002" spans="1:10" x14ac:dyDescent="0.35">
      <c r="A1002">
        <v>1</v>
      </c>
      <c r="B1002" t="s">
        <v>4</v>
      </c>
      <c r="C1002" t="s">
        <v>12</v>
      </c>
      <c r="D1002" s="1">
        <v>43026</v>
      </c>
      <c r="E1002">
        <v>111</v>
      </c>
      <c r="F1002">
        <v>202</v>
      </c>
      <c r="G1002">
        <f>SUMIFS(E$2:E1002,$A$2:A1002,Extraction[[#This Row],[AreaID]])</f>
        <v>15841</v>
      </c>
      <c r="H1002">
        <f>SUMIFS(F$2:F1002,$A$2:A1002,Extraction[[#This Row],[AreaID]])</f>
        <v>15453</v>
      </c>
      <c r="I1002">
        <f>VLOOKUP(Extraction[[#This Row],[AreaID]],Reserves[],4,FALSE)-Extraction[[#This Row],[OilExtractionToDate]]</f>
        <v>71749</v>
      </c>
      <c r="J1002">
        <f>VLOOKUP(Extraction[[#This Row],[AreaID]],Reserves[],5,FALSE)-Extraction[[#This Row],[GasExtractionToDate]]</f>
        <v>57148</v>
      </c>
    </row>
    <row r="1003" spans="1:10" x14ac:dyDescent="0.35">
      <c r="A1003">
        <v>7</v>
      </c>
      <c r="B1003" t="s">
        <v>6</v>
      </c>
      <c r="C1003" t="s">
        <v>10</v>
      </c>
      <c r="D1003" s="1">
        <v>42623</v>
      </c>
      <c r="E1003">
        <v>120</v>
      </c>
      <c r="F1003">
        <v>120</v>
      </c>
      <c r="G1003">
        <f>SUMIFS(E$2:E1003,$A$2:A1003,Extraction[[#This Row],[AreaID]])</f>
        <v>981</v>
      </c>
      <c r="H1003">
        <f>SUMIFS(F$2:F1003,$A$2:A1003,Extraction[[#This Row],[AreaID]])</f>
        <v>842</v>
      </c>
      <c r="I1003">
        <f>VLOOKUP(Extraction[[#This Row],[AreaID]],Reserves[],4,FALSE)-Extraction[[#This Row],[OilExtractionToDate]]</f>
        <v>75385</v>
      </c>
      <c r="J1003">
        <f>VLOOKUP(Extraction[[#This Row],[AreaID]],Reserves[],5,FALSE)-Extraction[[#This Row],[GasExtractionToDate]]</f>
        <v>50535</v>
      </c>
    </row>
    <row r="1004" spans="1:10" x14ac:dyDescent="0.35">
      <c r="A1004">
        <v>7</v>
      </c>
      <c r="B1004" t="s">
        <v>6</v>
      </c>
      <c r="C1004" t="s">
        <v>10</v>
      </c>
      <c r="D1004" s="1">
        <v>42627</v>
      </c>
      <c r="E1004">
        <v>151</v>
      </c>
      <c r="F1004">
        <v>122</v>
      </c>
      <c r="G1004">
        <f>SUMIFS(E$2:E1004,$A$2:A1004,Extraction[[#This Row],[AreaID]])</f>
        <v>1132</v>
      </c>
      <c r="H1004">
        <f>SUMIFS(F$2:F1004,$A$2:A1004,Extraction[[#This Row],[AreaID]])</f>
        <v>964</v>
      </c>
      <c r="I1004">
        <f>VLOOKUP(Extraction[[#This Row],[AreaID]],Reserves[],4,FALSE)-Extraction[[#This Row],[OilExtractionToDate]]</f>
        <v>75234</v>
      </c>
      <c r="J1004">
        <f>VLOOKUP(Extraction[[#This Row],[AreaID]],Reserves[],5,FALSE)-Extraction[[#This Row],[GasExtractionToDate]]</f>
        <v>50413</v>
      </c>
    </row>
    <row r="1005" spans="1:10" x14ac:dyDescent="0.35">
      <c r="A1005">
        <v>14</v>
      </c>
      <c r="B1005" t="s">
        <v>15</v>
      </c>
      <c r="C1005" t="s">
        <v>13</v>
      </c>
      <c r="D1005" s="1">
        <v>43076</v>
      </c>
      <c r="E1005">
        <v>88</v>
      </c>
      <c r="F1005">
        <v>92</v>
      </c>
      <c r="G1005">
        <f>SUMIFS(E$2:E1005,$A$2:A1005,Extraction[[#This Row],[AreaID]])</f>
        <v>15656</v>
      </c>
      <c r="H1005">
        <f>SUMIFS(F$2:F1005,$A$2:A1005,Extraction[[#This Row],[AreaID]])</f>
        <v>13687</v>
      </c>
      <c r="I1005">
        <f>VLOOKUP(Extraction[[#This Row],[AreaID]],Reserves[],4,FALSE)-Extraction[[#This Row],[OilExtractionToDate]]</f>
        <v>59755</v>
      </c>
      <c r="J1005">
        <f>VLOOKUP(Extraction[[#This Row],[AreaID]],Reserves[],5,FALSE)-Extraction[[#This Row],[GasExtractionToDate]]</f>
        <v>62451</v>
      </c>
    </row>
    <row r="1006" spans="1:10" x14ac:dyDescent="0.35">
      <c r="A1006">
        <v>7</v>
      </c>
      <c r="B1006" t="s">
        <v>6</v>
      </c>
      <c r="C1006" t="s">
        <v>10</v>
      </c>
      <c r="D1006" s="1">
        <v>42632</v>
      </c>
      <c r="E1006">
        <v>280</v>
      </c>
      <c r="F1006">
        <v>225</v>
      </c>
      <c r="G1006">
        <f>SUMIFS(E$2:E1006,$A$2:A1006,Extraction[[#This Row],[AreaID]])</f>
        <v>1412</v>
      </c>
      <c r="H1006">
        <f>SUMIFS(F$2:F1006,$A$2:A1006,Extraction[[#This Row],[AreaID]])</f>
        <v>1189</v>
      </c>
      <c r="I1006">
        <f>VLOOKUP(Extraction[[#This Row],[AreaID]],Reserves[],4,FALSE)-Extraction[[#This Row],[OilExtractionToDate]]</f>
        <v>74954</v>
      </c>
      <c r="J1006">
        <f>VLOOKUP(Extraction[[#This Row],[AreaID]],Reserves[],5,FALSE)-Extraction[[#This Row],[GasExtractionToDate]]</f>
        <v>50188</v>
      </c>
    </row>
    <row r="1007" spans="1:10" x14ac:dyDescent="0.35">
      <c r="A1007">
        <v>7</v>
      </c>
      <c r="B1007" t="s">
        <v>6</v>
      </c>
      <c r="C1007" t="s">
        <v>10</v>
      </c>
      <c r="D1007" s="1">
        <v>42635</v>
      </c>
      <c r="E1007">
        <v>251</v>
      </c>
      <c r="F1007">
        <v>250</v>
      </c>
      <c r="G1007">
        <f>SUMIFS(E$2:E1007,$A$2:A1007,Extraction[[#This Row],[AreaID]])</f>
        <v>1663</v>
      </c>
      <c r="H1007">
        <f>SUMIFS(F$2:F1007,$A$2:A1007,Extraction[[#This Row],[AreaID]])</f>
        <v>1439</v>
      </c>
      <c r="I1007">
        <f>VLOOKUP(Extraction[[#This Row],[AreaID]],Reserves[],4,FALSE)-Extraction[[#This Row],[OilExtractionToDate]]</f>
        <v>74703</v>
      </c>
      <c r="J1007">
        <f>VLOOKUP(Extraction[[#This Row],[AreaID]],Reserves[],5,FALSE)-Extraction[[#This Row],[GasExtractionToDate]]</f>
        <v>49938</v>
      </c>
    </row>
    <row r="1008" spans="1:10" x14ac:dyDescent="0.35">
      <c r="A1008">
        <v>13</v>
      </c>
      <c r="B1008" t="s">
        <v>15</v>
      </c>
      <c r="C1008" t="s">
        <v>19</v>
      </c>
      <c r="D1008" s="1">
        <v>42960</v>
      </c>
      <c r="E1008">
        <v>250</v>
      </c>
      <c r="F1008">
        <v>165</v>
      </c>
      <c r="G1008">
        <f>SUMIFS(E$2:E1008,$A$2:A1008,Extraction[[#This Row],[AreaID]])</f>
        <v>12675</v>
      </c>
      <c r="H1008">
        <f>SUMIFS(F$2:F1008,$A$2:A1008,Extraction[[#This Row],[AreaID]])</f>
        <v>11665</v>
      </c>
      <c r="I1008">
        <f>VLOOKUP(Extraction[[#This Row],[AreaID]],Reserves[],4,FALSE)-Extraction[[#This Row],[OilExtractionToDate]]</f>
        <v>80028</v>
      </c>
      <c r="J1008">
        <f>VLOOKUP(Extraction[[#This Row],[AreaID]],Reserves[],5,FALSE)-Extraction[[#This Row],[GasExtractionToDate]]</f>
        <v>67790</v>
      </c>
    </row>
    <row r="1009" spans="1:10" x14ac:dyDescent="0.35">
      <c r="A1009">
        <v>12</v>
      </c>
      <c r="B1009" t="s">
        <v>14</v>
      </c>
      <c r="C1009" t="s">
        <v>18</v>
      </c>
      <c r="D1009" s="1">
        <v>42972</v>
      </c>
      <c r="E1009">
        <v>257</v>
      </c>
      <c r="F1009">
        <v>241</v>
      </c>
      <c r="G1009">
        <f>SUMIFS(E$2:E1009,$A$2:A1009,Extraction[[#This Row],[AreaID]])</f>
        <v>14432</v>
      </c>
      <c r="H1009">
        <f>SUMIFS(F$2:F1009,$A$2:A1009,Extraction[[#This Row],[AreaID]])</f>
        <v>12635</v>
      </c>
      <c r="I1009">
        <f>VLOOKUP(Extraction[[#This Row],[AreaID]],Reserves[],4,FALSE)-Extraction[[#This Row],[OilExtractionToDate]]</f>
        <v>48955</v>
      </c>
      <c r="J1009">
        <f>VLOOKUP(Extraction[[#This Row],[AreaID]],Reserves[],5,FALSE)-Extraction[[#This Row],[GasExtractionToDate]]</f>
        <v>84570</v>
      </c>
    </row>
    <row r="1010" spans="1:10" x14ac:dyDescent="0.35">
      <c r="A1010">
        <v>7</v>
      </c>
      <c r="B1010" t="s">
        <v>6</v>
      </c>
      <c r="C1010" t="s">
        <v>10</v>
      </c>
      <c r="D1010" s="1">
        <v>42641</v>
      </c>
      <c r="E1010">
        <v>256</v>
      </c>
      <c r="F1010">
        <v>122</v>
      </c>
      <c r="G1010">
        <f>SUMIFS(E$2:E1010,$A$2:A1010,Extraction[[#This Row],[AreaID]])</f>
        <v>1919</v>
      </c>
      <c r="H1010">
        <f>SUMIFS(F$2:F1010,$A$2:A1010,Extraction[[#This Row],[AreaID]])</f>
        <v>1561</v>
      </c>
      <c r="I1010">
        <f>VLOOKUP(Extraction[[#This Row],[AreaID]],Reserves[],4,FALSE)-Extraction[[#This Row],[OilExtractionToDate]]</f>
        <v>74447</v>
      </c>
      <c r="J1010">
        <f>VLOOKUP(Extraction[[#This Row],[AreaID]],Reserves[],5,FALSE)-Extraction[[#This Row],[GasExtractionToDate]]</f>
        <v>49816</v>
      </c>
    </row>
    <row r="1011" spans="1:10" x14ac:dyDescent="0.35">
      <c r="A1011">
        <v>3</v>
      </c>
      <c r="B1011" t="s">
        <v>4</v>
      </c>
      <c r="C1011" t="s">
        <v>7</v>
      </c>
      <c r="D1011" s="1">
        <v>42934</v>
      </c>
      <c r="E1011">
        <v>210</v>
      </c>
      <c r="F1011">
        <v>101</v>
      </c>
      <c r="G1011">
        <f>SUMIFS(E$2:E1011,$A$2:A1011,Extraction[[#This Row],[AreaID]])</f>
        <v>11930</v>
      </c>
      <c r="H1011">
        <f>SUMIFS(F$2:F1011,$A$2:A1011,Extraction[[#This Row],[AreaID]])</f>
        <v>9988</v>
      </c>
      <c r="I1011">
        <f>VLOOKUP(Extraction[[#This Row],[AreaID]],Reserves[],4,FALSE)-Extraction[[#This Row],[OilExtractionToDate]]</f>
        <v>40228</v>
      </c>
      <c r="J1011">
        <f>VLOOKUP(Extraction[[#This Row],[AreaID]],Reserves[],5,FALSE)-Extraction[[#This Row],[GasExtractionToDate]]</f>
        <v>86450</v>
      </c>
    </row>
    <row r="1012" spans="1:10" x14ac:dyDescent="0.35">
      <c r="A1012">
        <v>2</v>
      </c>
      <c r="B1012" t="s">
        <v>4</v>
      </c>
      <c r="C1012" t="s">
        <v>13</v>
      </c>
      <c r="D1012" s="1">
        <v>42992</v>
      </c>
      <c r="E1012">
        <v>241</v>
      </c>
      <c r="F1012">
        <v>259</v>
      </c>
      <c r="G1012">
        <f>SUMIFS(E$2:E1012,$A$2:A1012,Extraction[[#This Row],[AreaID]])</f>
        <v>14066</v>
      </c>
      <c r="H1012">
        <f>SUMIFS(F$2:F1012,$A$2:A1012,Extraction[[#This Row],[AreaID]])</f>
        <v>13651</v>
      </c>
      <c r="I1012">
        <f>VLOOKUP(Extraction[[#This Row],[AreaID]],Reserves[],4,FALSE)-Extraction[[#This Row],[OilExtractionToDate]]</f>
        <v>50375</v>
      </c>
      <c r="J1012">
        <f>VLOOKUP(Extraction[[#This Row],[AreaID]],Reserves[],5,FALSE)-Extraction[[#This Row],[GasExtractionToDate]]</f>
        <v>72558</v>
      </c>
    </row>
    <row r="1013" spans="1:10" x14ac:dyDescent="0.35">
      <c r="A1013">
        <v>10</v>
      </c>
      <c r="B1013" t="s">
        <v>14</v>
      </c>
      <c r="C1013" t="s">
        <v>16</v>
      </c>
      <c r="D1013" s="1">
        <v>42918</v>
      </c>
      <c r="E1013">
        <v>141</v>
      </c>
      <c r="F1013">
        <v>174</v>
      </c>
      <c r="G1013">
        <f>SUMIFS(E$2:E1013,$A$2:A1013,Extraction[[#This Row],[AreaID]])</f>
        <v>11259</v>
      </c>
      <c r="H1013">
        <f>SUMIFS(F$2:F1013,$A$2:A1013,Extraction[[#This Row],[AreaID]])</f>
        <v>10210</v>
      </c>
      <c r="I1013">
        <f>VLOOKUP(Extraction[[#This Row],[AreaID]],Reserves[],4,FALSE)-Extraction[[#This Row],[OilExtractionToDate]]</f>
        <v>65969</v>
      </c>
      <c r="J1013">
        <f>VLOOKUP(Extraction[[#This Row],[AreaID]],Reserves[],5,FALSE)-Extraction[[#This Row],[GasExtractionToDate]]</f>
        <v>55043</v>
      </c>
    </row>
    <row r="1014" spans="1:10" x14ac:dyDescent="0.35">
      <c r="A1014">
        <v>10</v>
      </c>
      <c r="B1014" t="s">
        <v>14</v>
      </c>
      <c r="C1014" t="s">
        <v>16</v>
      </c>
      <c r="D1014" s="1">
        <v>42925</v>
      </c>
      <c r="E1014">
        <v>234</v>
      </c>
      <c r="F1014">
        <v>215</v>
      </c>
      <c r="G1014">
        <f>SUMIFS(E$2:E1014,$A$2:A1014,Extraction[[#This Row],[AreaID]])</f>
        <v>11493</v>
      </c>
      <c r="H1014">
        <f>SUMIFS(F$2:F1014,$A$2:A1014,Extraction[[#This Row],[AreaID]])</f>
        <v>10425</v>
      </c>
      <c r="I1014">
        <f>VLOOKUP(Extraction[[#This Row],[AreaID]],Reserves[],4,FALSE)-Extraction[[#This Row],[OilExtractionToDate]]</f>
        <v>65735</v>
      </c>
      <c r="J1014">
        <f>VLOOKUP(Extraction[[#This Row],[AreaID]],Reserves[],5,FALSE)-Extraction[[#This Row],[GasExtractionToDate]]</f>
        <v>54828</v>
      </c>
    </row>
    <row r="1015" spans="1:10" x14ac:dyDescent="0.35">
      <c r="A1015">
        <v>5</v>
      </c>
      <c r="B1015" t="s">
        <v>5</v>
      </c>
      <c r="C1015" t="s">
        <v>9</v>
      </c>
      <c r="D1015" s="1">
        <v>43015</v>
      </c>
      <c r="E1015">
        <v>166</v>
      </c>
      <c r="F1015">
        <v>120</v>
      </c>
      <c r="G1015">
        <f>SUMIFS(E$2:E1015,$A$2:A1015,Extraction[[#This Row],[AreaID]])</f>
        <v>14468</v>
      </c>
      <c r="H1015">
        <f>SUMIFS(F$2:F1015,$A$2:A1015,Extraction[[#This Row],[AreaID]])</f>
        <v>13463</v>
      </c>
      <c r="I1015">
        <f>VLOOKUP(Extraction[[#This Row],[AreaID]],Reserves[],4,FALSE)-Extraction[[#This Row],[OilExtractionToDate]]</f>
        <v>32955</v>
      </c>
      <c r="J1015">
        <f>VLOOKUP(Extraction[[#This Row],[AreaID]],Reserves[],5,FALSE)-Extraction[[#This Row],[GasExtractionToDate]]</f>
        <v>64245</v>
      </c>
    </row>
    <row r="1016" spans="1:10" x14ac:dyDescent="0.35">
      <c r="A1016">
        <v>2</v>
      </c>
      <c r="B1016" t="s">
        <v>4</v>
      </c>
      <c r="C1016" t="s">
        <v>13</v>
      </c>
      <c r="D1016" s="1">
        <v>43000</v>
      </c>
      <c r="E1016">
        <v>111</v>
      </c>
      <c r="F1016">
        <v>63</v>
      </c>
      <c r="G1016">
        <f>SUMIFS(E$2:E1016,$A$2:A1016,Extraction[[#This Row],[AreaID]])</f>
        <v>14177</v>
      </c>
      <c r="H1016">
        <f>SUMIFS(F$2:F1016,$A$2:A1016,Extraction[[#This Row],[AreaID]])</f>
        <v>13714</v>
      </c>
      <c r="I1016">
        <f>VLOOKUP(Extraction[[#This Row],[AreaID]],Reserves[],4,FALSE)-Extraction[[#This Row],[OilExtractionToDate]]</f>
        <v>50264</v>
      </c>
      <c r="J1016">
        <f>VLOOKUP(Extraction[[#This Row],[AreaID]],Reserves[],5,FALSE)-Extraction[[#This Row],[GasExtractionToDate]]</f>
        <v>72495</v>
      </c>
    </row>
    <row r="1017" spans="1:10" x14ac:dyDescent="0.35">
      <c r="A1017">
        <v>2</v>
      </c>
      <c r="B1017" t="s">
        <v>4</v>
      </c>
      <c r="C1017" t="s">
        <v>13</v>
      </c>
      <c r="D1017" s="1">
        <v>43003</v>
      </c>
      <c r="E1017">
        <v>235</v>
      </c>
      <c r="F1017">
        <v>108</v>
      </c>
      <c r="G1017">
        <f>SUMIFS(E$2:E1017,$A$2:A1017,Extraction[[#This Row],[AreaID]])</f>
        <v>14412</v>
      </c>
      <c r="H1017">
        <f>SUMIFS(F$2:F1017,$A$2:A1017,Extraction[[#This Row],[AreaID]])</f>
        <v>13822</v>
      </c>
      <c r="I1017">
        <f>VLOOKUP(Extraction[[#This Row],[AreaID]],Reserves[],4,FALSE)-Extraction[[#This Row],[OilExtractionToDate]]</f>
        <v>50029</v>
      </c>
      <c r="J1017">
        <f>VLOOKUP(Extraction[[#This Row],[AreaID]],Reserves[],5,FALSE)-Extraction[[#This Row],[GasExtractionToDate]]</f>
        <v>72387</v>
      </c>
    </row>
    <row r="1018" spans="1:10" x14ac:dyDescent="0.35">
      <c r="A1018">
        <v>7</v>
      </c>
      <c r="B1018" t="s">
        <v>6</v>
      </c>
      <c r="C1018" t="s">
        <v>10</v>
      </c>
      <c r="D1018" s="1">
        <v>42648</v>
      </c>
      <c r="E1018">
        <v>158</v>
      </c>
      <c r="F1018">
        <v>209</v>
      </c>
      <c r="G1018">
        <f>SUMIFS(E$2:E1018,$A$2:A1018,Extraction[[#This Row],[AreaID]])</f>
        <v>2077</v>
      </c>
      <c r="H1018">
        <f>SUMIFS(F$2:F1018,$A$2:A1018,Extraction[[#This Row],[AreaID]])</f>
        <v>1770</v>
      </c>
      <c r="I1018">
        <f>VLOOKUP(Extraction[[#This Row],[AreaID]],Reserves[],4,FALSE)-Extraction[[#This Row],[OilExtractionToDate]]</f>
        <v>74289</v>
      </c>
      <c r="J1018">
        <f>VLOOKUP(Extraction[[#This Row],[AreaID]],Reserves[],5,FALSE)-Extraction[[#This Row],[GasExtractionToDate]]</f>
        <v>49607</v>
      </c>
    </row>
    <row r="1019" spans="1:10" x14ac:dyDescent="0.35">
      <c r="A1019">
        <v>4</v>
      </c>
      <c r="B1019" t="s">
        <v>5</v>
      </c>
      <c r="C1019" t="s">
        <v>8</v>
      </c>
      <c r="D1019" s="1">
        <v>42965</v>
      </c>
      <c r="E1019">
        <v>207</v>
      </c>
      <c r="F1019">
        <v>142</v>
      </c>
      <c r="G1019">
        <f>SUMIFS(E$2:E1019,$A$2:A1019,Extraction[[#This Row],[AreaID]])</f>
        <v>13181</v>
      </c>
      <c r="H1019">
        <f>SUMIFS(F$2:F1019,$A$2:A1019,Extraction[[#This Row],[AreaID]])</f>
        <v>12444</v>
      </c>
      <c r="I1019">
        <f>VLOOKUP(Extraction[[#This Row],[AreaID]],Reserves[],4,FALSE)-Extraction[[#This Row],[OilExtractionToDate]]</f>
        <v>52009</v>
      </c>
      <c r="J1019">
        <f>VLOOKUP(Extraction[[#This Row],[AreaID]],Reserves[],5,FALSE)-Extraction[[#This Row],[GasExtractionToDate]]</f>
        <v>76009</v>
      </c>
    </row>
    <row r="1020" spans="1:10" x14ac:dyDescent="0.35">
      <c r="A1020">
        <v>7</v>
      </c>
      <c r="B1020" t="s">
        <v>6</v>
      </c>
      <c r="C1020" t="s">
        <v>10</v>
      </c>
      <c r="D1020" s="1">
        <v>42656</v>
      </c>
      <c r="E1020">
        <v>200</v>
      </c>
      <c r="F1020">
        <v>118</v>
      </c>
      <c r="G1020">
        <f>SUMIFS(E$2:E1020,$A$2:A1020,Extraction[[#This Row],[AreaID]])</f>
        <v>2277</v>
      </c>
      <c r="H1020">
        <f>SUMIFS(F$2:F1020,$A$2:A1020,Extraction[[#This Row],[AreaID]])</f>
        <v>1888</v>
      </c>
      <c r="I1020">
        <f>VLOOKUP(Extraction[[#This Row],[AreaID]],Reserves[],4,FALSE)-Extraction[[#This Row],[OilExtractionToDate]]</f>
        <v>74089</v>
      </c>
      <c r="J1020">
        <f>VLOOKUP(Extraction[[#This Row],[AreaID]],Reserves[],5,FALSE)-Extraction[[#This Row],[GasExtractionToDate]]</f>
        <v>49489</v>
      </c>
    </row>
    <row r="1021" spans="1:10" x14ac:dyDescent="0.35">
      <c r="A1021">
        <v>7</v>
      </c>
      <c r="B1021" t="s">
        <v>6</v>
      </c>
      <c r="C1021" t="s">
        <v>10</v>
      </c>
      <c r="D1021" s="1">
        <v>42660</v>
      </c>
      <c r="E1021">
        <v>224</v>
      </c>
      <c r="F1021">
        <v>145</v>
      </c>
      <c r="G1021">
        <f>SUMIFS(E$2:E1021,$A$2:A1021,Extraction[[#This Row],[AreaID]])</f>
        <v>2501</v>
      </c>
      <c r="H1021">
        <f>SUMIFS(F$2:F1021,$A$2:A1021,Extraction[[#This Row],[AreaID]])</f>
        <v>2033</v>
      </c>
      <c r="I1021">
        <f>VLOOKUP(Extraction[[#This Row],[AreaID]],Reserves[],4,FALSE)-Extraction[[#This Row],[OilExtractionToDate]]</f>
        <v>73865</v>
      </c>
      <c r="J1021">
        <f>VLOOKUP(Extraction[[#This Row],[AreaID]],Reserves[],5,FALSE)-Extraction[[#This Row],[GasExtractionToDate]]</f>
        <v>49344</v>
      </c>
    </row>
    <row r="1022" spans="1:10" x14ac:dyDescent="0.35">
      <c r="A1022">
        <v>1</v>
      </c>
      <c r="B1022" t="s">
        <v>4</v>
      </c>
      <c r="C1022" t="s">
        <v>12</v>
      </c>
      <c r="D1022" s="1">
        <v>43029</v>
      </c>
      <c r="E1022">
        <v>253</v>
      </c>
      <c r="F1022">
        <v>70</v>
      </c>
      <c r="G1022">
        <f>SUMIFS(E$2:E1022,$A$2:A1022,Extraction[[#This Row],[AreaID]])</f>
        <v>16094</v>
      </c>
      <c r="H1022">
        <f>SUMIFS(F$2:F1022,$A$2:A1022,Extraction[[#This Row],[AreaID]])</f>
        <v>15523</v>
      </c>
      <c r="I1022">
        <f>VLOOKUP(Extraction[[#This Row],[AreaID]],Reserves[],4,FALSE)-Extraction[[#This Row],[OilExtractionToDate]]</f>
        <v>71496</v>
      </c>
      <c r="J1022">
        <f>VLOOKUP(Extraction[[#This Row],[AreaID]],Reserves[],5,FALSE)-Extraction[[#This Row],[GasExtractionToDate]]</f>
        <v>57078</v>
      </c>
    </row>
    <row r="1023" spans="1:10" x14ac:dyDescent="0.35">
      <c r="A1023">
        <v>12</v>
      </c>
      <c r="B1023" t="s">
        <v>14</v>
      </c>
      <c r="C1023" t="s">
        <v>18</v>
      </c>
      <c r="D1023" s="1">
        <v>42977</v>
      </c>
      <c r="E1023">
        <v>80</v>
      </c>
      <c r="F1023">
        <v>109</v>
      </c>
      <c r="G1023">
        <f>SUMIFS(E$2:E1023,$A$2:A1023,Extraction[[#This Row],[AreaID]])</f>
        <v>14512</v>
      </c>
      <c r="H1023">
        <f>SUMIFS(F$2:F1023,$A$2:A1023,Extraction[[#This Row],[AreaID]])</f>
        <v>12744</v>
      </c>
      <c r="I1023">
        <f>VLOOKUP(Extraction[[#This Row],[AreaID]],Reserves[],4,FALSE)-Extraction[[#This Row],[OilExtractionToDate]]</f>
        <v>48875</v>
      </c>
      <c r="J1023">
        <f>VLOOKUP(Extraction[[#This Row],[AreaID]],Reserves[],5,FALSE)-Extraction[[#This Row],[GasExtractionToDate]]</f>
        <v>84461</v>
      </c>
    </row>
    <row r="1024" spans="1:10" x14ac:dyDescent="0.35">
      <c r="A1024">
        <v>5</v>
      </c>
      <c r="B1024" t="s">
        <v>5</v>
      </c>
      <c r="C1024" t="s">
        <v>9</v>
      </c>
      <c r="D1024" s="1">
        <v>43021</v>
      </c>
      <c r="E1024">
        <v>187</v>
      </c>
      <c r="F1024">
        <v>264</v>
      </c>
      <c r="G1024">
        <f>SUMIFS(E$2:E1024,$A$2:A1024,Extraction[[#This Row],[AreaID]])</f>
        <v>14655</v>
      </c>
      <c r="H1024">
        <f>SUMIFS(F$2:F1024,$A$2:A1024,Extraction[[#This Row],[AreaID]])</f>
        <v>13727</v>
      </c>
      <c r="I1024">
        <f>VLOOKUP(Extraction[[#This Row],[AreaID]],Reserves[],4,FALSE)-Extraction[[#This Row],[OilExtractionToDate]]</f>
        <v>32768</v>
      </c>
      <c r="J1024">
        <f>VLOOKUP(Extraction[[#This Row],[AreaID]],Reserves[],5,FALSE)-Extraction[[#This Row],[GasExtractionToDate]]</f>
        <v>63981</v>
      </c>
    </row>
    <row r="1025" spans="1:10" x14ac:dyDescent="0.35">
      <c r="A1025">
        <v>5</v>
      </c>
      <c r="B1025" t="s">
        <v>5</v>
      </c>
      <c r="C1025" t="s">
        <v>9</v>
      </c>
      <c r="D1025" s="1">
        <v>43026</v>
      </c>
      <c r="E1025">
        <v>280</v>
      </c>
      <c r="F1025">
        <v>106</v>
      </c>
      <c r="G1025">
        <f>SUMIFS(E$2:E1025,$A$2:A1025,Extraction[[#This Row],[AreaID]])</f>
        <v>14935</v>
      </c>
      <c r="H1025">
        <f>SUMIFS(F$2:F1025,$A$2:A1025,Extraction[[#This Row],[AreaID]])</f>
        <v>13833</v>
      </c>
      <c r="I1025">
        <f>VLOOKUP(Extraction[[#This Row],[AreaID]],Reserves[],4,FALSE)-Extraction[[#This Row],[OilExtractionToDate]]</f>
        <v>32488</v>
      </c>
      <c r="J1025">
        <f>VLOOKUP(Extraction[[#This Row],[AreaID]],Reserves[],5,FALSE)-Extraction[[#This Row],[GasExtractionToDate]]</f>
        <v>63875</v>
      </c>
    </row>
    <row r="1026" spans="1:10" x14ac:dyDescent="0.35">
      <c r="A1026">
        <v>2</v>
      </c>
      <c r="B1026" t="s">
        <v>4</v>
      </c>
      <c r="C1026" t="s">
        <v>13</v>
      </c>
      <c r="D1026" s="1">
        <v>43008</v>
      </c>
      <c r="E1026">
        <v>125</v>
      </c>
      <c r="F1026">
        <v>86</v>
      </c>
      <c r="G1026">
        <f>SUMIFS(E$2:E1026,$A$2:A1026,Extraction[[#This Row],[AreaID]])</f>
        <v>14537</v>
      </c>
      <c r="H1026">
        <f>SUMIFS(F$2:F1026,$A$2:A1026,Extraction[[#This Row],[AreaID]])</f>
        <v>13908</v>
      </c>
      <c r="I1026">
        <f>VLOOKUP(Extraction[[#This Row],[AreaID]],Reserves[],4,FALSE)-Extraction[[#This Row],[OilExtractionToDate]]</f>
        <v>49904</v>
      </c>
      <c r="J1026">
        <f>VLOOKUP(Extraction[[#This Row],[AreaID]],Reserves[],5,FALSE)-Extraction[[#This Row],[GasExtractionToDate]]</f>
        <v>72301</v>
      </c>
    </row>
    <row r="1027" spans="1:10" x14ac:dyDescent="0.35">
      <c r="A1027">
        <v>10</v>
      </c>
      <c r="B1027" t="s">
        <v>14</v>
      </c>
      <c r="C1027" t="s">
        <v>16</v>
      </c>
      <c r="D1027" s="1">
        <v>42933</v>
      </c>
      <c r="E1027">
        <v>258</v>
      </c>
      <c r="F1027">
        <v>291</v>
      </c>
      <c r="G1027">
        <f>SUMIFS(E$2:E1027,$A$2:A1027,Extraction[[#This Row],[AreaID]])</f>
        <v>11751</v>
      </c>
      <c r="H1027">
        <f>SUMIFS(F$2:F1027,$A$2:A1027,Extraction[[#This Row],[AreaID]])</f>
        <v>10716</v>
      </c>
      <c r="I1027">
        <f>VLOOKUP(Extraction[[#This Row],[AreaID]],Reserves[],4,FALSE)-Extraction[[#This Row],[OilExtractionToDate]]</f>
        <v>65477</v>
      </c>
      <c r="J1027">
        <f>VLOOKUP(Extraction[[#This Row],[AreaID]],Reserves[],5,FALSE)-Extraction[[#This Row],[GasExtractionToDate]]</f>
        <v>54537</v>
      </c>
    </row>
    <row r="1028" spans="1:10" x14ac:dyDescent="0.35">
      <c r="A1028">
        <v>7</v>
      </c>
      <c r="B1028" t="s">
        <v>6</v>
      </c>
      <c r="C1028" t="s">
        <v>10</v>
      </c>
      <c r="D1028" s="1">
        <v>42666</v>
      </c>
      <c r="E1028">
        <v>87</v>
      </c>
      <c r="F1028">
        <v>272</v>
      </c>
      <c r="G1028">
        <f>SUMIFS(E$2:E1028,$A$2:A1028,Extraction[[#This Row],[AreaID]])</f>
        <v>2588</v>
      </c>
      <c r="H1028">
        <f>SUMIFS(F$2:F1028,$A$2:A1028,Extraction[[#This Row],[AreaID]])</f>
        <v>2305</v>
      </c>
      <c r="I1028">
        <f>VLOOKUP(Extraction[[#This Row],[AreaID]],Reserves[],4,FALSE)-Extraction[[#This Row],[OilExtractionToDate]]</f>
        <v>73778</v>
      </c>
      <c r="J1028">
        <f>VLOOKUP(Extraction[[#This Row],[AreaID]],Reserves[],5,FALSE)-Extraction[[#This Row],[GasExtractionToDate]]</f>
        <v>49072</v>
      </c>
    </row>
    <row r="1029" spans="1:10" x14ac:dyDescent="0.35">
      <c r="A1029">
        <v>5</v>
      </c>
      <c r="B1029" t="s">
        <v>5</v>
      </c>
      <c r="C1029" t="s">
        <v>9</v>
      </c>
      <c r="D1029" s="1">
        <v>43032</v>
      </c>
      <c r="E1029">
        <v>282</v>
      </c>
      <c r="F1029">
        <v>162</v>
      </c>
      <c r="G1029">
        <f>SUMIFS(E$2:E1029,$A$2:A1029,Extraction[[#This Row],[AreaID]])</f>
        <v>15217</v>
      </c>
      <c r="H1029">
        <f>SUMIFS(F$2:F1029,$A$2:A1029,Extraction[[#This Row],[AreaID]])</f>
        <v>13995</v>
      </c>
      <c r="I1029">
        <f>VLOOKUP(Extraction[[#This Row],[AreaID]],Reserves[],4,FALSE)-Extraction[[#This Row],[OilExtractionToDate]]</f>
        <v>32206</v>
      </c>
      <c r="J1029">
        <f>VLOOKUP(Extraction[[#This Row],[AreaID]],Reserves[],5,FALSE)-Extraction[[#This Row],[GasExtractionToDate]]</f>
        <v>63713</v>
      </c>
    </row>
    <row r="1030" spans="1:10" x14ac:dyDescent="0.35">
      <c r="A1030">
        <v>7</v>
      </c>
      <c r="B1030" t="s">
        <v>6</v>
      </c>
      <c r="C1030" t="s">
        <v>10</v>
      </c>
      <c r="D1030" s="1">
        <v>42669</v>
      </c>
      <c r="E1030">
        <v>142</v>
      </c>
      <c r="F1030">
        <v>243</v>
      </c>
      <c r="G1030">
        <f>SUMIFS(E$2:E1030,$A$2:A1030,Extraction[[#This Row],[AreaID]])</f>
        <v>2730</v>
      </c>
      <c r="H1030">
        <f>SUMIFS(F$2:F1030,$A$2:A1030,Extraction[[#This Row],[AreaID]])</f>
        <v>2548</v>
      </c>
      <c r="I1030">
        <f>VLOOKUP(Extraction[[#This Row],[AreaID]],Reserves[],4,FALSE)-Extraction[[#This Row],[OilExtractionToDate]]</f>
        <v>73636</v>
      </c>
      <c r="J1030">
        <f>VLOOKUP(Extraction[[#This Row],[AreaID]],Reserves[],5,FALSE)-Extraction[[#This Row],[GasExtractionToDate]]</f>
        <v>48829</v>
      </c>
    </row>
    <row r="1031" spans="1:10" x14ac:dyDescent="0.35">
      <c r="A1031">
        <v>2</v>
      </c>
      <c r="B1031" t="s">
        <v>4</v>
      </c>
      <c r="C1031" t="s">
        <v>13</v>
      </c>
      <c r="D1031" s="1">
        <v>43015</v>
      </c>
      <c r="E1031">
        <v>258</v>
      </c>
      <c r="F1031">
        <v>189</v>
      </c>
      <c r="G1031">
        <f>SUMIFS(E$2:E1031,$A$2:A1031,Extraction[[#This Row],[AreaID]])</f>
        <v>14795</v>
      </c>
      <c r="H1031">
        <f>SUMIFS(F$2:F1031,$A$2:A1031,Extraction[[#This Row],[AreaID]])</f>
        <v>14097</v>
      </c>
      <c r="I1031">
        <f>VLOOKUP(Extraction[[#This Row],[AreaID]],Reserves[],4,FALSE)-Extraction[[#This Row],[OilExtractionToDate]]</f>
        <v>49646</v>
      </c>
      <c r="J1031">
        <f>VLOOKUP(Extraction[[#This Row],[AreaID]],Reserves[],5,FALSE)-Extraction[[#This Row],[GasExtractionToDate]]</f>
        <v>72112</v>
      </c>
    </row>
    <row r="1032" spans="1:10" x14ac:dyDescent="0.35">
      <c r="A1032">
        <v>7</v>
      </c>
      <c r="B1032" t="s">
        <v>6</v>
      </c>
      <c r="C1032" t="s">
        <v>10</v>
      </c>
      <c r="D1032" s="1">
        <v>42675</v>
      </c>
      <c r="E1032">
        <v>259</v>
      </c>
      <c r="F1032">
        <v>185</v>
      </c>
      <c r="G1032">
        <f>SUMIFS(E$2:E1032,$A$2:A1032,Extraction[[#This Row],[AreaID]])</f>
        <v>2989</v>
      </c>
      <c r="H1032">
        <f>SUMIFS(F$2:F1032,$A$2:A1032,Extraction[[#This Row],[AreaID]])</f>
        <v>2733</v>
      </c>
      <c r="I1032">
        <f>VLOOKUP(Extraction[[#This Row],[AreaID]],Reserves[],4,FALSE)-Extraction[[#This Row],[OilExtractionToDate]]</f>
        <v>73377</v>
      </c>
      <c r="J1032">
        <f>VLOOKUP(Extraction[[#This Row],[AreaID]],Reserves[],5,FALSE)-Extraction[[#This Row],[GasExtractionToDate]]</f>
        <v>48644</v>
      </c>
    </row>
    <row r="1033" spans="1:10" x14ac:dyDescent="0.35">
      <c r="A1033">
        <v>10</v>
      </c>
      <c r="B1033" t="s">
        <v>14</v>
      </c>
      <c r="C1033" t="s">
        <v>16</v>
      </c>
      <c r="D1033" s="1">
        <v>42938</v>
      </c>
      <c r="E1033">
        <v>157</v>
      </c>
      <c r="F1033">
        <v>192</v>
      </c>
      <c r="G1033">
        <f>SUMIFS(E$2:E1033,$A$2:A1033,Extraction[[#This Row],[AreaID]])</f>
        <v>11908</v>
      </c>
      <c r="H1033">
        <f>SUMIFS(F$2:F1033,$A$2:A1033,Extraction[[#This Row],[AreaID]])</f>
        <v>10908</v>
      </c>
      <c r="I1033">
        <f>VLOOKUP(Extraction[[#This Row],[AreaID]],Reserves[],4,FALSE)-Extraction[[#This Row],[OilExtractionToDate]]</f>
        <v>65320</v>
      </c>
      <c r="J1033">
        <f>VLOOKUP(Extraction[[#This Row],[AreaID]],Reserves[],5,FALSE)-Extraction[[#This Row],[GasExtractionToDate]]</f>
        <v>54345</v>
      </c>
    </row>
    <row r="1034" spans="1:10" x14ac:dyDescent="0.35">
      <c r="A1034">
        <v>4</v>
      </c>
      <c r="B1034" t="s">
        <v>5</v>
      </c>
      <c r="C1034" t="s">
        <v>8</v>
      </c>
      <c r="D1034" s="1">
        <v>42970</v>
      </c>
      <c r="E1034">
        <v>239</v>
      </c>
      <c r="F1034">
        <v>215</v>
      </c>
      <c r="G1034">
        <f>SUMIFS(E$2:E1034,$A$2:A1034,Extraction[[#This Row],[AreaID]])</f>
        <v>13420</v>
      </c>
      <c r="H1034">
        <f>SUMIFS(F$2:F1034,$A$2:A1034,Extraction[[#This Row],[AreaID]])</f>
        <v>12659</v>
      </c>
      <c r="I1034">
        <f>VLOOKUP(Extraction[[#This Row],[AreaID]],Reserves[],4,FALSE)-Extraction[[#This Row],[OilExtractionToDate]]</f>
        <v>51770</v>
      </c>
      <c r="J1034">
        <f>VLOOKUP(Extraction[[#This Row],[AreaID]],Reserves[],5,FALSE)-Extraction[[#This Row],[GasExtractionToDate]]</f>
        <v>75794</v>
      </c>
    </row>
    <row r="1035" spans="1:10" x14ac:dyDescent="0.35">
      <c r="A1035">
        <v>11</v>
      </c>
      <c r="B1035" t="s">
        <v>14</v>
      </c>
      <c r="C1035" t="s">
        <v>17</v>
      </c>
      <c r="D1035" s="1">
        <v>42915</v>
      </c>
      <c r="E1035">
        <v>131</v>
      </c>
      <c r="F1035">
        <v>258</v>
      </c>
      <c r="G1035">
        <f>SUMIFS(E$2:E1035,$A$2:A1035,Extraction[[#This Row],[AreaID]])</f>
        <v>12193</v>
      </c>
      <c r="H1035">
        <f>SUMIFS(F$2:F1035,$A$2:A1035,Extraction[[#This Row],[AreaID]])</f>
        <v>11490</v>
      </c>
      <c r="I1035">
        <f>VLOOKUP(Extraction[[#This Row],[AreaID]],Reserves[],4,FALSE)-Extraction[[#This Row],[OilExtractionToDate]]</f>
        <v>63787</v>
      </c>
      <c r="J1035">
        <f>VLOOKUP(Extraction[[#This Row],[AreaID]],Reserves[],5,FALSE)-Extraction[[#This Row],[GasExtractionToDate]]</f>
        <v>85307</v>
      </c>
    </row>
    <row r="1036" spans="1:10" x14ac:dyDescent="0.35">
      <c r="A1036">
        <v>10</v>
      </c>
      <c r="B1036" t="s">
        <v>14</v>
      </c>
      <c r="C1036" t="s">
        <v>16</v>
      </c>
      <c r="D1036" s="1">
        <v>42944</v>
      </c>
      <c r="E1036">
        <v>192</v>
      </c>
      <c r="F1036">
        <v>179</v>
      </c>
      <c r="G1036">
        <f>SUMIFS(E$2:E1036,$A$2:A1036,Extraction[[#This Row],[AreaID]])</f>
        <v>12100</v>
      </c>
      <c r="H1036">
        <f>SUMIFS(F$2:F1036,$A$2:A1036,Extraction[[#This Row],[AreaID]])</f>
        <v>11087</v>
      </c>
      <c r="I1036">
        <f>VLOOKUP(Extraction[[#This Row],[AreaID]],Reserves[],4,FALSE)-Extraction[[#This Row],[OilExtractionToDate]]</f>
        <v>65128</v>
      </c>
      <c r="J1036">
        <f>VLOOKUP(Extraction[[#This Row],[AreaID]],Reserves[],5,FALSE)-Extraction[[#This Row],[GasExtractionToDate]]</f>
        <v>54166</v>
      </c>
    </row>
    <row r="1037" spans="1:10" x14ac:dyDescent="0.35">
      <c r="A1037">
        <v>11</v>
      </c>
      <c r="B1037" t="s">
        <v>14</v>
      </c>
      <c r="C1037" t="s">
        <v>17</v>
      </c>
      <c r="D1037" s="1">
        <v>42920</v>
      </c>
      <c r="E1037">
        <v>237</v>
      </c>
      <c r="F1037">
        <v>237</v>
      </c>
      <c r="G1037">
        <f>SUMIFS(E$2:E1037,$A$2:A1037,Extraction[[#This Row],[AreaID]])</f>
        <v>12430</v>
      </c>
      <c r="H1037">
        <f>SUMIFS(F$2:F1037,$A$2:A1037,Extraction[[#This Row],[AreaID]])</f>
        <v>11727</v>
      </c>
      <c r="I1037">
        <f>VLOOKUP(Extraction[[#This Row],[AreaID]],Reserves[],4,FALSE)-Extraction[[#This Row],[OilExtractionToDate]]</f>
        <v>63550</v>
      </c>
      <c r="J1037">
        <f>VLOOKUP(Extraction[[#This Row],[AreaID]],Reserves[],5,FALSE)-Extraction[[#This Row],[GasExtractionToDate]]</f>
        <v>85070</v>
      </c>
    </row>
    <row r="1038" spans="1:10" x14ac:dyDescent="0.35">
      <c r="A1038">
        <v>13</v>
      </c>
      <c r="B1038" t="s">
        <v>15</v>
      </c>
      <c r="C1038" t="s">
        <v>19</v>
      </c>
      <c r="D1038" s="1">
        <v>42963</v>
      </c>
      <c r="E1038">
        <v>233</v>
      </c>
      <c r="F1038">
        <v>268</v>
      </c>
      <c r="G1038">
        <f>SUMIFS(E$2:E1038,$A$2:A1038,Extraction[[#This Row],[AreaID]])</f>
        <v>12908</v>
      </c>
      <c r="H1038">
        <f>SUMIFS(F$2:F1038,$A$2:A1038,Extraction[[#This Row],[AreaID]])</f>
        <v>11933</v>
      </c>
      <c r="I1038">
        <f>VLOOKUP(Extraction[[#This Row],[AreaID]],Reserves[],4,FALSE)-Extraction[[#This Row],[OilExtractionToDate]]</f>
        <v>79795</v>
      </c>
      <c r="J1038">
        <f>VLOOKUP(Extraction[[#This Row],[AreaID]],Reserves[],5,FALSE)-Extraction[[#This Row],[GasExtractionToDate]]</f>
        <v>67522</v>
      </c>
    </row>
    <row r="1039" spans="1:10" x14ac:dyDescent="0.35">
      <c r="A1039">
        <v>2</v>
      </c>
      <c r="B1039" t="s">
        <v>4</v>
      </c>
      <c r="C1039" t="s">
        <v>13</v>
      </c>
      <c r="D1039" s="1">
        <v>43022</v>
      </c>
      <c r="E1039">
        <v>179</v>
      </c>
      <c r="F1039">
        <v>247</v>
      </c>
      <c r="G1039">
        <f>SUMIFS(E$2:E1039,$A$2:A1039,Extraction[[#This Row],[AreaID]])</f>
        <v>14974</v>
      </c>
      <c r="H1039">
        <f>SUMIFS(F$2:F1039,$A$2:A1039,Extraction[[#This Row],[AreaID]])</f>
        <v>14344</v>
      </c>
      <c r="I1039">
        <f>VLOOKUP(Extraction[[#This Row],[AreaID]],Reserves[],4,FALSE)-Extraction[[#This Row],[OilExtractionToDate]]</f>
        <v>49467</v>
      </c>
      <c r="J1039">
        <f>VLOOKUP(Extraction[[#This Row],[AreaID]],Reserves[],5,FALSE)-Extraction[[#This Row],[GasExtractionToDate]]</f>
        <v>71865</v>
      </c>
    </row>
    <row r="1040" spans="1:10" x14ac:dyDescent="0.35">
      <c r="A1040">
        <v>7</v>
      </c>
      <c r="B1040" t="s">
        <v>6</v>
      </c>
      <c r="C1040" t="s">
        <v>10</v>
      </c>
      <c r="D1040" s="1">
        <v>42681</v>
      </c>
      <c r="E1040">
        <v>278</v>
      </c>
      <c r="F1040">
        <v>162</v>
      </c>
      <c r="G1040">
        <f>SUMIFS(E$2:E1040,$A$2:A1040,Extraction[[#This Row],[AreaID]])</f>
        <v>3267</v>
      </c>
      <c r="H1040">
        <f>SUMIFS(F$2:F1040,$A$2:A1040,Extraction[[#This Row],[AreaID]])</f>
        <v>2895</v>
      </c>
      <c r="I1040">
        <f>VLOOKUP(Extraction[[#This Row],[AreaID]],Reserves[],4,FALSE)-Extraction[[#This Row],[OilExtractionToDate]]</f>
        <v>73099</v>
      </c>
      <c r="J1040">
        <f>VLOOKUP(Extraction[[#This Row],[AreaID]],Reserves[],5,FALSE)-Extraction[[#This Row],[GasExtractionToDate]]</f>
        <v>48482</v>
      </c>
    </row>
    <row r="1041" spans="1:10" x14ac:dyDescent="0.35">
      <c r="A1041">
        <v>12</v>
      </c>
      <c r="B1041" t="s">
        <v>14</v>
      </c>
      <c r="C1041" t="s">
        <v>18</v>
      </c>
      <c r="D1041" s="1">
        <v>42980</v>
      </c>
      <c r="E1041">
        <v>295</v>
      </c>
      <c r="F1041">
        <v>239</v>
      </c>
      <c r="G1041">
        <f>SUMIFS(E$2:E1041,$A$2:A1041,Extraction[[#This Row],[AreaID]])</f>
        <v>14807</v>
      </c>
      <c r="H1041">
        <f>SUMIFS(F$2:F1041,$A$2:A1041,Extraction[[#This Row],[AreaID]])</f>
        <v>12983</v>
      </c>
      <c r="I1041">
        <f>VLOOKUP(Extraction[[#This Row],[AreaID]],Reserves[],4,FALSE)-Extraction[[#This Row],[OilExtractionToDate]]</f>
        <v>48580</v>
      </c>
      <c r="J1041">
        <f>VLOOKUP(Extraction[[#This Row],[AreaID]],Reserves[],5,FALSE)-Extraction[[#This Row],[GasExtractionToDate]]</f>
        <v>84222</v>
      </c>
    </row>
    <row r="1042" spans="1:10" x14ac:dyDescent="0.35">
      <c r="A1042">
        <v>2</v>
      </c>
      <c r="B1042" t="s">
        <v>4</v>
      </c>
      <c r="C1042" t="s">
        <v>13</v>
      </c>
      <c r="D1042" s="1">
        <v>43025</v>
      </c>
      <c r="E1042">
        <v>218</v>
      </c>
      <c r="F1042">
        <v>288</v>
      </c>
      <c r="G1042">
        <f>SUMIFS(E$2:E1042,$A$2:A1042,Extraction[[#This Row],[AreaID]])</f>
        <v>15192</v>
      </c>
      <c r="H1042">
        <f>SUMIFS(F$2:F1042,$A$2:A1042,Extraction[[#This Row],[AreaID]])</f>
        <v>14632</v>
      </c>
      <c r="I1042">
        <f>VLOOKUP(Extraction[[#This Row],[AreaID]],Reserves[],4,FALSE)-Extraction[[#This Row],[OilExtractionToDate]]</f>
        <v>49249</v>
      </c>
      <c r="J1042">
        <f>VLOOKUP(Extraction[[#This Row],[AreaID]],Reserves[],5,FALSE)-Extraction[[#This Row],[GasExtractionToDate]]</f>
        <v>71577</v>
      </c>
    </row>
    <row r="1043" spans="1:10" x14ac:dyDescent="0.35">
      <c r="A1043">
        <v>12</v>
      </c>
      <c r="B1043" t="s">
        <v>14</v>
      </c>
      <c r="C1043" t="s">
        <v>18</v>
      </c>
      <c r="D1043" s="1">
        <v>42986</v>
      </c>
      <c r="E1043">
        <v>297</v>
      </c>
      <c r="F1043">
        <v>93</v>
      </c>
      <c r="G1043">
        <f>SUMIFS(E$2:E1043,$A$2:A1043,Extraction[[#This Row],[AreaID]])</f>
        <v>15104</v>
      </c>
      <c r="H1043">
        <f>SUMIFS(F$2:F1043,$A$2:A1043,Extraction[[#This Row],[AreaID]])</f>
        <v>13076</v>
      </c>
      <c r="I1043">
        <f>VLOOKUP(Extraction[[#This Row],[AreaID]],Reserves[],4,FALSE)-Extraction[[#This Row],[OilExtractionToDate]]</f>
        <v>48283</v>
      </c>
      <c r="J1043">
        <f>VLOOKUP(Extraction[[#This Row],[AreaID]],Reserves[],5,FALSE)-Extraction[[#This Row],[GasExtractionToDate]]</f>
        <v>84129</v>
      </c>
    </row>
    <row r="1044" spans="1:10" x14ac:dyDescent="0.35">
      <c r="A1044">
        <v>13</v>
      </c>
      <c r="B1044" t="s">
        <v>15</v>
      </c>
      <c r="C1044" t="s">
        <v>19</v>
      </c>
      <c r="D1044" s="1">
        <v>42967</v>
      </c>
      <c r="E1044">
        <v>123</v>
      </c>
      <c r="F1044">
        <v>52</v>
      </c>
      <c r="G1044">
        <f>SUMIFS(E$2:E1044,$A$2:A1044,Extraction[[#This Row],[AreaID]])</f>
        <v>13031</v>
      </c>
      <c r="H1044">
        <f>SUMIFS(F$2:F1044,$A$2:A1044,Extraction[[#This Row],[AreaID]])</f>
        <v>11985</v>
      </c>
      <c r="I1044">
        <f>VLOOKUP(Extraction[[#This Row],[AreaID]],Reserves[],4,FALSE)-Extraction[[#This Row],[OilExtractionToDate]]</f>
        <v>79672</v>
      </c>
      <c r="J1044">
        <f>VLOOKUP(Extraction[[#This Row],[AreaID]],Reserves[],5,FALSE)-Extraction[[#This Row],[GasExtractionToDate]]</f>
        <v>67470</v>
      </c>
    </row>
    <row r="1045" spans="1:10" x14ac:dyDescent="0.35">
      <c r="A1045">
        <v>7</v>
      </c>
      <c r="B1045" t="s">
        <v>6</v>
      </c>
      <c r="C1045" t="s">
        <v>10</v>
      </c>
      <c r="D1045" s="1">
        <v>42685</v>
      </c>
      <c r="E1045">
        <v>179</v>
      </c>
      <c r="F1045">
        <v>189</v>
      </c>
      <c r="G1045">
        <f>SUMIFS(E$2:E1045,$A$2:A1045,Extraction[[#This Row],[AreaID]])</f>
        <v>3446</v>
      </c>
      <c r="H1045">
        <f>SUMIFS(F$2:F1045,$A$2:A1045,Extraction[[#This Row],[AreaID]])</f>
        <v>3084</v>
      </c>
      <c r="I1045">
        <f>VLOOKUP(Extraction[[#This Row],[AreaID]],Reserves[],4,FALSE)-Extraction[[#This Row],[OilExtractionToDate]]</f>
        <v>72920</v>
      </c>
      <c r="J1045">
        <f>VLOOKUP(Extraction[[#This Row],[AreaID]],Reserves[],5,FALSE)-Extraction[[#This Row],[GasExtractionToDate]]</f>
        <v>48293</v>
      </c>
    </row>
    <row r="1046" spans="1:10" x14ac:dyDescent="0.35">
      <c r="A1046">
        <v>14</v>
      </c>
      <c r="B1046" t="s">
        <v>15</v>
      </c>
      <c r="C1046" t="s">
        <v>13</v>
      </c>
      <c r="D1046" s="1">
        <v>43082</v>
      </c>
      <c r="E1046">
        <v>222</v>
      </c>
      <c r="F1046">
        <v>122</v>
      </c>
      <c r="G1046">
        <f>SUMIFS(E$2:E1046,$A$2:A1046,Extraction[[#This Row],[AreaID]])</f>
        <v>15878</v>
      </c>
      <c r="H1046">
        <f>SUMIFS(F$2:F1046,$A$2:A1046,Extraction[[#This Row],[AreaID]])</f>
        <v>13809</v>
      </c>
      <c r="I1046">
        <f>VLOOKUP(Extraction[[#This Row],[AreaID]],Reserves[],4,FALSE)-Extraction[[#This Row],[OilExtractionToDate]]</f>
        <v>59533</v>
      </c>
      <c r="J1046">
        <f>VLOOKUP(Extraction[[#This Row],[AreaID]],Reserves[],5,FALSE)-Extraction[[#This Row],[GasExtractionToDate]]</f>
        <v>62329</v>
      </c>
    </row>
    <row r="1047" spans="1:10" x14ac:dyDescent="0.35">
      <c r="A1047">
        <v>3</v>
      </c>
      <c r="B1047" t="s">
        <v>4</v>
      </c>
      <c r="C1047" t="s">
        <v>7</v>
      </c>
      <c r="D1047" s="1">
        <v>42937</v>
      </c>
      <c r="E1047">
        <v>218</v>
      </c>
      <c r="F1047">
        <v>244</v>
      </c>
      <c r="G1047">
        <f>SUMIFS(E$2:E1047,$A$2:A1047,Extraction[[#This Row],[AreaID]])</f>
        <v>12148</v>
      </c>
      <c r="H1047">
        <f>SUMIFS(F$2:F1047,$A$2:A1047,Extraction[[#This Row],[AreaID]])</f>
        <v>10232</v>
      </c>
      <c r="I1047">
        <f>VLOOKUP(Extraction[[#This Row],[AreaID]],Reserves[],4,FALSE)-Extraction[[#This Row],[OilExtractionToDate]]</f>
        <v>40010</v>
      </c>
      <c r="J1047">
        <f>VLOOKUP(Extraction[[#This Row],[AreaID]],Reserves[],5,FALSE)-Extraction[[#This Row],[GasExtractionToDate]]</f>
        <v>86206</v>
      </c>
    </row>
    <row r="1048" spans="1:10" x14ac:dyDescent="0.35">
      <c r="A1048">
        <v>14</v>
      </c>
      <c r="B1048" t="s">
        <v>15</v>
      </c>
      <c r="C1048" t="s">
        <v>13</v>
      </c>
      <c r="D1048" s="1">
        <v>43087</v>
      </c>
      <c r="E1048">
        <v>106</v>
      </c>
      <c r="F1048">
        <v>281</v>
      </c>
      <c r="G1048">
        <f>SUMIFS(E$2:E1048,$A$2:A1048,Extraction[[#This Row],[AreaID]])</f>
        <v>15984</v>
      </c>
      <c r="H1048">
        <f>SUMIFS(F$2:F1048,$A$2:A1048,Extraction[[#This Row],[AreaID]])</f>
        <v>14090</v>
      </c>
      <c r="I1048">
        <f>VLOOKUP(Extraction[[#This Row],[AreaID]],Reserves[],4,FALSE)-Extraction[[#This Row],[OilExtractionToDate]]</f>
        <v>59427</v>
      </c>
      <c r="J1048">
        <f>VLOOKUP(Extraction[[#This Row],[AreaID]],Reserves[],5,FALSE)-Extraction[[#This Row],[GasExtractionToDate]]</f>
        <v>62048</v>
      </c>
    </row>
    <row r="1049" spans="1:10" x14ac:dyDescent="0.35">
      <c r="A1049">
        <v>4</v>
      </c>
      <c r="B1049" t="s">
        <v>5</v>
      </c>
      <c r="C1049" t="s">
        <v>8</v>
      </c>
      <c r="D1049" s="1">
        <v>42974</v>
      </c>
      <c r="E1049">
        <v>155</v>
      </c>
      <c r="F1049">
        <v>243</v>
      </c>
      <c r="G1049">
        <f>SUMIFS(E$2:E1049,$A$2:A1049,Extraction[[#This Row],[AreaID]])</f>
        <v>13575</v>
      </c>
      <c r="H1049">
        <f>SUMIFS(F$2:F1049,$A$2:A1049,Extraction[[#This Row],[AreaID]])</f>
        <v>12902</v>
      </c>
      <c r="I1049">
        <f>VLOOKUP(Extraction[[#This Row],[AreaID]],Reserves[],4,FALSE)-Extraction[[#This Row],[OilExtractionToDate]]</f>
        <v>51615</v>
      </c>
      <c r="J1049">
        <f>VLOOKUP(Extraction[[#This Row],[AreaID]],Reserves[],5,FALSE)-Extraction[[#This Row],[GasExtractionToDate]]</f>
        <v>75551</v>
      </c>
    </row>
    <row r="1050" spans="1:10" x14ac:dyDescent="0.35">
      <c r="A1050">
        <v>7</v>
      </c>
      <c r="B1050" t="s">
        <v>6</v>
      </c>
      <c r="C1050" t="s">
        <v>10</v>
      </c>
      <c r="D1050" s="1">
        <v>42693</v>
      </c>
      <c r="E1050">
        <v>174</v>
      </c>
      <c r="F1050">
        <v>130</v>
      </c>
      <c r="G1050">
        <f>SUMIFS(E$2:E1050,$A$2:A1050,Extraction[[#This Row],[AreaID]])</f>
        <v>3620</v>
      </c>
      <c r="H1050">
        <f>SUMIFS(F$2:F1050,$A$2:A1050,Extraction[[#This Row],[AreaID]])</f>
        <v>3214</v>
      </c>
      <c r="I1050">
        <f>VLOOKUP(Extraction[[#This Row],[AreaID]],Reserves[],4,FALSE)-Extraction[[#This Row],[OilExtractionToDate]]</f>
        <v>72746</v>
      </c>
      <c r="J1050">
        <f>VLOOKUP(Extraction[[#This Row],[AreaID]],Reserves[],5,FALSE)-Extraction[[#This Row],[GasExtractionToDate]]</f>
        <v>48163</v>
      </c>
    </row>
    <row r="1051" spans="1:10" x14ac:dyDescent="0.35">
      <c r="A1051">
        <v>14</v>
      </c>
      <c r="B1051" t="s">
        <v>15</v>
      </c>
      <c r="C1051" t="s">
        <v>13</v>
      </c>
      <c r="D1051" s="1">
        <v>43094</v>
      </c>
      <c r="E1051">
        <v>258</v>
      </c>
      <c r="F1051">
        <v>125</v>
      </c>
      <c r="G1051">
        <f>SUMIFS(E$2:E1051,$A$2:A1051,Extraction[[#This Row],[AreaID]])</f>
        <v>16242</v>
      </c>
      <c r="H1051">
        <f>SUMIFS(F$2:F1051,$A$2:A1051,Extraction[[#This Row],[AreaID]])</f>
        <v>14215</v>
      </c>
      <c r="I1051">
        <f>VLOOKUP(Extraction[[#This Row],[AreaID]],Reserves[],4,FALSE)-Extraction[[#This Row],[OilExtractionToDate]]</f>
        <v>59169</v>
      </c>
      <c r="J1051">
        <f>VLOOKUP(Extraction[[#This Row],[AreaID]],Reserves[],5,FALSE)-Extraction[[#This Row],[GasExtractionToDate]]</f>
        <v>61923</v>
      </c>
    </row>
    <row r="1052" spans="1:10" x14ac:dyDescent="0.35">
      <c r="A1052">
        <v>5</v>
      </c>
      <c r="B1052" t="s">
        <v>5</v>
      </c>
      <c r="C1052" t="s">
        <v>9</v>
      </c>
      <c r="D1052" s="1">
        <v>43039</v>
      </c>
      <c r="E1052">
        <v>220</v>
      </c>
      <c r="F1052">
        <v>245</v>
      </c>
      <c r="G1052">
        <f>SUMIFS(E$2:E1052,$A$2:A1052,Extraction[[#This Row],[AreaID]])</f>
        <v>15437</v>
      </c>
      <c r="H1052">
        <f>SUMIFS(F$2:F1052,$A$2:A1052,Extraction[[#This Row],[AreaID]])</f>
        <v>14240</v>
      </c>
      <c r="I1052">
        <f>VLOOKUP(Extraction[[#This Row],[AreaID]],Reserves[],4,FALSE)-Extraction[[#This Row],[OilExtractionToDate]]</f>
        <v>31986</v>
      </c>
      <c r="J1052">
        <f>VLOOKUP(Extraction[[#This Row],[AreaID]],Reserves[],5,FALSE)-Extraction[[#This Row],[GasExtractionToDate]]</f>
        <v>63468</v>
      </c>
    </row>
    <row r="1053" spans="1:10" x14ac:dyDescent="0.35">
      <c r="A1053">
        <v>13</v>
      </c>
      <c r="B1053" t="s">
        <v>15</v>
      </c>
      <c r="C1053" t="s">
        <v>19</v>
      </c>
      <c r="D1053" s="1">
        <v>42971</v>
      </c>
      <c r="E1053">
        <v>254</v>
      </c>
      <c r="F1053">
        <v>119</v>
      </c>
      <c r="G1053">
        <f>SUMIFS(E$2:E1053,$A$2:A1053,Extraction[[#This Row],[AreaID]])</f>
        <v>13285</v>
      </c>
      <c r="H1053">
        <f>SUMIFS(F$2:F1053,$A$2:A1053,Extraction[[#This Row],[AreaID]])</f>
        <v>12104</v>
      </c>
      <c r="I1053">
        <f>VLOOKUP(Extraction[[#This Row],[AreaID]],Reserves[],4,FALSE)-Extraction[[#This Row],[OilExtractionToDate]]</f>
        <v>79418</v>
      </c>
      <c r="J1053">
        <f>VLOOKUP(Extraction[[#This Row],[AreaID]],Reserves[],5,FALSE)-Extraction[[#This Row],[GasExtractionToDate]]</f>
        <v>67351</v>
      </c>
    </row>
    <row r="1054" spans="1:10" x14ac:dyDescent="0.35">
      <c r="A1054">
        <v>10</v>
      </c>
      <c r="B1054" t="s">
        <v>14</v>
      </c>
      <c r="C1054" t="s">
        <v>16</v>
      </c>
      <c r="D1054" s="1">
        <v>42949</v>
      </c>
      <c r="E1054">
        <v>265</v>
      </c>
      <c r="F1054">
        <v>93</v>
      </c>
      <c r="G1054">
        <f>SUMIFS(E$2:E1054,$A$2:A1054,Extraction[[#This Row],[AreaID]])</f>
        <v>12365</v>
      </c>
      <c r="H1054">
        <f>SUMIFS(F$2:F1054,$A$2:A1054,Extraction[[#This Row],[AreaID]])</f>
        <v>11180</v>
      </c>
      <c r="I1054">
        <f>VLOOKUP(Extraction[[#This Row],[AreaID]],Reserves[],4,FALSE)-Extraction[[#This Row],[OilExtractionToDate]]</f>
        <v>64863</v>
      </c>
      <c r="J1054">
        <f>VLOOKUP(Extraction[[#This Row],[AreaID]],Reserves[],5,FALSE)-Extraction[[#This Row],[GasExtractionToDate]]</f>
        <v>54073</v>
      </c>
    </row>
    <row r="1055" spans="1:10" x14ac:dyDescent="0.35">
      <c r="A1055">
        <v>10</v>
      </c>
      <c r="B1055" t="s">
        <v>14</v>
      </c>
      <c r="C1055" t="s">
        <v>16</v>
      </c>
      <c r="D1055" s="1">
        <v>42956</v>
      </c>
      <c r="E1055">
        <v>106</v>
      </c>
      <c r="F1055">
        <v>150</v>
      </c>
      <c r="G1055">
        <f>SUMIFS(E$2:E1055,$A$2:A1055,Extraction[[#This Row],[AreaID]])</f>
        <v>12471</v>
      </c>
      <c r="H1055">
        <f>SUMIFS(F$2:F1055,$A$2:A1055,Extraction[[#This Row],[AreaID]])</f>
        <v>11330</v>
      </c>
      <c r="I1055">
        <f>VLOOKUP(Extraction[[#This Row],[AreaID]],Reserves[],4,FALSE)-Extraction[[#This Row],[OilExtractionToDate]]</f>
        <v>64757</v>
      </c>
      <c r="J1055">
        <f>VLOOKUP(Extraction[[#This Row],[AreaID]],Reserves[],5,FALSE)-Extraction[[#This Row],[GasExtractionToDate]]</f>
        <v>53923</v>
      </c>
    </row>
    <row r="1056" spans="1:10" x14ac:dyDescent="0.35">
      <c r="A1056">
        <v>13</v>
      </c>
      <c r="B1056" t="s">
        <v>15</v>
      </c>
      <c r="C1056" t="s">
        <v>19</v>
      </c>
      <c r="D1056" s="1">
        <v>42975</v>
      </c>
      <c r="E1056">
        <v>87</v>
      </c>
      <c r="F1056">
        <v>178</v>
      </c>
      <c r="G1056">
        <f>SUMIFS(E$2:E1056,$A$2:A1056,Extraction[[#This Row],[AreaID]])</f>
        <v>13372</v>
      </c>
      <c r="H1056">
        <f>SUMIFS(F$2:F1056,$A$2:A1056,Extraction[[#This Row],[AreaID]])</f>
        <v>12282</v>
      </c>
      <c r="I1056">
        <f>VLOOKUP(Extraction[[#This Row],[AreaID]],Reserves[],4,FALSE)-Extraction[[#This Row],[OilExtractionToDate]]</f>
        <v>79331</v>
      </c>
      <c r="J1056">
        <f>VLOOKUP(Extraction[[#This Row],[AreaID]],Reserves[],5,FALSE)-Extraction[[#This Row],[GasExtractionToDate]]</f>
        <v>67173</v>
      </c>
    </row>
    <row r="1057" spans="1:10" x14ac:dyDescent="0.35">
      <c r="A1057">
        <v>7</v>
      </c>
      <c r="B1057" t="s">
        <v>6</v>
      </c>
      <c r="C1057" t="s">
        <v>10</v>
      </c>
      <c r="D1057" s="1">
        <v>42697</v>
      </c>
      <c r="E1057">
        <v>99</v>
      </c>
      <c r="F1057">
        <v>285</v>
      </c>
      <c r="G1057">
        <f>SUMIFS(E$2:E1057,$A$2:A1057,Extraction[[#This Row],[AreaID]])</f>
        <v>3719</v>
      </c>
      <c r="H1057">
        <f>SUMIFS(F$2:F1057,$A$2:A1057,Extraction[[#This Row],[AreaID]])</f>
        <v>3499</v>
      </c>
      <c r="I1057">
        <f>VLOOKUP(Extraction[[#This Row],[AreaID]],Reserves[],4,FALSE)-Extraction[[#This Row],[OilExtractionToDate]]</f>
        <v>72647</v>
      </c>
      <c r="J1057">
        <f>VLOOKUP(Extraction[[#This Row],[AreaID]],Reserves[],5,FALSE)-Extraction[[#This Row],[GasExtractionToDate]]</f>
        <v>47878</v>
      </c>
    </row>
    <row r="1058" spans="1:10" x14ac:dyDescent="0.35">
      <c r="A1058">
        <v>11</v>
      </c>
      <c r="B1058" t="s">
        <v>14</v>
      </c>
      <c r="C1058" t="s">
        <v>17</v>
      </c>
      <c r="D1058" s="1">
        <v>42924</v>
      </c>
      <c r="E1058">
        <v>243</v>
      </c>
      <c r="F1058">
        <v>169</v>
      </c>
      <c r="G1058">
        <f>SUMIFS(E$2:E1058,$A$2:A1058,Extraction[[#This Row],[AreaID]])</f>
        <v>12673</v>
      </c>
      <c r="H1058">
        <f>SUMIFS(F$2:F1058,$A$2:A1058,Extraction[[#This Row],[AreaID]])</f>
        <v>11896</v>
      </c>
      <c r="I1058">
        <f>VLOOKUP(Extraction[[#This Row],[AreaID]],Reserves[],4,FALSE)-Extraction[[#This Row],[OilExtractionToDate]]</f>
        <v>63307</v>
      </c>
      <c r="J1058">
        <f>VLOOKUP(Extraction[[#This Row],[AreaID]],Reserves[],5,FALSE)-Extraction[[#This Row],[GasExtractionToDate]]</f>
        <v>84901</v>
      </c>
    </row>
    <row r="1059" spans="1:10" x14ac:dyDescent="0.35">
      <c r="A1059">
        <v>13</v>
      </c>
      <c r="B1059" t="s">
        <v>15</v>
      </c>
      <c r="C1059" t="s">
        <v>19</v>
      </c>
      <c r="D1059" s="1">
        <v>42982</v>
      </c>
      <c r="E1059">
        <v>196</v>
      </c>
      <c r="F1059">
        <v>198</v>
      </c>
      <c r="G1059">
        <f>SUMIFS(E$2:E1059,$A$2:A1059,Extraction[[#This Row],[AreaID]])</f>
        <v>13568</v>
      </c>
      <c r="H1059">
        <f>SUMIFS(F$2:F1059,$A$2:A1059,Extraction[[#This Row],[AreaID]])</f>
        <v>12480</v>
      </c>
      <c r="I1059">
        <f>VLOOKUP(Extraction[[#This Row],[AreaID]],Reserves[],4,FALSE)-Extraction[[#This Row],[OilExtractionToDate]]</f>
        <v>79135</v>
      </c>
      <c r="J1059">
        <f>VLOOKUP(Extraction[[#This Row],[AreaID]],Reserves[],5,FALSE)-Extraction[[#This Row],[GasExtractionToDate]]</f>
        <v>66975</v>
      </c>
    </row>
    <row r="1060" spans="1:10" x14ac:dyDescent="0.35">
      <c r="A1060">
        <v>12</v>
      </c>
      <c r="B1060" t="s">
        <v>14</v>
      </c>
      <c r="C1060" t="s">
        <v>18</v>
      </c>
      <c r="D1060" s="1">
        <v>42992</v>
      </c>
      <c r="E1060">
        <v>267</v>
      </c>
      <c r="F1060">
        <v>171</v>
      </c>
      <c r="G1060">
        <f>SUMIFS(E$2:E1060,$A$2:A1060,Extraction[[#This Row],[AreaID]])</f>
        <v>15371</v>
      </c>
      <c r="H1060">
        <f>SUMIFS(F$2:F1060,$A$2:A1060,Extraction[[#This Row],[AreaID]])</f>
        <v>13247</v>
      </c>
      <c r="I1060">
        <f>VLOOKUP(Extraction[[#This Row],[AreaID]],Reserves[],4,FALSE)-Extraction[[#This Row],[OilExtractionToDate]]</f>
        <v>48016</v>
      </c>
      <c r="J1060">
        <f>VLOOKUP(Extraction[[#This Row],[AreaID]],Reserves[],5,FALSE)-Extraction[[#This Row],[GasExtractionToDate]]</f>
        <v>83958</v>
      </c>
    </row>
    <row r="1061" spans="1:10" x14ac:dyDescent="0.35">
      <c r="A1061">
        <v>12</v>
      </c>
      <c r="B1061" t="s">
        <v>14</v>
      </c>
      <c r="C1061" t="s">
        <v>18</v>
      </c>
      <c r="D1061" s="1">
        <v>42999</v>
      </c>
      <c r="E1061">
        <v>158</v>
      </c>
      <c r="F1061">
        <v>199</v>
      </c>
      <c r="G1061">
        <f>SUMIFS(E$2:E1061,$A$2:A1061,Extraction[[#This Row],[AreaID]])</f>
        <v>15529</v>
      </c>
      <c r="H1061">
        <f>SUMIFS(F$2:F1061,$A$2:A1061,Extraction[[#This Row],[AreaID]])</f>
        <v>13446</v>
      </c>
      <c r="I1061">
        <f>VLOOKUP(Extraction[[#This Row],[AreaID]],Reserves[],4,FALSE)-Extraction[[#This Row],[OilExtractionToDate]]</f>
        <v>47858</v>
      </c>
      <c r="J1061">
        <f>VLOOKUP(Extraction[[#This Row],[AreaID]],Reserves[],5,FALSE)-Extraction[[#This Row],[GasExtractionToDate]]</f>
        <v>83759</v>
      </c>
    </row>
    <row r="1062" spans="1:10" x14ac:dyDescent="0.35">
      <c r="A1062">
        <v>10</v>
      </c>
      <c r="B1062" t="s">
        <v>14</v>
      </c>
      <c r="C1062" t="s">
        <v>16</v>
      </c>
      <c r="D1062" s="1">
        <v>42963</v>
      </c>
      <c r="E1062">
        <v>163</v>
      </c>
      <c r="F1062">
        <v>72</v>
      </c>
      <c r="G1062">
        <f>SUMIFS(E$2:E1062,$A$2:A1062,Extraction[[#This Row],[AreaID]])</f>
        <v>12634</v>
      </c>
      <c r="H1062">
        <f>SUMIFS(F$2:F1062,$A$2:A1062,Extraction[[#This Row],[AreaID]])</f>
        <v>11402</v>
      </c>
      <c r="I1062">
        <f>VLOOKUP(Extraction[[#This Row],[AreaID]],Reserves[],4,FALSE)-Extraction[[#This Row],[OilExtractionToDate]]</f>
        <v>64594</v>
      </c>
      <c r="J1062">
        <f>VLOOKUP(Extraction[[#This Row],[AreaID]],Reserves[],5,FALSE)-Extraction[[#This Row],[GasExtractionToDate]]</f>
        <v>53851</v>
      </c>
    </row>
    <row r="1063" spans="1:10" x14ac:dyDescent="0.35">
      <c r="A1063">
        <v>7</v>
      </c>
      <c r="B1063" t="s">
        <v>6</v>
      </c>
      <c r="C1063" t="s">
        <v>10</v>
      </c>
      <c r="D1063" s="1">
        <v>42705</v>
      </c>
      <c r="E1063">
        <v>219</v>
      </c>
      <c r="F1063">
        <v>248</v>
      </c>
      <c r="G1063">
        <f>SUMIFS(E$2:E1063,$A$2:A1063,Extraction[[#This Row],[AreaID]])</f>
        <v>3938</v>
      </c>
      <c r="H1063">
        <f>SUMIFS(F$2:F1063,$A$2:A1063,Extraction[[#This Row],[AreaID]])</f>
        <v>3747</v>
      </c>
      <c r="I1063">
        <f>VLOOKUP(Extraction[[#This Row],[AreaID]],Reserves[],4,FALSE)-Extraction[[#This Row],[OilExtractionToDate]]</f>
        <v>72428</v>
      </c>
      <c r="J1063">
        <f>VLOOKUP(Extraction[[#This Row],[AreaID]],Reserves[],5,FALSE)-Extraction[[#This Row],[GasExtractionToDate]]</f>
        <v>47630</v>
      </c>
    </row>
    <row r="1064" spans="1:10" x14ac:dyDescent="0.35">
      <c r="A1064">
        <v>2</v>
      </c>
      <c r="B1064" t="s">
        <v>4</v>
      </c>
      <c r="C1064" t="s">
        <v>13</v>
      </c>
      <c r="D1064" s="1">
        <v>43030</v>
      </c>
      <c r="E1064">
        <v>294</v>
      </c>
      <c r="F1064">
        <v>151</v>
      </c>
      <c r="G1064">
        <f>SUMIFS(E$2:E1064,$A$2:A1064,Extraction[[#This Row],[AreaID]])</f>
        <v>15486</v>
      </c>
      <c r="H1064">
        <f>SUMIFS(F$2:F1064,$A$2:A1064,Extraction[[#This Row],[AreaID]])</f>
        <v>14783</v>
      </c>
      <c r="I1064">
        <f>VLOOKUP(Extraction[[#This Row],[AreaID]],Reserves[],4,FALSE)-Extraction[[#This Row],[OilExtractionToDate]]</f>
        <v>48955</v>
      </c>
      <c r="J1064">
        <f>VLOOKUP(Extraction[[#This Row],[AreaID]],Reserves[],5,FALSE)-Extraction[[#This Row],[GasExtractionToDate]]</f>
        <v>71426</v>
      </c>
    </row>
    <row r="1065" spans="1:10" x14ac:dyDescent="0.35">
      <c r="A1065">
        <v>10</v>
      </c>
      <c r="B1065" t="s">
        <v>14</v>
      </c>
      <c r="C1065" t="s">
        <v>16</v>
      </c>
      <c r="D1065" s="1">
        <v>42968</v>
      </c>
      <c r="E1065">
        <v>276</v>
      </c>
      <c r="F1065">
        <v>133</v>
      </c>
      <c r="G1065">
        <f>SUMIFS(E$2:E1065,$A$2:A1065,Extraction[[#This Row],[AreaID]])</f>
        <v>12910</v>
      </c>
      <c r="H1065">
        <f>SUMIFS(F$2:F1065,$A$2:A1065,Extraction[[#This Row],[AreaID]])</f>
        <v>11535</v>
      </c>
      <c r="I1065">
        <f>VLOOKUP(Extraction[[#This Row],[AreaID]],Reserves[],4,FALSE)-Extraction[[#This Row],[OilExtractionToDate]]</f>
        <v>64318</v>
      </c>
      <c r="J1065">
        <f>VLOOKUP(Extraction[[#This Row],[AreaID]],Reserves[],5,FALSE)-Extraction[[#This Row],[GasExtractionToDate]]</f>
        <v>53718</v>
      </c>
    </row>
    <row r="1066" spans="1:10" x14ac:dyDescent="0.35">
      <c r="A1066">
        <v>2</v>
      </c>
      <c r="B1066" t="s">
        <v>4</v>
      </c>
      <c r="C1066" t="s">
        <v>13</v>
      </c>
      <c r="D1066" s="1">
        <v>43036</v>
      </c>
      <c r="E1066">
        <v>204</v>
      </c>
      <c r="F1066">
        <v>208</v>
      </c>
      <c r="G1066">
        <f>SUMIFS(E$2:E1066,$A$2:A1066,Extraction[[#This Row],[AreaID]])</f>
        <v>15690</v>
      </c>
      <c r="H1066">
        <f>SUMIFS(F$2:F1066,$A$2:A1066,Extraction[[#This Row],[AreaID]])</f>
        <v>14991</v>
      </c>
      <c r="I1066">
        <f>VLOOKUP(Extraction[[#This Row],[AreaID]],Reserves[],4,FALSE)-Extraction[[#This Row],[OilExtractionToDate]]</f>
        <v>48751</v>
      </c>
      <c r="J1066">
        <f>VLOOKUP(Extraction[[#This Row],[AreaID]],Reserves[],5,FALSE)-Extraction[[#This Row],[GasExtractionToDate]]</f>
        <v>71218</v>
      </c>
    </row>
    <row r="1067" spans="1:10" x14ac:dyDescent="0.35">
      <c r="A1067">
        <v>10</v>
      </c>
      <c r="B1067" t="s">
        <v>14</v>
      </c>
      <c r="C1067" t="s">
        <v>16</v>
      </c>
      <c r="D1067" s="1">
        <v>42971</v>
      </c>
      <c r="E1067">
        <v>199</v>
      </c>
      <c r="F1067">
        <v>222</v>
      </c>
      <c r="G1067">
        <f>SUMIFS(E$2:E1067,$A$2:A1067,Extraction[[#This Row],[AreaID]])</f>
        <v>13109</v>
      </c>
      <c r="H1067">
        <f>SUMIFS(F$2:F1067,$A$2:A1067,Extraction[[#This Row],[AreaID]])</f>
        <v>11757</v>
      </c>
      <c r="I1067">
        <f>VLOOKUP(Extraction[[#This Row],[AreaID]],Reserves[],4,FALSE)-Extraction[[#This Row],[OilExtractionToDate]]</f>
        <v>64119</v>
      </c>
      <c r="J1067">
        <f>VLOOKUP(Extraction[[#This Row],[AreaID]],Reserves[],5,FALSE)-Extraction[[#This Row],[GasExtractionToDate]]</f>
        <v>53496</v>
      </c>
    </row>
    <row r="1068" spans="1:10" x14ac:dyDescent="0.35">
      <c r="A1068">
        <v>7</v>
      </c>
      <c r="B1068" t="s">
        <v>6</v>
      </c>
      <c r="C1068" t="s">
        <v>10</v>
      </c>
      <c r="D1068" s="1">
        <v>42708</v>
      </c>
      <c r="E1068">
        <v>300</v>
      </c>
      <c r="F1068">
        <v>238</v>
      </c>
      <c r="G1068">
        <f>SUMIFS(E$2:E1068,$A$2:A1068,Extraction[[#This Row],[AreaID]])</f>
        <v>4238</v>
      </c>
      <c r="H1068">
        <f>SUMIFS(F$2:F1068,$A$2:A1068,Extraction[[#This Row],[AreaID]])</f>
        <v>3985</v>
      </c>
      <c r="I1068">
        <f>VLOOKUP(Extraction[[#This Row],[AreaID]],Reserves[],4,FALSE)-Extraction[[#This Row],[OilExtractionToDate]]</f>
        <v>72128</v>
      </c>
      <c r="J1068">
        <f>VLOOKUP(Extraction[[#This Row],[AreaID]],Reserves[],5,FALSE)-Extraction[[#This Row],[GasExtractionToDate]]</f>
        <v>47392</v>
      </c>
    </row>
    <row r="1069" spans="1:10" x14ac:dyDescent="0.35">
      <c r="A1069">
        <v>11</v>
      </c>
      <c r="B1069" t="s">
        <v>14</v>
      </c>
      <c r="C1069" t="s">
        <v>17</v>
      </c>
      <c r="D1069" s="1">
        <v>42929</v>
      </c>
      <c r="E1069">
        <v>188</v>
      </c>
      <c r="F1069">
        <v>284</v>
      </c>
      <c r="G1069">
        <f>SUMIFS(E$2:E1069,$A$2:A1069,Extraction[[#This Row],[AreaID]])</f>
        <v>12861</v>
      </c>
      <c r="H1069">
        <f>SUMIFS(F$2:F1069,$A$2:A1069,Extraction[[#This Row],[AreaID]])</f>
        <v>12180</v>
      </c>
      <c r="I1069">
        <f>VLOOKUP(Extraction[[#This Row],[AreaID]],Reserves[],4,FALSE)-Extraction[[#This Row],[OilExtractionToDate]]</f>
        <v>63119</v>
      </c>
      <c r="J1069">
        <f>VLOOKUP(Extraction[[#This Row],[AreaID]],Reserves[],5,FALSE)-Extraction[[#This Row],[GasExtractionToDate]]</f>
        <v>84617</v>
      </c>
    </row>
    <row r="1070" spans="1:10" x14ac:dyDescent="0.35">
      <c r="A1070">
        <v>1</v>
      </c>
      <c r="B1070" t="s">
        <v>4</v>
      </c>
      <c r="C1070" t="s">
        <v>12</v>
      </c>
      <c r="D1070" s="1">
        <v>43033</v>
      </c>
      <c r="E1070">
        <v>166</v>
      </c>
      <c r="F1070">
        <v>64</v>
      </c>
      <c r="G1070">
        <f>SUMIFS(E$2:E1070,$A$2:A1070,Extraction[[#This Row],[AreaID]])</f>
        <v>16260</v>
      </c>
      <c r="H1070">
        <f>SUMIFS(F$2:F1070,$A$2:A1070,Extraction[[#This Row],[AreaID]])</f>
        <v>15587</v>
      </c>
      <c r="I1070">
        <f>VLOOKUP(Extraction[[#This Row],[AreaID]],Reserves[],4,FALSE)-Extraction[[#This Row],[OilExtractionToDate]]</f>
        <v>71330</v>
      </c>
      <c r="J1070">
        <f>VLOOKUP(Extraction[[#This Row],[AreaID]],Reserves[],5,FALSE)-Extraction[[#This Row],[GasExtractionToDate]]</f>
        <v>57014</v>
      </c>
    </row>
    <row r="1071" spans="1:10" x14ac:dyDescent="0.35">
      <c r="A1071">
        <v>14</v>
      </c>
      <c r="B1071" t="s">
        <v>15</v>
      </c>
      <c r="C1071" t="s">
        <v>13</v>
      </c>
      <c r="D1071" s="1">
        <v>43098</v>
      </c>
      <c r="E1071">
        <v>250</v>
      </c>
      <c r="F1071">
        <v>122</v>
      </c>
      <c r="G1071">
        <f>SUMIFS(E$2:E1071,$A$2:A1071,Extraction[[#This Row],[AreaID]])</f>
        <v>16492</v>
      </c>
      <c r="H1071">
        <f>SUMIFS(F$2:F1071,$A$2:A1071,Extraction[[#This Row],[AreaID]])</f>
        <v>14337</v>
      </c>
      <c r="I1071">
        <f>VLOOKUP(Extraction[[#This Row],[AreaID]],Reserves[],4,FALSE)-Extraction[[#This Row],[OilExtractionToDate]]</f>
        <v>58919</v>
      </c>
      <c r="J1071">
        <f>VLOOKUP(Extraction[[#This Row],[AreaID]],Reserves[],5,FALSE)-Extraction[[#This Row],[GasExtractionToDate]]</f>
        <v>61801</v>
      </c>
    </row>
    <row r="1072" spans="1:10" x14ac:dyDescent="0.35">
      <c r="A1072">
        <v>10</v>
      </c>
      <c r="B1072" t="s">
        <v>14</v>
      </c>
      <c r="C1072" t="s">
        <v>16</v>
      </c>
      <c r="D1072" s="1">
        <v>42979</v>
      </c>
      <c r="E1072">
        <v>220</v>
      </c>
      <c r="F1072">
        <v>259</v>
      </c>
      <c r="G1072">
        <f>SUMIFS(E$2:E1072,$A$2:A1072,Extraction[[#This Row],[AreaID]])</f>
        <v>13329</v>
      </c>
      <c r="H1072">
        <f>SUMIFS(F$2:F1072,$A$2:A1072,Extraction[[#This Row],[AreaID]])</f>
        <v>12016</v>
      </c>
      <c r="I1072">
        <f>VLOOKUP(Extraction[[#This Row],[AreaID]],Reserves[],4,FALSE)-Extraction[[#This Row],[OilExtractionToDate]]</f>
        <v>63899</v>
      </c>
      <c r="J1072">
        <f>VLOOKUP(Extraction[[#This Row],[AreaID]],Reserves[],5,FALSE)-Extraction[[#This Row],[GasExtractionToDate]]</f>
        <v>53237</v>
      </c>
    </row>
    <row r="1073" spans="1:10" x14ac:dyDescent="0.35">
      <c r="A1073">
        <v>5</v>
      </c>
      <c r="B1073" t="s">
        <v>5</v>
      </c>
      <c r="C1073" t="s">
        <v>9</v>
      </c>
      <c r="D1073" s="1">
        <v>43042</v>
      </c>
      <c r="E1073">
        <v>227</v>
      </c>
      <c r="F1073">
        <v>219</v>
      </c>
      <c r="G1073">
        <f>SUMIFS(E$2:E1073,$A$2:A1073,Extraction[[#This Row],[AreaID]])</f>
        <v>15664</v>
      </c>
      <c r="H1073">
        <f>SUMIFS(F$2:F1073,$A$2:A1073,Extraction[[#This Row],[AreaID]])</f>
        <v>14459</v>
      </c>
      <c r="I1073">
        <f>VLOOKUP(Extraction[[#This Row],[AreaID]],Reserves[],4,FALSE)-Extraction[[#This Row],[OilExtractionToDate]]</f>
        <v>31759</v>
      </c>
      <c r="J1073">
        <f>VLOOKUP(Extraction[[#This Row],[AreaID]],Reserves[],5,FALSE)-Extraction[[#This Row],[GasExtractionToDate]]</f>
        <v>63249</v>
      </c>
    </row>
    <row r="1074" spans="1:10" x14ac:dyDescent="0.35">
      <c r="A1074">
        <v>5</v>
      </c>
      <c r="B1074" t="s">
        <v>5</v>
      </c>
      <c r="C1074" t="s">
        <v>9</v>
      </c>
      <c r="D1074" s="1">
        <v>43048</v>
      </c>
      <c r="E1074">
        <v>246</v>
      </c>
      <c r="F1074">
        <v>123</v>
      </c>
      <c r="G1074">
        <f>SUMIFS(E$2:E1074,$A$2:A1074,Extraction[[#This Row],[AreaID]])</f>
        <v>15910</v>
      </c>
      <c r="H1074">
        <f>SUMIFS(F$2:F1074,$A$2:A1074,Extraction[[#This Row],[AreaID]])</f>
        <v>14582</v>
      </c>
      <c r="I1074">
        <f>VLOOKUP(Extraction[[#This Row],[AreaID]],Reserves[],4,FALSE)-Extraction[[#This Row],[OilExtractionToDate]]</f>
        <v>31513</v>
      </c>
      <c r="J1074">
        <f>VLOOKUP(Extraction[[#This Row],[AreaID]],Reserves[],5,FALSE)-Extraction[[#This Row],[GasExtractionToDate]]</f>
        <v>63126</v>
      </c>
    </row>
    <row r="1075" spans="1:10" x14ac:dyDescent="0.35">
      <c r="A1075">
        <v>10</v>
      </c>
      <c r="B1075" t="s">
        <v>14</v>
      </c>
      <c r="C1075" t="s">
        <v>16</v>
      </c>
      <c r="D1075" s="1">
        <v>42986</v>
      </c>
      <c r="E1075">
        <v>155</v>
      </c>
      <c r="F1075">
        <v>219</v>
      </c>
      <c r="G1075">
        <f>SUMIFS(E$2:E1075,$A$2:A1075,Extraction[[#This Row],[AreaID]])</f>
        <v>13484</v>
      </c>
      <c r="H1075">
        <f>SUMIFS(F$2:F1075,$A$2:A1075,Extraction[[#This Row],[AreaID]])</f>
        <v>12235</v>
      </c>
      <c r="I1075">
        <f>VLOOKUP(Extraction[[#This Row],[AreaID]],Reserves[],4,FALSE)-Extraction[[#This Row],[OilExtractionToDate]]</f>
        <v>63744</v>
      </c>
      <c r="J1075">
        <f>VLOOKUP(Extraction[[#This Row],[AreaID]],Reserves[],5,FALSE)-Extraction[[#This Row],[GasExtractionToDate]]</f>
        <v>53018</v>
      </c>
    </row>
    <row r="1076" spans="1:10" x14ac:dyDescent="0.35">
      <c r="A1076">
        <v>7</v>
      </c>
      <c r="B1076" t="s">
        <v>6</v>
      </c>
      <c r="C1076" t="s">
        <v>10</v>
      </c>
      <c r="D1076" s="1">
        <v>42716</v>
      </c>
      <c r="E1076">
        <v>237</v>
      </c>
      <c r="F1076">
        <v>194</v>
      </c>
      <c r="G1076">
        <f>SUMIFS(E$2:E1076,$A$2:A1076,Extraction[[#This Row],[AreaID]])</f>
        <v>4475</v>
      </c>
      <c r="H1076">
        <f>SUMIFS(F$2:F1076,$A$2:A1076,Extraction[[#This Row],[AreaID]])</f>
        <v>4179</v>
      </c>
      <c r="I1076">
        <f>VLOOKUP(Extraction[[#This Row],[AreaID]],Reserves[],4,FALSE)-Extraction[[#This Row],[OilExtractionToDate]]</f>
        <v>71891</v>
      </c>
      <c r="J1076">
        <f>VLOOKUP(Extraction[[#This Row],[AreaID]],Reserves[],5,FALSE)-Extraction[[#This Row],[GasExtractionToDate]]</f>
        <v>47198</v>
      </c>
    </row>
    <row r="1077" spans="1:10" x14ac:dyDescent="0.35">
      <c r="A1077">
        <v>7</v>
      </c>
      <c r="B1077" t="s">
        <v>6</v>
      </c>
      <c r="C1077" t="s">
        <v>10</v>
      </c>
      <c r="D1077" s="1">
        <v>42720</v>
      </c>
      <c r="E1077">
        <v>282</v>
      </c>
      <c r="F1077">
        <v>163</v>
      </c>
      <c r="G1077">
        <f>SUMIFS(E$2:E1077,$A$2:A1077,Extraction[[#This Row],[AreaID]])</f>
        <v>4757</v>
      </c>
      <c r="H1077">
        <f>SUMIFS(F$2:F1077,$A$2:A1077,Extraction[[#This Row],[AreaID]])</f>
        <v>4342</v>
      </c>
      <c r="I1077">
        <f>VLOOKUP(Extraction[[#This Row],[AreaID]],Reserves[],4,FALSE)-Extraction[[#This Row],[OilExtractionToDate]]</f>
        <v>71609</v>
      </c>
      <c r="J1077">
        <f>VLOOKUP(Extraction[[#This Row],[AreaID]],Reserves[],5,FALSE)-Extraction[[#This Row],[GasExtractionToDate]]</f>
        <v>47035</v>
      </c>
    </row>
    <row r="1078" spans="1:10" x14ac:dyDescent="0.35">
      <c r="A1078">
        <v>4</v>
      </c>
      <c r="B1078" t="s">
        <v>5</v>
      </c>
      <c r="C1078" t="s">
        <v>8</v>
      </c>
      <c r="D1078" s="1">
        <v>42981</v>
      </c>
      <c r="E1078">
        <v>256</v>
      </c>
      <c r="F1078">
        <v>183</v>
      </c>
      <c r="G1078">
        <f>SUMIFS(E$2:E1078,$A$2:A1078,Extraction[[#This Row],[AreaID]])</f>
        <v>13831</v>
      </c>
      <c r="H1078">
        <f>SUMIFS(F$2:F1078,$A$2:A1078,Extraction[[#This Row],[AreaID]])</f>
        <v>13085</v>
      </c>
      <c r="I1078">
        <f>VLOOKUP(Extraction[[#This Row],[AreaID]],Reserves[],4,FALSE)-Extraction[[#This Row],[OilExtractionToDate]]</f>
        <v>51359</v>
      </c>
      <c r="J1078">
        <f>VLOOKUP(Extraction[[#This Row],[AreaID]],Reserves[],5,FALSE)-Extraction[[#This Row],[GasExtractionToDate]]</f>
        <v>75368</v>
      </c>
    </row>
    <row r="1079" spans="1:10" x14ac:dyDescent="0.35">
      <c r="A1079">
        <v>11</v>
      </c>
      <c r="B1079" t="s">
        <v>14</v>
      </c>
      <c r="C1079" t="s">
        <v>17</v>
      </c>
      <c r="D1079" s="1">
        <v>42935</v>
      </c>
      <c r="E1079">
        <v>198</v>
      </c>
      <c r="F1079">
        <v>114</v>
      </c>
      <c r="G1079">
        <f>SUMIFS(E$2:E1079,$A$2:A1079,Extraction[[#This Row],[AreaID]])</f>
        <v>13059</v>
      </c>
      <c r="H1079">
        <f>SUMIFS(F$2:F1079,$A$2:A1079,Extraction[[#This Row],[AreaID]])</f>
        <v>12294</v>
      </c>
      <c r="I1079">
        <f>VLOOKUP(Extraction[[#This Row],[AreaID]],Reserves[],4,FALSE)-Extraction[[#This Row],[OilExtractionToDate]]</f>
        <v>62921</v>
      </c>
      <c r="J1079">
        <f>VLOOKUP(Extraction[[#This Row],[AreaID]],Reserves[],5,FALSE)-Extraction[[#This Row],[GasExtractionToDate]]</f>
        <v>84503</v>
      </c>
    </row>
    <row r="1080" spans="1:10" x14ac:dyDescent="0.35">
      <c r="A1080">
        <v>1</v>
      </c>
      <c r="B1080" t="s">
        <v>4</v>
      </c>
      <c r="C1080" t="s">
        <v>12</v>
      </c>
      <c r="D1080" s="1">
        <v>43039</v>
      </c>
      <c r="E1080">
        <v>210</v>
      </c>
      <c r="F1080">
        <v>205</v>
      </c>
      <c r="G1080">
        <f>SUMIFS(E$2:E1080,$A$2:A1080,Extraction[[#This Row],[AreaID]])</f>
        <v>16470</v>
      </c>
      <c r="H1080">
        <f>SUMIFS(F$2:F1080,$A$2:A1080,Extraction[[#This Row],[AreaID]])</f>
        <v>15792</v>
      </c>
      <c r="I1080">
        <f>VLOOKUP(Extraction[[#This Row],[AreaID]],Reserves[],4,FALSE)-Extraction[[#This Row],[OilExtractionToDate]]</f>
        <v>71120</v>
      </c>
      <c r="J1080">
        <f>VLOOKUP(Extraction[[#This Row],[AreaID]],Reserves[],5,FALSE)-Extraction[[#This Row],[GasExtractionToDate]]</f>
        <v>56809</v>
      </c>
    </row>
    <row r="1081" spans="1:10" x14ac:dyDescent="0.35">
      <c r="A1081">
        <v>14</v>
      </c>
      <c r="B1081" t="s">
        <v>15</v>
      </c>
      <c r="C1081" t="s">
        <v>13</v>
      </c>
      <c r="D1081" s="1">
        <v>43102</v>
      </c>
      <c r="E1081">
        <v>80</v>
      </c>
      <c r="F1081">
        <v>252</v>
      </c>
      <c r="G1081">
        <f>SUMIFS(E$2:E1081,$A$2:A1081,Extraction[[#This Row],[AreaID]])</f>
        <v>16572</v>
      </c>
      <c r="H1081">
        <f>SUMIFS(F$2:F1081,$A$2:A1081,Extraction[[#This Row],[AreaID]])</f>
        <v>14589</v>
      </c>
      <c r="I1081">
        <f>VLOOKUP(Extraction[[#This Row],[AreaID]],Reserves[],4,FALSE)-Extraction[[#This Row],[OilExtractionToDate]]</f>
        <v>58839</v>
      </c>
      <c r="J1081">
        <f>VLOOKUP(Extraction[[#This Row],[AreaID]],Reserves[],5,FALSE)-Extraction[[#This Row],[GasExtractionToDate]]</f>
        <v>61549</v>
      </c>
    </row>
    <row r="1082" spans="1:10" x14ac:dyDescent="0.35">
      <c r="A1082">
        <v>11</v>
      </c>
      <c r="B1082" t="s">
        <v>14</v>
      </c>
      <c r="C1082" t="s">
        <v>17</v>
      </c>
      <c r="D1082" s="1">
        <v>42939</v>
      </c>
      <c r="E1082">
        <v>283</v>
      </c>
      <c r="F1082">
        <v>118</v>
      </c>
      <c r="G1082">
        <f>SUMIFS(E$2:E1082,$A$2:A1082,Extraction[[#This Row],[AreaID]])</f>
        <v>13342</v>
      </c>
      <c r="H1082">
        <f>SUMIFS(F$2:F1082,$A$2:A1082,Extraction[[#This Row],[AreaID]])</f>
        <v>12412</v>
      </c>
      <c r="I1082">
        <f>VLOOKUP(Extraction[[#This Row],[AreaID]],Reserves[],4,FALSE)-Extraction[[#This Row],[OilExtractionToDate]]</f>
        <v>62638</v>
      </c>
      <c r="J1082">
        <f>VLOOKUP(Extraction[[#This Row],[AreaID]],Reserves[],5,FALSE)-Extraction[[#This Row],[GasExtractionToDate]]</f>
        <v>84385</v>
      </c>
    </row>
    <row r="1083" spans="1:10" x14ac:dyDescent="0.35">
      <c r="A1083">
        <v>1</v>
      </c>
      <c r="B1083" t="s">
        <v>4</v>
      </c>
      <c r="C1083" t="s">
        <v>12</v>
      </c>
      <c r="D1083" s="1">
        <v>43044</v>
      </c>
      <c r="E1083">
        <v>177</v>
      </c>
      <c r="F1083">
        <v>300</v>
      </c>
      <c r="G1083">
        <f>SUMIFS(E$2:E1083,$A$2:A1083,Extraction[[#This Row],[AreaID]])</f>
        <v>16647</v>
      </c>
      <c r="H1083">
        <f>SUMIFS(F$2:F1083,$A$2:A1083,Extraction[[#This Row],[AreaID]])</f>
        <v>16092</v>
      </c>
      <c r="I1083">
        <f>VLOOKUP(Extraction[[#This Row],[AreaID]],Reserves[],4,FALSE)-Extraction[[#This Row],[OilExtractionToDate]]</f>
        <v>70943</v>
      </c>
      <c r="J1083">
        <f>VLOOKUP(Extraction[[#This Row],[AreaID]],Reserves[],5,FALSE)-Extraction[[#This Row],[GasExtractionToDate]]</f>
        <v>56509</v>
      </c>
    </row>
    <row r="1084" spans="1:10" x14ac:dyDescent="0.35">
      <c r="A1084">
        <v>7</v>
      </c>
      <c r="B1084" t="s">
        <v>6</v>
      </c>
      <c r="C1084" t="s">
        <v>10</v>
      </c>
      <c r="D1084" s="1">
        <v>42727</v>
      </c>
      <c r="E1084">
        <v>81</v>
      </c>
      <c r="F1084">
        <v>286</v>
      </c>
      <c r="G1084">
        <f>SUMIFS(E$2:E1084,$A$2:A1084,Extraction[[#This Row],[AreaID]])</f>
        <v>4838</v>
      </c>
      <c r="H1084">
        <f>SUMIFS(F$2:F1084,$A$2:A1084,Extraction[[#This Row],[AreaID]])</f>
        <v>4628</v>
      </c>
      <c r="I1084">
        <f>VLOOKUP(Extraction[[#This Row],[AreaID]],Reserves[],4,FALSE)-Extraction[[#This Row],[OilExtractionToDate]]</f>
        <v>71528</v>
      </c>
      <c r="J1084">
        <f>VLOOKUP(Extraction[[#This Row],[AreaID]],Reserves[],5,FALSE)-Extraction[[#This Row],[GasExtractionToDate]]</f>
        <v>46749</v>
      </c>
    </row>
    <row r="1085" spans="1:10" x14ac:dyDescent="0.35">
      <c r="A1085">
        <v>14</v>
      </c>
      <c r="B1085" t="s">
        <v>15</v>
      </c>
      <c r="C1085" t="s">
        <v>13</v>
      </c>
      <c r="D1085" s="1">
        <v>43110</v>
      </c>
      <c r="E1085">
        <v>90</v>
      </c>
      <c r="F1085">
        <v>160</v>
      </c>
      <c r="G1085">
        <f>SUMIFS(E$2:E1085,$A$2:A1085,Extraction[[#This Row],[AreaID]])</f>
        <v>16662</v>
      </c>
      <c r="H1085">
        <f>SUMIFS(F$2:F1085,$A$2:A1085,Extraction[[#This Row],[AreaID]])</f>
        <v>14749</v>
      </c>
      <c r="I1085">
        <f>VLOOKUP(Extraction[[#This Row],[AreaID]],Reserves[],4,FALSE)-Extraction[[#This Row],[OilExtractionToDate]]</f>
        <v>58749</v>
      </c>
      <c r="J1085">
        <f>VLOOKUP(Extraction[[#This Row],[AreaID]],Reserves[],5,FALSE)-Extraction[[#This Row],[GasExtractionToDate]]</f>
        <v>61389</v>
      </c>
    </row>
    <row r="1086" spans="1:10" x14ac:dyDescent="0.35">
      <c r="A1086">
        <v>2</v>
      </c>
      <c r="B1086" t="s">
        <v>4</v>
      </c>
      <c r="C1086" t="s">
        <v>13</v>
      </c>
      <c r="D1086" s="1">
        <v>43044</v>
      </c>
      <c r="E1086">
        <v>177</v>
      </c>
      <c r="F1086">
        <v>120</v>
      </c>
      <c r="G1086">
        <f>SUMIFS(E$2:E1086,$A$2:A1086,Extraction[[#This Row],[AreaID]])</f>
        <v>15867</v>
      </c>
      <c r="H1086">
        <f>SUMIFS(F$2:F1086,$A$2:A1086,Extraction[[#This Row],[AreaID]])</f>
        <v>15111</v>
      </c>
      <c r="I1086">
        <f>VLOOKUP(Extraction[[#This Row],[AreaID]],Reserves[],4,FALSE)-Extraction[[#This Row],[OilExtractionToDate]]</f>
        <v>48574</v>
      </c>
      <c r="J1086">
        <f>VLOOKUP(Extraction[[#This Row],[AreaID]],Reserves[],5,FALSE)-Extraction[[#This Row],[GasExtractionToDate]]</f>
        <v>71098</v>
      </c>
    </row>
    <row r="1087" spans="1:10" x14ac:dyDescent="0.35">
      <c r="A1087">
        <v>3</v>
      </c>
      <c r="B1087" t="s">
        <v>4</v>
      </c>
      <c r="C1087" t="s">
        <v>7</v>
      </c>
      <c r="D1087" s="1">
        <v>42943</v>
      </c>
      <c r="E1087">
        <v>265</v>
      </c>
      <c r="F1087">
        <v>97</v>
      </c>
      <c r="G1087">
        <f>SUMIFS(E$2:E1087,$A$2:A1087,Extraction[[#This Row],[AreaID]])</f>
        <v>12413</v>
      </c>
      <c r="H1087">
        <f>SUMIFS(F$2:F1087,$A$2:A1087,Extraction[[#This Row],[AreaID]])</f>
        <v>10329</v>
      </c>
      <c r="I1087">
        <f>VLOOKUP(Extraction[[#This Row],[AreaID]],Reserves[],4,FALSE)-Extraction[[#This Row],[OilExtractionToDate]]</f>
        <v>39745</v>
      </c>
      <c r="J1087">
        <f>VLOOKUP(Extraction[[#This Row],[AreaID]],Reserves[],5,FALSE)-Extraction[[#This Row],[GasExtractionToDate]]</f>
        <v>86109</v>
      </c>
    </row>
    <row r="1088" spans="1:10" x14ac:dyDescent="0.35">
      <c r="A1088">
        <v>2</v>
      </c>
      <c r="B1088" t="s">
        <v>4</v>
      </c>
      <c r="C1088" t="s">
        <v>13</v>
      </c>
      <c r="D1088" s="1">
        <v>43050</v>
      </c>
      <c r="E1088">
        <v>237</v>
      </c>
      <c r="F1088">
        <v>176</v>
      </c>
      <c r="G1088">
        <f>SUMIFS(E$2:E1088,$A$2:A1088,Extraction[[#This Row],[AreaID]])</f>
        <v>16104</v>
      </c>
      <c r="H1088">
        <f>SUMIFS(F$2:F1088,$A$2:A1088,Extraction[[#This Row],[AreaID]])</f>
        <v>15287</v>
      </c>
      <c r="I1088">
        <f>VLOOKUP(Extraction[[#This Row],[AreaID]],Reserves[],4,FALSE)-Extraction[[#This Row],[OilExtractionToDate]]</f>
        <v>48337</v>
      </c>
      <c r="J1088">
        <f>VLOOKUP(Extraction[[#This Row],[AreaID]],Reserves[],5,FALSE)-Extraction[[#This Row],[GasExtractionToDate]]</f>
        <v>70922</v>
      </c>
    </row>
    <row r="1089" spans="1:10" x14ac:dyDescent="0.35">
      <c r="A1089">
        <v>7</v>
      </c>
      <c r="B1089" t="s">
        <v>6</v>
      </c>
      <c r="C1089" t="s">
        <v>10</v>
      </c>
      <c r="D1089" s="1">
        <v>42735</v>
      </c>
      <c r="E1089">
        <v>159</v>
      </c>
      <c r="F1089">
        <v>148</v>
      </c>
      <c r="G1089">
        <f>SUMIFS(E$2:E1089,$A$2:A1089,Extraction[[#This Row],[AreaID]])</f>
        <v>4997</v>
      </c>
      <c r="H1089">
        <f>SUMIFS(F$2:F1089,$A$2:A1089,Extraction[[#This Row],[AreaID]])</f>
        <v>4776</v>
      </c>
      <c r="I1089">
        <f>VLOOKUP(Extraction[[#This Row],[AreaID]],Reserves[],4,FALSE)-Extraction[[#This Row],[OilExtractionToDate]]</f>
        <v>71369</v>
      </c>
      <c r="J1089">
        <f>VLOOKUP(Extraction[[#This Row],[AreaID]],Reserves[],5,FALSE)-Extraction[[#This Row],[GasExtractionToDate]]</f>
        <v>46601</v>
      </c>
    </row>
    <row r="1090" spans="1:10" x14ac:dyDescent="0.35">
      <c r="A1090">
        <v>7</v>
      </c>
      <c r="B1090" t="s">
        <v>6</v>
      </c>
      <c r="C1090" t="s">
        <v>10</v>
      </c>
      <c r="D1090" s="1">
        <v>42740</v>
      </c>
      <c r="E1090">
        <v>236</v>
      </c>
      <c r="F1090">
        <v>73</v>
      </c>
      <c r="G1090">
        <f>SUMIFS(E$2:E1090,$A$2:A1090,Extraction[[#This Row],[AreaID]])</f>
        <v>5233</v>
      </c>
      <c r="H1090">
        <f>SUMIFS(F$2:F1090,$A$2:A1090,Extraction[[#This Row],[AreaID]])</f>
        <v>4849</v>
      </c>
      <c r="I1090">
        <f>VLOOKUP(Extraction[[#This Row],[AreaID]],Reserves[],4,FALSE)-Extraction[[#This Row],[OilExtractionToDate]]</f>
        <v>71133</v>
      </c>
      <c r="J1090">
        <f>VLOOKUP(Extraction[[#This Row],[AreaID]],Reserves[],5,FALSE)-Extraction[[#This Row],[GasExtractionToDate]]</f>
        <v>46528</v>
      </c>
    </row>
    <row r="1091" spans="1:10" x14ac:dyDescent="0.35">
      <c r="A1091">
        <v>7</v>
      </c>
      <c r="B1091" t="s">
        <v>6</v>
      </c>
      <c r="C1091" t="s">
        <v>10</v>
      </c>
      <c r="D1091" s="1">
        <v>42746</v>
      </c>
      <c r="E1091">
        <v>196</v>
      </c>
      <c r="F1091">
        <v>206</v>
      </c>
      <c r="G1091">
        <f>SUMIFS(E$2:E1091,$A$2:A1091,Extraction[[#This Row],[AreaID]])</f>
        <v>5429</v>
      </c>
      <c r="H1091">
        <f>SUMIFS(F$2:F1091,$A$2:A1091,Extraction[[#This Row],[AreaID]])</f>
        <v>5055</v>
      </c>
      <c r="I1091">
        <f>VLOOKUP(Extraction[[#This Row],[AreaID]],Reserves[],4,FALSE)-Extraction[[#This Row],[OilExtractionToDate]]</f>
        <v>70937</v>
      </c>
      <c r="J1091">
        <f>VLOOKUP(Extraction[[#This Row],[AreaID]],Reserves[],5,FALSE)-Extraction[[#This Row],[GasExtractionToDate]]</f>
        <v>46322</v>
      </c>
    </row>
    <row r="1092" spans="1:10" x14ac:dyDescent="0.35">
      <c r="A1092">
        <v>11</v>
      </c>
      <c r="B1092" t="s">
        <v>14</v>
      </c>
      <c r="C1092" t="s">
        <v>17</v>
      </c>
      <c r="D1092" s="1">
        <v>42944</v>
      </c>
      <c r="E1092">
        <v>83</v>
      </c>
      <c r="F1092">
        <v>265</v>
      </c>
      <c r="G1092">
        <f>SUMIFS(E$2:E1092,$A$2:A1092,Extraction[[#This Row],[AreaID]])</f>
        <v>13425</v>
      </c>
      <c r="H1092">
        <f>SUMIFS(F$2:F1092,$A$2:A1092,Extraction[[#This Row],[AreaID]])</f>
        <v>12677</v>
      </c>
      <c r="I1092">
        <f>VLOOKUP(Extraction[[#This Row],[AreaID]],Reserves[],4,FALSE)-Extraction[[#This Row],[OilExtractionToDate]]</f>
        <v>62555</v>
      </c>
      <c r="J1092">
        <f>VLOOKUP(Extraction[[#This Row],[AreaID]],Reserves[],5,FALSE)-Extraction[[#This Row],[GasExtractionToDate]]</f>
        <v>84120</v>
      </c>
    </row>
    <row r="1093" spans="1:10" x14ac:dyDescent="0.35">
      <c r="A1093">
        <v>7</v>
      </c>
      <c r="B1093" t="s">
        <v>6</v>
      </c>
      <c r="C1093" t="s">
        <v>10</v>
      </c>
      <c r="D1093" s="1">
        <v>42753</v>
      </c>
      <c r="E1093">
        <v>215</v>
      </c>
      <c r="F1093">
        <v>192</v>
      </c>
      <c r="G1093">
        <f>SUMIFS(E$2:E1093,$A$2:A1093,Extraction[[#This Row],[AreaID]])</f>
        <v>5644</v>
      </c>
      <c r="H1093">
        <f>SUMIFS(F$2:F1093,$A$2:A1093,Extraction[[#This Row],[AreaID]])</f>
        <v>5247</v>
      </c>
      <c r="I1093">
        <f>VLOOKUP(Extraction[[#This Row],[AreaID]],Reserves[],4,FALSE)-Extraction[[#This Row],[OilExtractionToDate]]</f>
        <v>70722</v>
      </c>
      <c r="J1093">
        <f>VLOOKUP(Extraction[[#This Row],[AreaID]],Reserves[],5,FALSE)-Extraction[[#This Row],[GasExtractionToDate]]</f>
        <v>46130</v>
      </c>
    </row>
    <row r="1094" spans="1:10" x14ac:dyDescent="0.35">
      <c r="A1094">
        <v>5</v>
      </c>
      <c r="B1094" t="s">
        <v>5</v>
      </c>
      <c r="C1094" t="s">
        <v>9</v>
      </c>
      <c r="D1094" s="1">
        <v>43056</v>
      </c>
      <c r="E1094">
        <v>292</v>
      </c>
      <c r="F1094">
        <v>260</v>
      </c>
      <c r="G1094">
        <f>SUMIFS(E$2:E1094,$A$2:A1094,Extraction[[#This Row],[AreaID]])</f>
        <v>16202</v>
      </c>
      <c r="H1094">
        <f>SUMIFS(F$2:F1094,$A$2:A1094,Extraction[[#This Row],[AreaID]])</f>
        <v>14842</v>
      </c>
      <c r="I1094">
        <f>VLOOKUP(Extraction[[#This Row],[AreaID]],Reserves[],4,FALSE)-Extraction[[#This Row],[OilExtractionToDate]]</f>
        <v>31221</v>
      </c>
      <c r="J1094">
        <f>VLOOKUP(Extraction[[#This Row],[AreaID]],Reserves[],5,FALSE)-Extraction[[#This Row],[GasExtractionToDate]]</f>
        <v>62866</v>
      </c>
    </row>
    <row r="1095" spans="1:10" x14ac:dyDescent="0.35">
      <c r="A1095">
        <v>2</v>
      </c>
      <c r="B1095" t="s">
        <v>4</v>
      </c>
      <c r="C1095" t="s">
        <v>13</v>
      </c>
      <c r="D1095" s="1">
        <v>43056</v>
      </c>
      <c r="E1095">
        <v>270</v>
      </c>
      <c r="F1095">
        <v>242</v>
      </c>
      <c r="G1095">
        <f>SUMIFS(E$2:E1095,$A$2:A1095,Extraction[[#This Row],[AreaID]])</f>
        <v>16374</v>
      </c>
      <c r="H1095">
        <f>SUMIFS(F$2:F1095,$A$2:A1095,Extraction[[#This Row],[AreaID]])</f>
        <v>15529</v>
      </c>
      <c r="I1095">
        <f>VLOOKUP(Extraction[[#This Row],[AreaID]],Reserves[],4,FALSE)-Extraction[[#This Row],[OilExtractionToDate]]</f>
        <v>48067</v>
      </c>
      <c r="J1095">
        <f>VLOOKUP(Extraction[[#This Row],[AreaID]],Reserves[],5,FALSE)-Extraction[[#This Row],[GasExtractionToDate]]</f>
        <v>70680</v>
      </c>
    </row>
    <row r="1096" spans="1:10" x14ac:dyDescent="0.35">
      <c r="A1096">
        <v>1</v>
      </c>
      <c r="B1096" t="s">
        <v>4</v>
      </c>
      <c r="C1096" t="s">
        <v>12</v>
      </c>
      <c r="D1096" s="1">
        <v>43050</v>
      </c>
      <c r="E1096">
        <v>124</v>
      </c>
      <c r="F1096">
        <v>193</v>
      </c>
      <c r="G1096">
        <f>SUMIFS(E$2:E1096,$A$2:A1096,Extraction[[#This Row],[AreaID]])</f>
        <v>16771</v>
      </c>
      <c r="H1096">
        <f>SUMIFS(F$2:F1096,$A$2:A1096,Extraction[[#This Row],[AreaID]])</f>
        <v>16285</v>
      </c>
      <c r="I1096">
        <f>VLOOKUP(Extraction[[#This Row],[AreaID]],Reserves[],4,FALSE)-Extraction[[#This Row],[OilExtractionToDate]]</f>
        <v>70819</v>
      </c>
      <c r="J1096">
        <f>VLOOKUP(Extraction[[#This Row],[AreaID]],Reserves[],5,FALSE)-Extraction[[#This Row],[GasExtractionToDate]]</f>
        <v>56316</v>
      </c>
    </row>
    <row r="1097" spans="1:10" x14ac:dyDescent="0.35">
      <c r="A1097">
        <v>1</v>
      </c>
      <c r="B1097" t="s">
        <v>4</v>
      </c>
      <c r="C1097" t="s">
        <v>12</v>
      </c>
      <c r="D1097" s="1">
        <v>43056</v>
      </c>
      <c r="E1097">
        <v>107</v>
      </c>
      <c r="F1097">
        <v>55</v>
      </c>
      <c r="G1097">
        <f>SUMIFS(E$2:E1097,$A$2:A1097,Extraction[[#This Row],[AreaID]])</f>
        <v>16878</v>
      </c>
      <c r="H1097">
        <f>SUMIFS(F$2:F1097,$A$2:A1097,Extraction[[#This Row],[AreaID]])</f>
        <v>16340</v>
      </c>
      <c r="I1097">
        <f>VLOOKUP(Extraction[[#This Row],[AreaID]],Reserves[],4,FALSE)-Extraction[[#This Row],[OilExtractionToDate]]</f>
        <v>70712</v>
      </c>
      <c r="J1097">
        <f>VLOOKUP(Extraction[[#This Row],[AreaID]],Reserves[],5,FALSE)-Extraction[[#This Row],[GasExtractionToDate]]</f>
        <v>56261</v>
      </c>
    </row>
    <row r="1098" spans="1:10" x14ac:dyDescent="0.35">
      <c r="A1098">
        <v>3</v>
      </c>
      <c r="B1098" t="s">
        <v>4</v>
      </c>
      <c r="C1098" t="s">
        <v>7</v>
      </c>
      <c r="D1098" s="1">
        <v>42951</v>
      </c>
      <c r="E1098">
        <v>166</v>
      </c>
      <c r="F1098">
        <v>158</v>
      </c>
      <c r="G1098">
        <f>SUMIFS(E$2:E1098,$A$2:A1098,Extraction[[#This Row],[AreaID]])</f>
        <v>12579</v>
      </c>
      <c r="H1098">
        <f>SUMIFS(F$2:F1098,$A$2:A1098,Extraction[[#This Row],[AreaID]])</f>
        <v>10487</v>
      </c>
      <c r="I1098">
        <f>VLOOKUP(Extraction[[#This Row],[AreaID]],Reserves[],4,FALSE)-Extraction[[#This Row],[OilExtractionToDate]]</f>
        <v>39579</v>
      </c>
      <c r="J1098">
        <f>VLOOKUP(Extraction[[#This Row],[AreaID]],Reserves[],5,FALSE)-Extraction[[#This Row],[GasExtractionToDate]]</f>
        <v>85951</v>
      </c>
    </row>
    <row r="1099" spans="1:10" x14ac:dyDescent="0.35">
      <c r="A1099">
        <v>10</v>
      </c>
      <c r="B1099" t="s">
        <v>14</v>
      </c>
      <c r="C1099" t="s">
        <v>16</v>
      </c>
      <c r="D1099" s="1">
        <v>42993</v>
      </c>
      <c r="E1099">
        <v>298</v>
      </c>
      <c r="F1099">
        <v>102</v>
      </c>
      <c r="G1099">
        <f>SUMIFS(E$2:E1099,$A$2:A1099,Extraction[[#This Row],[AreaID]])</f>
        <v>13782</v>
      </c>
      <c r="H1099">
        <f>SUMIFS(F$2:F1099,$A$2:A1099,Extraction[[#This Row],[AreaID]])</f>
        <v>12337</v>
      </c>
      <c r="I1099">
        <f>VLOOKUP(Extraction[[#This Row],[AreaID]],Reserves[],4,FALSE)-Extraction[[#This Row],[OilExtractionToDate]]</f>
        <v>63446</v>
      </c>
      <c r="J1099">
        <f>VLOOKUP(Extraction[[#This Row],[AreaID]],Reserves[],5,FALSE)-Extraction[[#This Row],[GasExtractionToDate]]</f>
        <v>52916</v>
      </c>
    </row>
    <row r="1100" spans="1:10" x14ac:dyDescent="0.35">
      <c r="A1100">
        <v>14</v>
      </c>
      <c r="B1100" t="s">
        <v>15</v>
      </c>
      <c r="C1100" t="s">
        <v>13</v>
      </c>
      <c r="D1100" s="1">
        <v>43117</v>
      </c>
      <c r="E1100">
        <v>208</v>
      </c>
      <c r="F1100">
        <v>78</v>
      </c>
      <c r="G1100">
        <f>SUMIFS(E$2:E1100,$A$2:A1100,Extraction[[#This Row],[AreaID]])</f>
        <v>16870</v>
      </c>
      <c r="H1100">
        <f>SUMIFS(F$2:F1100,$A$2:A1100,Extraction[[#This Row],[AreaID]])</f>
        <v>14827</v>
      </c>
      <c r="I1100">
        <f>VLOOKUP(Extraction[[#This Row],[AreaID]],Reserves[],4,FALSE)-Extraction[[#This Row],[OilExtractionToDate]]</f>
        <v>58541</v>
      </c>
      <c r="J1100">
        <f>VLOOKUP(Extraction[[#This Row],[AreaID]],Reserves[],5,FALSE)-Extraction[[#This Row],[GasExtractionToDate]]</f>
        <v>61311</v>
      </c>
    </row>
    <row r="1101" spans="1:10" x14ac:dyDescent="0.35">
      <c r="A1101">
        <v>3</v>
      </c>
      <c r="B1101" t="s">
        <v>4</v>
      </c>
      <c r="C1101" t="s">
        <v>7</v>
      </c>
      <c r="D1101" s="1">
        <v>42959</v>
      </c>
      <c r="E1101">
        <v>93</v>
      </c>
      <c r="F1101">
        <v>141</v>
      </c>
      <c r="G1101">
        <f>SUMIFS(E$2:E1101,$A$2:A1101,Extraction[[#This Row],[AreaID]])</f>
        <v>12672</v>
      </c>
      <c r="H1101">
        <f>SUMIFS(F$2:F1101,$A$2:A1101,Extraction[[#This Row],[AreaID]])</f>
        <v>10628</v>
      </c>
      <c r="I1101">
        <f>VLOOKUP(Extraction[[#This Row],[AreaID]],Reserves[],4,FALSE)-Extraction[[#This Row],[OilExtractionToDate]]</f>
        <v>39486</v>
      </c>
      <c r="J1101">
        <f>VLOOKUP(Extraction[[#This Row],[AreaID]],Reserves[],5,FALSE)-Extraction[[#This Row],[GasExtractionToDate]]</f>
        <v>85810</v>
      </c>
    </row>
    <row r="1102" spans="1:10" x14ac:dyDescent="0.35">
      <c r="A1102">
        <v>7</v>
      </c>
      <c r="B1102" t="s">
        <v>6</v>
      </c>
      <c r="C1102" t="s">
        <v>10</v>
      </c>
      <c r="D1102" s="1">
        <v>42756</v>
      </c>
      <c r="E1102">
        <v>217</v>
      </c>
      <c r="F1102">
        <v>82</v>
      </c>
      <c r="G1102">
        <f>SUMIFS(E$2:E1102,$A$2:A1102,Extraction[[#This Row],[AreaID]])</f>
        <v>5861</v>
      </c>
      <c r="H1102">
        <f>SUMIFS(F$2:F1102,$A$2:A1102,Extraction[[#This Row],[AreaID]])</f>
        <v>5329</v>
      </c>
      <c r="I1102">
        <f>VLOOKUP(Extraction[[#This Row],[AreaID]],Reserves[],4,FALSE)-Extraction[[#This Row],[OilExtractionToDate]]</f>
        <v>70505</v>
      </c>
      <c r="J1102">
        <f>VLOOKUP(Extraction[[#This Row],[AreaID]],Reserves[],5,FALSE)-Extraction[[#This Row],[GasExtractionToDate]]</f>
        <v>46048</v>
      </c>
    </row>
    <row r="1103" spans="1:10" x14ac:dyDescent="0.35">
      <c r="A1103">
        <v>1</v>
      </c>
      <c r="B1103" t="s">
        <v>4</v>
      </c>
      <c r="C1103" t="s">
        <v>12</v>
      </c>
      <c r="D1103" s="1">
        <v>43059</v>
      </c>
      <c r="E1103">
        <v>218</v>
      </c>
      <c r="F1103">
        <v>223</v>
      </c>
      <c r="G1103">
        <f>SUMIFS(E$2:E1103,$A$2:A1103,Extraction[[#This Row],[AreaID]])</f>
        <v>17096</v>
      </c>
      <c r="H1103">
        <f>SUMIFS(F$2:F1103,$A$2:A1103,Extraction[[#This Row],[AreaID]])</f>
        <v>16563</v>
      </c>
      <c r="I1103">
        <f>VLOOKUP(Extraction[[#This Row],[AreaID]],Reserves[],4,FALSE)-Extraction[[#This Row],[OilExtractionToDate]]</f>
        <v>70494</v>
      </c>
      <c r="J1103">
        <f>VLOOKUP(Extraction[[#This Row],[AreaID]],Reserves[],5,FALSE)-Extraction[[#This Row],[GasExtractionToDate]]</f>
        <v>56038</v>
      </c>
    </row>
    <row r="1104" spans="1:10" x14ac:dyDescent="0.35">
      <c r="A1104">
        <v>11</v>
      </c>
      <c r="B1104" t="s">
        <v>14</v>
      </c>
      <c r="C1104" t="s">
        <v>17</v>
      </c>
      <c r="D1104" s="1">
        <v>42950</v>
      </c>
      <c r="E1104">
        <v>162</v>
      </c>
      <c r="F1104">
        <v>292</v>
      </c>
      <c r="G1104">
        <f>SUMIFS(E$2:E1104,$A$2:A1104,Extraction[[#This Row],[AreaID]])</f>
        <v>13587</v>
      </c>
      <c r="H1104">
        <f>SUMIFS(F$2:F1104,$A$2:A1104,Extraction[[#This Row],[AreaID]])</f>
        <v>12969</v>
      </c>
      <c r="I1104">
        <f>VLOOKUP(Extraction[[#This Row],[AreaID]],Reserves[],4,FALSE)-Extraction[[#This Row],[OilExtractionToDate]]</f>
        <v>62393</v>
      </c>
      <c r="J1104">
        <f>VLOOKUP(Extraction[[#This Row],[AreaID]],Reserves[],5,FALSE)-Extraction[[#This Row],[GasExtractionToDate]]</f>
        <v>83828</v>
      </c>
    </row>
    <row r="1105" spans="1:10" x14ac:dyDescent="0.35">
      <c r="A1105">
        <v>14</v>
      </c>
      <c r="B1105" t="s">
        <v>15</v>
      </c>
      <c r="C1105" t="s">
        <v>13</v>
      </c>
      <c r="D1105" s="1">
        <v>43124</v>
      </c>
      <c r="E1105">
        <v>244</v>
      </c>
      <c r="F1105">
        <v>251</v>
      </c>
      <c r="G1105">
        <f>SUMIFS(E$2:E1105,$A$2:A1105,Extraction[[#This Row],[AreaID]])</f>
        <v>17114</v>
      </c>
      <c r="H1105">
        <f>SUMIFS(F$2:F1105,$A$2:A1105,Extraction[[#This Row],[AreaID]])</f>
        <v>15078</v>
      </c>
      <c r="I1105">
        <f>VLOOKUP(Extraction[[#This Row],[AreaID]],Reserves[],4,FALSE)-Extraction[[#This Row],[OilExtractionToDate]]</f>
        <v>58297</v>
      </c>
      <c r="J1105">
        <f>VLOOKUP(Extraction[[#This Row],[AreaID]],Reserves[],5,FALSE)-Extraction[[#This Row],[GasExtractionToDate]]</f>
        <v>61060</v>
      </c>
    </row>
    <row r="1106" spans="1:10" x14ac:dyDescent="0.35">
      <c r="A1106">
        <v>7</v>
      </c>
      <c r="B1106" t="s">
        <v>6</v>
      </c>
      <c r="C1106" t="s">
        <v>10</v>
      </c>
      <c r="D1106" s="1">
        <v>42760</v>
      </c>
      <c r="E1106">
        <v>249</v>
      </c>
      <c r="F1106">
        <v>220</v>
      </c>
      <c r="G1106">
        <f>SUMIFS(E$2:E1106,$A$2:A1106,Extraction[[#This Row],[AreaID]])</f>
        <v>6110</v>
      </c>
      <c r="H1106">
        <f>SUMIFS(F$2:F1106,$A$2:A1106,Extraction[[#This Row],[AreaID]])</f>
        <v>5549</v>
      </c>
      <c r="I1106">
        <f>VLOOKUP(Extraction[[#This Row],[AreaID]],Reserves[],4,FALSE)-Extraction[[#This Row],[OilExtractionToDate]]</f>
        <v>70256</v>
      </c>
      <c r="J1106">
        <f>VLOOKUP(Extraction[[#This Row],[AreaID]],Reserves[],5,FALSE)-Extraction[[#This Row],[GasExtractionToDate]]</f>
        <v>45828</v>
      </c>
    </row>
    <row r="1107" spans="1:10" x14ac:dyDescent="0.35">
      <c r="A1107">
        <v>7</v>
      </c>
      <c r="B1107" t="s">
        <v>6</v>
      </c>
      <c r="C1107" t="s">
        <v>10</v>
      </c>
      <c r="D1107" s="1">
        <v>42763</v>
      </c>
      <c r="E1107">
        <v>293</v>
      </c>
      <c r="F1107">
        <v>158</v>
      </c>
      <c r="G1107">
        <f>SUMIFS(E$2:E1107,$A$2:A1107,Extraction[[#This Row],[AreaID]])</f>
        <v>6403</v>
      </c>
      <c r="H1107">
        <f>SUMIFS(F$2:F1107,$A$2:A1107,Extraction[[#This Row],[AreaID]])</f>
        <v>5707</v>
      </c>
      <c r="I1107">
        <f>VLOOKUP(Extraction[[#This Row],[AreaID]],Reserves[],4,FALSE)-Extraction[[#This Row],[OilExtractionToDate]]</f>
        <v>69963</v>
      </c>
      <c r="J1107">
        <f>VLOOKUP(Extraction[[#This Row],[AreaID]],Reserves[],5,FALSE)-Extraction[[#This Row],[GasExtractionToDate]]</f>
        <v>45670</v>
      </c>
    </row>
    <row r="1108" spans="1:10" x14ac:dyDescent="0.35">
      <c r="A1108">
        <v>12</v>
      </c>
      <c r="B1108" t="s">
        <v>14</v>
      </c>
      <c r="C1108" t="s">
        <v>18</v>
      </c>
      <c r="D1108" s="1">
        <v>43003</v>
      </c>
      <c r="E1108">
        <v>269</v>
      </c>
      <c r="F1108">
        <v>82</v>
      </c>
      <c r="G1108">
        <f>SUMIFS(E$2:E1108,$A$2:A1108,Extraction[[#This Row],[AreaID]])</f>
        <v>15798</v>
      </c>
      <c r="H1108">
        <f>SUMIFS(F$2:F1108,$A$2:A1108,Extraction[[#This Row],[AreaID]])</f>
        <v>13528</v>
      </c>
      <c r="I1108">
        <f>VLOOKUP(Extraction[[#This Row],[AreaID]],Reserves[],4,FALSE)-Extraction[[#This Row],[OilExtractionToDate]]</f>
        <v>47589</v>
      </c>
      <c r="J1108">
        <f>VLOOKUP(Extraction[[#This Row],[AreaID]],Reserves[],5,FALSE)-Extraction[[#This Row],[GasExtractionToDate]]</f>
        <v>83677</v>
      </c>
    </row>
    <row r="1109" spans="1:10" x14ac:dyDescent="0.35">
      <c r="A1109">
        <v>7</v>
      </c>
      <c r="B1109" t="s">
        <v>6</v>
      </c>
      <c r="C1109" t="s">
        <v>10</v>
      </c>
      <c r="D1109" s="1">
        <v>42770</v>
      </c>
      <c r="E1109">
        <v>161</v>
      </c>
      <c r="F1109">
        <v>288</v>
      </c>
      <c r="G1109">
        <f>SUMIFS(E$2:E1109,$A$2:A1109,Extraction[[#This Row],[AreaID]])</f>
        <v>6564</v>
      </c>
      <c r="H1109">
        <f>SUMIFS(F$2:F1109,$A$2:A1109,Extraction[[#This Row],[AreaID]])</f>
        <v>5995</v>
      </c>
      <c r="I1109">
        <f>VLOOKUP(Extraction[[#This Row],[AreaID]],Reserves[],4,FALSE)-Extraction[[#This Row],[OilExtractionToDate]]</f>
        <v>69802</v>
      </c>
      <c r="J1109">
        <f>VLOOKUP(Extraction[[#This Row],[AreaID]],Reserves[],5,FALSE)-Extraction[[#This Row],[GasExtractionToDate]]</f>
        <v>45382</v>
      </c>
    </row>
    <row r="1110" spans="1:10" x14ac:dyDescent="0.35">
      <c r="A1110">
        <v>13</v>
      </c>
      <c r="B1110" t="s">
        <v>15</v>
      </c>
      <c r="C1110" t="s">
        <v>19</v>
      </c>
      <c r="D1110" s="1">
        <v>42986</v>
      </c>
      <c r="E1110">
        <v>236</v>
      </c>
      <c r="F1110">
        <v>249</v>
      </c>
      <c r="G1110">
        <f>SUMIFS(E$2:E1110,$A$2:A1110,Extraction[[#This Row],[AreaID]])</f>
        <v>13804</v>
      </c>
      <c r="H1110">
        <f>SUMIFS(F$2:F1110,$A$2:A1110,Extraction[[#This Row],[AreaID]])</f>
        <v>12729</v>
      </c>
      <c r="I1110">
        <f>VLOOKUP(Extraction[[#This Row],[AreaID]],Reserves[],4,FALSE)-Extraction[[#This Row],[OilExtractionToDate]]</f>
        <v>78899</v>
      </c>
      <c r="J1110">
        <f>VLOOKUP(Extraction[[#This Row],[AreaID]],Reserves[],5,FALSE)-Extraction[[#This Row],[GasExtractionToDate]]</f>
        <v>66726</v>
      </c>
    </row>
    <row r="1111" spans="1:10" x14ac:dyDescent="0.35">
      <c r="A1111">
        <v>13</v>
      </c>
      <c r="B1111" t="s">
        <v>15</v>
      </c>
      <c r="C1111" t="s">
        <v>19</v>
      </c>
      <c r="D1111" s="1">
        <v>42992</v>
      </c>
      <c r="E1111">
        <v>187</v>
      </c>
      <c r="F1111">
        <v>156</v>
      </c>
      <c r="G1111">
        <f>SUMIFS(E$2:E1111,$A$2:A1111,Extraction[[#This Row],[AreaID]])</f>
        <v>13991</v>
      </c>
      <c r="H1111">
        <f>SUMIFS(F$2:F1111,$A$2:A1111,Extraction[[#This Row],[AreaID]])</f>
        <v>12885</v>
      </c>
      <c r="I1111">
        <f>VLOOKUP(Extraction[[#This Row],[AreaID]],Reserves[],4,FALSE)-Extraction[[#This Row],[OilExtractionToDate]]</f>
        <v>78712</v>
      </c>
      <c r="J1111">
        <f>VLOOKUP(Extraction[[#This Row],[AreaID]],Reserves[],5,FALSE)-Extraction[[#This Row],[GasExtractionToDate]]</f>
        <v>66570</v>
      </c>
    </row>
    <row r="1112" spans="1:10" x14ac:dyDescent="0.35">
      <c r="A1112">
        <v>14</v>
      </c>
      <c r="B1112" t="s">
        <v>15</v>
      </c>
      <c r="C1112" t="s">
        <v>13</v>
      </c>
      <c r="D1112" s="1">
        <v>43127</v>
      </c>
      <c r="E1112">
        <v>261</v>
      </c>
      <c r="F1112">
        <v>74</v>
      </c>
      <c r="G1112">
        <f>SUMIFS(E$2:E1112,$A$2:A1112,Extraction[[#This Row],[AreaID]])</f>
        <v>17375</v>
      </c>
      <c r="H1112">
        <f>SUMIFS(F$2:F1112,$A$2:A1112,Extraction[[#This Row],[AreaID]])</f>
        <v>15152</v>
      </c>
      <c r="I1112">
        <f>VLOOKUP(Extraction[[#This Row],[AreaID]],Reserves[],4,FALSE)-Extraction[[#This Row],[OilExtractionToDate]]</f>
        <v>58036</v>
      </c>
      <c r="J1112">
        <f>VLOOKUP(Extraction[[#This Row],[AreaID]],Reserves[],5,FALSE)-Extraction[[#This Row],[GasExtractionToDate]]</f>
        <v>60986</v>
      </c>
    </row>
    <row r="1113" spans="1:10" x14ac:dyDescent="0.35">
      <c r="A1113">
        <v>12</v>
      </c>
      <c r="B1113" t="s">
        <v>14</v>
      </c>
      <c r="C1113" t="s">
        <v>18</v>
      </c>
      <c r="D1113" s="1">
        <v>43007</v>
      </c>
      <c r="E1113">
        <v>137</v>
      </c>
      <c r="F1113">
        <v>64</v>
      </c>
      <c r="G1113">
        <f>SUMIFS(E$2:E1113,$A$2:A1113,Extraction[[#This Row],[AreaID]])</f>
        <v>15935</v>
      </c>
      <c r="H1113">
        <f>SUMIFS(F$2:F1113,$A$2:A1113,Extraction[[#This Row],[AreaID]])</f>
        <v>13592</v>
      </c>
      <c r="I1113">
        <f>VLOOKUP(Extraction[[#This Row],[AreaID]],Reserves[],4,FALSE)-Extraction[[#This Row],[OilExtractionToDate]]</f>
        <v>47452</v>
      </c>
      <c r="J1113">
        <f>VLOOKUP(Extraction[[#This Row],[AreaID]],Reserves[],5,FALSE)-Extraction[[#This Row],[GasExtractionToDate]]</f>
        <v>83613</v>
      </c>
    </row>
    <row r="1114" spans="1:10" x14ac:dyDescent="0.35">
      <c r="A1114">
        <v>4</v>
      </c>
      <c r="B1114" t="s">
        <v>5</v>
      </c>
      <c r="C1114" t="s">
        <v>8</v>
      </c>
      <c r="D1114" s="1">
        <v>42986</v>
      </c>
      <c r="E1114">
        <v>211</v>
      </c>
      <c r="F1114">
        <v>133</v>
      </c>
      <c r="G1114">
        <f>SUMIFS(E$2:E1114,$A$2:A1114,Extraction[[#This Row],[AreaID]])</f>
        <v>14042</v>
      </c>
      <c r="H1114">
        <f>SUMIFS(F$2:F1114,$A$2:A1114,Extraction[[#This Row],[AreaID]])</f>
        <v>13218</v>
      </c>
      <c r="I1114">
        <f>VLOOKUP(Extraction[[#This Row],[AreaID]],Reserves[],4,FALSE)-Extraction[[#This Row],[OilExtractionToDate]]</f>
        <v>51148</v>
      </c>
      <c r="J1114">
        <f>VLOOKUP(Extraction[[#This Row],[AreaID]],Reserves[],5,FALSE)-Extraction[[#This Row],[GasExtractionToDate]]</f>
        <v>75235</v>
      </c>
    </row>
    <row r="1115" spans="1:10" x14ac:dyDescent="0.35">
      <c r="A1115">
        <v>7</v>
      </c>
      <c r="B1115" t="s">
        <v>6</v>
      </c>
      <c r="C1115" t="s">
        <v>10</v>
      </c>
      <c r="D1115" s="1">
        <v>42777</v>
      </c>
      <c r="E1115">
        <v>267</v>
      </c>
      <c r="F1115">
        <v>173</v>
      </c>
      <c r="G1115">
        <f>SUMIFS(E$2:E1115,$A$2:A1115,Extraction[[#This Row],[AreaID]])</f>
        <v>6831</v>
      </c>
      <c r="H1115">
        <f>SUMIFS(F$2:F1115,$A$2:A1115,Extraction[[#This Row],[AreaID]])</f>
        <v>6168</v>
      </c>
      <c r="I1115">
        <f>VLOOKUP(Extraction[[#This Row],[AreaID]],Reserves[],4,FALSE)-Extraction[[#This Row],[OilExtractionToDate]]</f>
        <v>69535</v>
      </c>
      <c r="J1115">
        <f>VLOOKUP(Extraction[[#This Row],[AreaID]],Reserves[],5,FALSE)-Extraction[[#This Row],[GasExtractionToDate]]</f>
        <v>45209</v>
      </c>
    </row>
    <row r="1116" spans="1:10" x14ac:dyDescent="0.35">
      <c r="A1116">
        <v>3</v>
      </c>
      <c r="B1116" t="s">
        <v>4</v>
      </c>
      <c r="C1116" t="s">
        <v>7</v>
      </c>
      <c r="D1116" s="1">
        <v>42964</v>
      </c>
      <c r="E1116">
        <v>108</v>
      </c>
      <c r="F1116">
        <v>60</v>
      </c>
      <c r="G1116">
        <f>SUMIFS(E$2:E1116,$A$2:A1116,Extraction[[#This Row],[AreaID]])</f>
        <v>12780</v>
      </c>
      <c r="H1116">
        <f>SUMIFS(F$2:F1116,$A$2:A1116,Extraction[[#This Row],[AreaID]])</f>
        <v>10688</v>
      </c>
      <c r="I1116">
        <f>VLOOKUP(Extraction[[#This Row],[AreaID]],Reserves[],4,FALSE)-Extraction[[#This Row],[OilExtractionToDate]]</f>
        <v>39378</v>
      </c>
      <c r="J1116">
        <f>VLOOKUP(Extraction[[#This Row],[AreaID]],Reserves[],5,FALSE)-Extraction[[#This Row],[GasExtractionToDate]]</f>
        <v>85750</v>
      </c>
    </row>
    <row r="1117" spans="1:10" x14ac:dyDescent="0.35">
      <c r="A1117">
        <v>14</v>
      </c>
      <c r="B1117" t="s">
        <v>15</v>
      </c>
      <c r="C1117" t="s">
        <v>13</v>
      </c>
      <c r="D1117" s="1">
        <v>43135</v>
      </c>
      <c r="E1117">
        <v>184</v>
      </c>
      <c r="F1117">
        <v>91</v>
      </c>
      <c r="G1117">
        <f>SUMIFS(E$2:E1117,$A$2:A1117,Extraction[[#This Row],[AreaID]])</f>
        <v>17559</v>
      </c>
      <c r="H1117">
        <f>SUMIFS(F$2:F1117,$A$2:A1117,Extraction[[#This Row],[AreaID]])</f>
        <v>15243</v>
      </c>
      <c r="I1117">
        <f>VLOOKUP(Extraction[[#This Row],[AreaID]],Reserves[],4,FALSE)-Extraction[[#This Row],[OilExtractionToDate]]</f>
        <v>57852</v>
      </c>
      <c r="J1117">
        <f>VLOOKUP(Extraction[[#This Row],[AreaID]],Reserves[],5,FALSE)-Extraction[[#This Row],[GasExtractionToDate]]</f>
        <v>60895</v>
      </c>
    </row>
    <row r="1118" spans="1:10" x14ac:dyDescent="0.35">
      <c r="A1118">
        <v>13</v>
      </c>
      <c r="B1118" t="s">
        <v>15</v>
      </c>
      <c r="C1118" t="s">
        <v>19</v>
      </c>
      <c r="D1118" s="1">
        <v>42999</v>
      </c>
      <c r="E1118">
        <v>267</v>
      </c>
      <c r="F1118">
        <v>244</v>
      </c>
      <c r="G1118">
        <f>SUMIFS(E$2:E1118,$A$2:A1118,Extraction[[#This Row],[AreaID]])</f>
        <v>14258</v>
      </c>
      <c r="H1118">
        <f>SUMIFS(F$2:F1118,$A$2:A1118,Extraction[[#This Row],[AreaID]])</f>
        <v>13129</v>
      </c>
      <c r="I1118">
        <f>VLOOKUP(Extraction[[#This Row],[AreaID]],Reserves[],4,FALSE)-Extraction[[#This Row],[OilExtractionToDate]]</f>
        <v>78445</v>
      </c>
      <c r="J1118">
        <f>VLOOKUP(Extraction[[#This Row],[AreaID]],Reserves[],5,FALSE)-Extraction[[#This Row],[GasExtractionToDate]]</f>
        <v>66326</v>
      </c>
    </row>
    <row r="1119" spans="1:10" x14ac:dyDescent="0.35">
      <c r="A1119">
        <v>3</v>
      </c>
      <c r="B1119" t="s">
        <v>4</v>
      </c>
      <c r="C1119" t="s">
        <v>7</v>
      </c>
      <c r="D1119" s="1">
        <v>42968</v>
      </c>
      <c r="E1119">
        <v>191</v>
      </c>
      <c r="F1119">
        <v>129</v>
      </c>
      <c r="G1119">
        <f>SUMIFS(E$2:E1119,$A$2:A1119,Extraction[[#This Row],[AreaID]])</f>
        <v>12971</v>
      </c>
      <c r="H1119">
        <f>SUMIFS(F$2:F1119,$A$2:A1119,Extraction[[#This Row],[AreaID]])</f>
        <v>10817</v>
      </c>
      <c r="I1119">
        <f>VLOOKUP(Extraction[[#This Row],[AreaID]],Reserves[],4,FALSE)-Extraction[[#This Row],[OilExtractionToDate]]</f>
        <v>39187</v>
      </c>
      <c r="J1119">
        <f>VLOOKUP(Extraction[[#This Row],[AreaID]],Reserves[],5,FALSE)-Extraction[[#This Row],[GasExtractionToDate]]</f>
        <v>85621</v>
      </c>
    </row>
    <row r="1120" spans="1:10" x14ac:dyDescent="0.35">
      <c r="A1120">
        <v>4</v>
      </c>
      <c r="B1120" t="s">
        <v>5</v>
      </c>
      <c r="C1120" t="s">
        <v>8</v>
      </c>
      <c r="D1120" s="1">
        <v>42992</v>
      </c>
      <c r="E1120">
        <v>251</v>
      </c>
      <c r="F1120">
        <v>205</v>
      </c>
      <c r="G1120">
        <f>SUMIFS(E$2:E1120,$A$2:A1120,Extraction[[#This Row],[AreaID]])</f>
        <v>14293</v>
      </c>
      <c r="H1120">
        <f>SUMIFS(F$2:F1120,$A$2:A1120,Extraction[[#This Row],[AreaID]])</f>
        <v>13423</v>
      </c>
      <c r="I1120">
        <f>VLOOKUP(Extraction[[#This Row],[AreaID]],Reserves[],4,FALSE)-Extraction[[#This Row],[OilExtractionToDate]]</f>
        <v>50897</v>
      </c>
      <c r="J1120">
        <f>VLOOKUP(Extraction[[#This Row],[AreaID]],Reserves[],5,FALSE)-Extraction[[#This Row],[GasExtractionToDate]]</f>
        <v>75030</v>
      </c>
    </row>
    <row r="1121" spans="1:10" x14ac:dyDescent="0.35">
      <c r="A1121">
        <v>1</v>
      </c>
      <c r="B1121" t="s">
        <v>4</v>
      </c>
      <c r="C1121" t="s">
        <v>12</v>
      </c>
      <c r="D1121" s="1">
        <v>43067</v>
      </c>
      <c r="E1121">
        <v>110</v>
      </c>
      <c r="F1121">
        <v>72</v>
      </c>
      <c r="G1121">
        <f>SUMIFS(E$2:E1121,$A$2:A1121,Extraction[[#This Row],[AreaID]])</f>
        <v>17206</v>
      </c>
      <c r="H1121">
        <f>SUMIFS(F$2:F1121,$A$2:A1121,Extraction[[#This Row],[AreaID]])</f>
        <v>16635</v>
      </c>
      <c r="I1121">
        <f>VLOOKUP(Extraction[[#This Row],[AreaID]],Reserves[],4,FALSE)-Extraction[[#This Row],[OilExtractionToDate]]</f>
        <v>70384</v>
      </c>
      <c r="J1121">
        <f>VLOOKUP(Extraction[[#This Row],[AreaID]],Reserves[],5,FALSE)-Extraction[[#This Row],[GasExtractionToDate]]</f>
        <v>55966</v>
      </c>
    </row>
    <row r="1122" spans="1:10" x14ac:dyDescent="0.35">
      <c r="A1122">
        <v>4</v>
      </c>
      <c r="B1122" t="s">
        <v>5</v>
      </c>
      <c r="C1122" t="s">
        <v>8</v>
      </c>
      <c r="D1122" s="1">
        <v>42999</v>
      </c>
      <c r="E1122">
        <v>206</v>
      </c>
      <c r="F1122">
        <v>55</v>
      </c>
      <c r="G1122">
        <f>SUMIFS(E$2:E1122,$A$2:A1122,Extraction[[#This Row],[AreaID]])</f>
        <v>14499</v>
      </c>
      <c r="H1122">
        <f>SUMIFS(F$2:F1122,$A$2:A1122,Extraction[[#This Row],[AreaID]])</f>
        <v>13478</v>
      </c>
      <c r="I1122">
        <f>VLOOKUP(Extraction[[#This Row],[AreaID]],Reserves[],4,FALSE)-Extraction[[#This Row],[OilExtractionToDate]]</f>
        <v>50691</v>
      </c>
      <c r="J1122">
        <f>VLOOKUP(Extraction[[#This Row],[AreaID]],Reserves[],5,FALSE)-Extraction[[#This Row],[GasExtractionToDate]]</f>
        <v>74975</v>
      </c>
    </row>
    <row r="1123" spans="1:10" x14ac:dyDescent="0.35">
      <c r="A1123">
        <v>4</v>
      </c>
      <c r="B1123" t="s">
        <v>5</v>
      </c>
      <c r="C1123" t="s">
        <v>8</v>
      </c>
      <c r="D1123" s="1">
        <v>43003</v>
      </c>
      <c r="E1123">
        <v>219</v>
      </c>
      <c r="F1123">
        <v>290</v>
      </c>
      <c r="G1123">
        <f>SUMIFS(E$2:E1123,$A$2:A1123,Extraction[[#This Row],[AreaID]])</f>
        <v>14718</v>
      </c>
      <c r="H1123">
        <f>SUMIFS(F$2:F1123,$A$2:A1123,Extraction[[#This Row],[AreaID]])</f>
        <v>13768</v>
      </c>
      <c r="I1123">
        <f>VLOOKUP(Extraction[[#This Row],[AreaID]],Reserves[],4,FALSE)-Extraction[[#This Row],[OilExtractionToDate]]</f>
        <v>50472</v>
      </c>
      <c r="J1123">
        <f>VLOOKUP(Extraction[[#This Row],[AreaID]],Reserves[],5,FALSE)-Extraction[[#This Row],[GasExtractionToDate]]</f>
        <v>74685</v>
      </c>
    </row>
    <row r="1124" spans="1:10" x14ac:dyDescent="0.35">
      <c r="A1124">
        <v>10</v>
      </c>
      <c r="B1124" t="s">
        <v>14</v>
      </c>
      <c r="C1124" t="s">
        <v>16</v>
      </c>
      <c r="D1124" s="1">
        <v>43000</v>
      </c>
      <c r="E1124">
        <v>169</v>
      </c>
      <c r="F1124">
        <v>254</v>
      </c>
      <c r="G1124">
        <f>SUMIFS(E$2:E1124,$A$2:A1124,Extraction[[#This Row],[AreaID]])</f>
        <v>13951</v>
      </c>
      <c r="H1124">
        <f>SUMIFS(F$2:F1124,$A$2:A1124,Extraction[[#This Row],[AreaID]])</f>
        <v>12591</v>
      </c>
      <c r="I1124">
        <f>VLOOKUP(Extraction[[#This Row],[AreaID]],Reserves[],4,FALSE)-Extraction[[#This Row],[OilExtractionToDate]]</f>
        <v>63277</v>
      </c>
      <c r="J1124">
        <f>VLOOKUP(Extraction[[#This Row],[AreaID]],Reserves[],5,FALSE)-Extraction[[#This Row],[GasExtractionToDate]]</f>
        <v>52662</v>
      </c>
    </row>
    <row r="1125" spans="1:10" x14ac:dyDescent="0.35">
      <c r="A1125">
        <v>7</v>
      </c>
      <c r="B1125" t="s">
        <v>6</v>
      </c>
      <c r="C1125" t="s">
        <v>10</v>
      </c>
      <c r="D1125" s="1">
        <v>42782</v>
      </c>
      <c r="E1125">
        <v>96</v>
      </c>
      <c r="F1125">
        <v>252</v>
      </c>
      <c r="G1125">
        <f>SUMIFS(E$2:E1125,$A$2:A1125,Extraction[[#This Row],[AreaID]])</f>
        <v>6927</v>
      </c>
      <c r="H1125">
        <f>SUMIFS(F$2:F1125,$A$2:A1125,Extraction[[#This Row],[AreaID]])</f>
        <v>6420</v>
      </c>
      <c r="I1125">
        <f>VLOOKUP(Extraction[[#This Row],[AreaID]],Reserves[],4,FALSE)-Extraction[[#This Row],[OilExtractionToDate]]</f>
        <v>69439</v>
      </c>
      <c r="J1125">
        <f>VLOOKUP(Extraction[[#This Row],[AreaID]],Reserves[],5,FALSE)-Extraction[[#This Row],[GasExtractionToDate]]</f>
        <v>44957</v>
      </c>
    </row>
    <row r="1126" spans="1:10" x14ac:dyDescent="0.35">
      <c r="A1126">
        <v>13</v>
      </c>
      <c r="B1126" t="s">
        <v>15</v>
      </c>
      <c r="C1126" t="s">
        <v>19</v>
      </c>
      <c r="D1126" s="1">
        <v>43005</v>
      </c>
      <c r="E1126">
        <v>88</v>
      </c>
      <c r="F1126">
        <v>95</v>
      </c>
      <c r="G1126">
        <f>SUMIFS(E$2:E1126,$A$2:A1126,Extraction[[#This Row],[AreaID]])</f>
        <v>14346</v>
      </c>
      <c r="H1126">
        <f>SUMIFS(F$2:F1126,$A$2:A1126,Extraction[[#This Row],[AreaID]])</f>
        <v>13224</v>
      </c>
      <c r="I1126">
        <f>VLOOKUP(Extraction[[#This Row],[AreaID]],Reserves[],4,FALSE)-Extraction[[#This Row],[OilExtractionToDate]]</f>
        <v>78357</v>
      </c>
      <c r="J1126">
        <f>VLOOKUP(Extraction[[#This Row],[AreaID]],Reserves[],5,FALSE)-Extraction[[#This Row],[GasExtractionToDate]]</f>
        <v>66231</v>
      </c>
    </row>
    <row r="1127" spans="1:10" x14ac:dyDescent="0.35">
      <c r="A1127">
        <v>10</v>
      </c>
      <c r="B1127" t="s">
        <v>14</v>
      </c>
      <c r="C1127" t="s">
        <v>16</v>
      </c>
      <c r="D1127" s="1">
        <v>43003</v>
      </c>
      <c r="E1127">
        <v>256</v>
      </c>
      <c r="F1127">
        <v>278</v>
      </c>
      <c r="G1127">
        <f>SUMIFS(E$2:E1127,$A$2:A1127,Extraction[[#This Row],[AreaID]])</f>
        <v>14207</v>
      </c>
      <c r="H1127">
        <f>SUMIFS(F$2:F1127,$A$2:A1127,Extraction[[#This Row],[AreaID]])</f>
        <v>12869</v>
      </c>
      <c r="I1127">
        <f>VLOOKUP(Extraction[[#This Row],[AreaID]],Reserves[],4,FALSE)-Extraction[[#This Row],[OilExtractionToDate]]</f>
        <v>63021</v>
      </c>
      <c r="J1127">
        <f>VLOOKUP(Extraction[[#This Row],[AreaID]],Reserves[],5,FALSE)-Extraction[[#This Row],[GasExtractionToDate]]</f>
        <v>52384</v>
      </c>
    </row>
    <row r="1128" spans="1:10" x14ac:dyDescent="0.35">
      <c r="A1128">
        <v>7</v>
      </c>
      <c r="B1128" t="s">
        <v>6</v>
      </c>
      <c r="C1128" t="s">
        <v>10</v>
      </c>
      <c r="D1128" s="1">
        <v>42789</v>
      </c>
      <c r="E1128">
        <v>296</v>
      </c>
      <c r="F1128">
        <v>244</v>
      </c>
      <c r="G1128">
        <f>SUMIFS(E$2:E1128,$A$2:A1128,Extraction[[#This Row],[AreaID]])</f>
        <v>7223</v>
      </c>
      <c r="H1128">
        <f>SUMIFS(F$2:F1128,$A$2:A1128,Extraction[[#This Row],[AreaID]])</f>
        <v>6664</v>
      </c>
      <c r="I1128">
        <f>VLOOKUP(Extraction[[#This Row],[AreaID]],Reserves[],4,FALSE)-Extraction[[#This Row],[OilExtractionToDate]]</f>
        <v>69143</v>
      </c>
      <c r="J1128">
        <f>VLOOKUP(Extraction[[#This Row],[AreaID]],Reserves[],5,FALSE)-Extraction[[#This Row],[GasExtractionToDate]]</f>
        <v>44713</v>
      </c>
    </row>
    <row r="1129" spans="1:10" x14ac:dyDescent="0.35">
      <c r="A1129">
        <v>11</v>
      </c>
      <c r="B1129" t="s">
        <v>14</v>
      </c>
      <c r="C1129" t="s">
        <v>17</v>
      </c>
      <c r="D1129" s="1">
        <v>42955</v>
      </c>
      <c r="E1129">
        <v>238</v>
      </c>
      <c r="F1129">
        <v>99</v>
      </c>
      <c r="G1129">
        <f>SUMIFS(E$2:E1129,$A$2:A1129,Extraction[[#This Row],[AreaID]])</f>
        <v>13825</v>
      </c>
      <c r="H1129">
        <f>SUMIFS(F$2:F1129,$A$2:A1129,Extraction[[#This Row],[AreaID]])</f>
        <v>13068</v>
      </c>
      <c r="I1129">
        <f>VLOOKUP(Extraction[[#This Row],[AreaID]],Reserves[],4,FALSE)-Extraction[[#This Row],[OilExtractionToDate]]</f>
        <v>62155</v>
      </c>
      <c r="J1129">
        <f>VLOOKUP(Extraction[[#This Row],[AreaID]],Reserves[],5,FALSE)-Extraction[[#This Row],[GasExtractionToDate]]</f>
        <v>83729</v>
      </c>
    </row>
    <row r="1130" spans="1:10" x14ac:dyDescent="0.35">
      <c r="A1130">
        <v>5</v>
      </c>
      <c r="B1130" t="s">
        <v>5</v>
      </c>
      <c r="C1130" t="s">
        <v>9</v>
      </c>
      <c r="D1130" s="1">
        <v>43064</v>
      </c>
      <c r="E1130">
        <v>177</v>
      </c>
      <c r="F1130">
        <v>148</v>
      </c>
      <c r="G1130">
        <f>SUMIFS(E$2:E1130,$A$2:A1130,Extraction[[#This Row],[AreaID]])</f>
        <v>16379</v>
      </c>
      <c r="H1130">
        <f>SUMIFS(F$2:F1130,$A$2:A1130,Extraction[[#This Row],[AreaID]])</f>
        <v>14990</v>
      </c>
      <c r="I1130">
        <f>VLOOKUP(Extraction[[#This Row],[AreaID]],Reserves[],4,FALSE)-Extraction[[#This Row],[OilExtractionToDate]]</f>
        <v>31044</v>
      </c>
      <c r="J1130">
        <f>VLOOKUP(Extraction[[#This Row],[AreaID]],Reserves[],5,FALSE)-Extraction[[#This Row],[GasExtractionToDate]]</f>
        <v>62718</v>
      </c>
    </row>
    <row r="1131" spans="1:10" x14ac:dyDescent="0.35">
      <c r="A1131">
        <v>11</v>
      </c>
      <c r="B1131" t="s">
        <v>14</v>
      </c>
      <c r="C1131" t="s">
        <v>17</v>
      </c>
      <c r="D1131" s="1">
        <v>42962</v>
      </c>
      <c r="E1131">
        <v>243</v>
      </c>
      <c r="F1131">
        <v>295</v>
      </c>
      <c r="G1131">
        <f>SUMIFS(E$2:E1131,$A$2:A1131,Extraction[[#This Row],[AreaID]])</f>
        <v>14068</v>
      </c>
      <c r="H1131">
        <f>SUMIFS(F$2:F1131,$A$2:A1131,Extraction[[#This Row],[AreaID]])</f>
        <v>13363</v>
      </c>
      <c r="I1131">
        <f>VLOOKUP(Extraction[[#This Row],[AreaID]],Reserves[],4,FALSE)-Extraction[[#This Row],[OilExtractionToDate]]</f>
        <v>61912</v>
      </c>
      <c r="J1131">
        <f>VLOOKUP(Extraction[[#This Row],[AreaID]],Reserves[],5,FALSE)-Extraction[[#This Row],[GasExtractionToDate]]</f>
        <v>83434</v>
      </c>
    </row>
    <row r="1132" spans="1:10" x14ac:dyDescent="0.35">
      <c r="A1132">
        <v>5</v>
      </c>
      <c r="B1132" t="s">
        <v>5</v>
      </c>
      <c r="C1132" t="s">
        <v>9</v>
      </c>
      <c r="D1132" s="1">
        <v>43070</v>
      </c>
      <c r="E1132">
        <v>184</v>
      </c>
      <c r="F1132">
        <v>176</v>
      </c>
      <c r="G1132">
        <f>SUMIFS(E$2:E1132,$A$2:A1132,Extraction[[#This Row],[AreaID]])</f>
        <v>16563</v>
      </c>
      <c r="H1132">
        <f>SUMIFS(F$2:F1132,$A$2:A1132,Extraction[[#This Row],[AreaID]])</f>
        <v>15166</v>
      </c>
      <c r="I1132">
        <f>VLOOKUP(Extraction[[#This Row],[AreaID]],Reserves[],4,FALSE)-Extraction[[#This Row],[OilExtractionToDate]]</f>
        <v>30860</v>
      </c>
      <c r="J1132">
        <f>VLOOKUP(Extraction[[#This Row],[AreaID]],Reserves[],5,FALSE)-Extraction[[#This Row],[GasExtractionToDate]]</f>
        <v>62542</v>
      </c>
    </row>
    <row r="1133" spans="1:10" x14ac:dyDescent="0.35">
      <c r="A1133">
        <v>10</v>
      </c>
      <c r="B1133" t="s">
        <v>14</v>
      </c>
      <c r="C1133" t="s">
        <v>16</v>
      </c>
      <c r="D1133" s="1">
        <v>43007</v>
      </c>
      <c r="E1133">
        <v>97</v>
      </c>
      <c r="F1133">
        <v>227</v>
      </c>
      <c r="G1133">
        <f>SUMIFS(E$2:E1133,$A$2:A1133,Extraction[[#This Row],[AreaID]])</f>
        <v>14304</v>
      </c>
      <c r="H1133">
        <f>SUMIFS(F$2:F1133,$A$2:A1133,Extraction[[#This Row],[AreaID]])</f>
        <v>13096</v>
      </c>
      <c r="I1133">
        <f>VLOOKUP(Extraction[[#This Row],[AreaID]],Reserves[],4,FALSE)-Extraction[[#This Row],[OilExtractionToDate]]</f>
        <v>62924</v>
      </c>
      <c r="J1133">
        <f>VLOOKUP(Extraction[[#This Row],[AreaID]],Reserves[],5,FALSE)-Extraction[[#This Row],[GasExtractionToDate]]</f>
        <v>52157</v>
      </c>
    </row>
    <row r="1134" spans="1:10" x14ac:dyDescent="0.35">
      <c r="A1134">
        <v>2</v>
      </c>
      <c r="B1134" t="s">
        <v>4</v>
      </c>
      <c r="C1134" t="s">
        <v>13</v>
      </c>
      <c r="D1134" s="1">
        <v>43063</v>
      </c>
      <c r="E1134">
        <v>120</v>
      </c>
      <c r="F1134">
        <v>228</v>
      </c>
      <c r="G1134">
        <f>SUMIFS(E$2:E1134,$A$2:A1134,Extraction[[#This Row],[AreaID]])</f>
        <v>16494</v>
      </c>
      <c r="H1134">
        <f>SUMIFS(F$2:F1134,$A$2:A1134,Extraction[[#This Row],[AreaID]])</f>
        <v>15757</v>
      </c>
      <c r="I1134">
        <f>VLOOKUP(Extraction[[#This Row],[AreaID]],Reserves[],4,FALSE)-Extraction[[#This Row],[OilExtractionToDate]]</f>
        <v>47947</v>
      </c>
      <c r="J1134">
        <f>VLOOKUP(Extraction[[#This Row],[AreaID]],Reserves[],5,FALSE)-Extraction[[#This Row],[GasExtractionToDate]]</f>
        <v>70452</v>
      </c>
    </row>
    <row r="1135" spans="1:10" x14ac:dyDescent="0.35">
      <c r="A1135">
        <v>7</v>
      </c>
      <c r="B1135" t="s">
        <v>6</v>
      </c>
      <c r="C1135" t="s">
        <v>10</v>
      </c>
      <c r="D1135" s="1">
        <v>42797</v>
      </c>
      <c r="E1135">
        <v>254</v>
      </c>
      <c r="F1135">
        <v>283</v>
      </c>
      <c r="G1135">
        <f>SUMIFS(E$2:E1135,$A$2:A1135,Extraction[[#This Row],[AreaID]])</f>
        <v>7477</v>
      </c>
      <c r="H1135">
        <f>SUMIFS(F$2:F1135,$A$2:A1135,Extraction[[#This Row],[AreaID]])</f>
        <v>6947</v>
      </c>
      <c r="I1135">
        <f>VLOOKUP(Extraction[[#This Row],[AreaID]],Reserves[],4,FALSE)-Extraction[[#This Row],[OilExtractionToDate]]</f>
        <v>68889</v>
      </c>
      <c r="J1135">
        <f>VLOOKUP(Extraction[[#This Row],[AreaID]],Reserves[],5,FALSE)-Extraction[[#This Row],[GasExtractionToDate]]</f>
        <v>44430</v>
      </c>
    </row>
    <row r="1136" spans="1:10" x14ac:dyDescent="0.35">
      <c r="A1136">
        <v>5</v>
      </c>
      <c r="B1136" t="s">
        <v>5</v>
      </c>
      <c r="C1136" t="s">
        <v>9</v>
      </c>
      <c r="D1136" s="1">
        <v>43074</v>
      </c>
      <c r="E1136">
        <v>148</v>
      </c>
      <c r="F1136">
        <v>116</v>
      </c>
      <c r="G1136">
        <f>SUMIFS(E$2:E1136,$A$2:A1136,Extraction[[#This Row],[AreaID]])</f>
        <v>16711</v>
      </c>
      <c r="H1136">
        <f>SUMIFS(F$2:F1136,$A$2:A1136,Extraction[[#This Row],[AreaID]])</f>
        <v>15282</v>
      </c>
      <c r="I1136">
        <f>VLOOKUP(Extraction[[#This Row],[AreaID]],Reserves[],4,FALSE)-Extraction[[#This Row],[OilExtractionToDate]]</f>
        <v>30712</v>
      </c>
      <c r="J1136">
        <f>VLOOKUP(Extraction[[#This Row],[AreaID]],Reserves[],5,FALSE)-Extraction[[#This Row],[GasExtractionToDate]]</f>
        <v>62426</v>
      </c>
    </row>
    <row r="1137" spans="1:10" x14ac:dyDescent="0.35">
      <c r="A1137">
        <v>7</v>
      </c>
      <c r="B1137" t="s">
        <v>6</v>
      </c>
      <c r="C1137" t="s">
        <v>10</v>
      </c>
      <c r="D1137" s="1">
        <v>42800</v>
      </c>
      <c r="E1137">
        <v>207</v>
      </c>
      <c r="F1137">
        <v>69</v>
      </c>
      <c r="G1137">
        <f>SUMIFS(E$2:E1137,$A$2:A1137,Extraction[[#This Row],[AreaID]])</f>
        <v>7684</v>
      </c>
      <c r="H1137">
        <f>SUMIFS(F$2:F1137,$A$2:A1137,Extraction[[#This Row],[AreaID]])</f>
        <v>7016</v>
      </c>
      <c r="I1137">
        <f>VLOOKUP(Extraction[[#This Row],[AreaID]],Reserves[],4,FALSE)-Extraction[[#This Row],[OilExtractionToDate]]</f>
        <v>68682</v>
      </c>
      <c r="J1137">
        <f>VLOOKUP(Extraction[[#This Row],[AreaID]],Reserves[],5,FALSE)-Extraction[[#This Row],[GasExtractionToDate]]</f>
        <v>44361</v>
      </c>
    </row>
    <row r="1138" spans="1:10" x14ac:dyDescent="0.35">
      <c r="A1138">
        <v>7</v>
      </c>
      <c r="B1138" t="s">
        <v>6</v>
      </c>
      <c r="C1138" t="s">
        <v>10</v>
      </c>
      <c r="D1138" s="1">
        <v>42803</v>
      </c>
      <c r="E1138">
        <v>217</v>
      </c>
      <c r="F1138">
        <v>152</v>
      </c>
      <c r="G1138">
        <f>SUMIFS(E$2:E1138,$A$2:A1138,Extraction[[#This Row],[AreaID]])</f>
        <v>7901</v>
      </c>
      <c r="H1138">
        <f>SUMIFS(F$2:F1138,$A$2:A1138,Extraction[[#This Row],[AreaID]])</f>
        <v>7168</v>
      </c>
      <c r="I1138">
        <f>VLOOKUP(Extraction[[#This Row],[AreaID]],Reserves[],4,FALSE)-Extraction[[#This Row],[OilExtractionToDate]]</f>
        <v>68465</v>
      </c>
      <c r="J1138">
        <f>VLOOKUP(Extraction[[#This Row],[AreaID]],Reserves[],5,FALSE)-Extraction[[#This Row],[GasExtractionToDate]]</f>
        <v>44209</v>
      </c>
    </row>
    <row r="1139" spans="1:10" x14ac:dyDescent="0.35">
      <c r="A1139">
        <v>12</v>
      </c>
      <c r="B1139" t="s">
        <v>14</v>
      </c>
      <c r="C1139" t="s">
        <v>18</v>
      </c>
      <c r="D1139" s="1">
        <v>43011</v>
      </c>
      <c r="E1139">
        <v>113</v>
      </c>
      <c r="F1139">
        <v>119</v>
      </c>
      <c r="G1139">
        <f>SUMIFS(E$2:E1139,$A$2:A1139,Extraction[[#This Row],[AreaID]])</f>
        <v>16048</v>
      </c>
      <c r="H1139">
        <f>SUMIFS(F$2:F1139,$A$2:A1139,Extraction[[#This Row],[AreaID]])</f>
        <v>13711</v>
      </c>
      <c r="I1139">
        <f>VLOOKUP(Extraction[[#This Row],[AreaID]],Reserves[],4,FALSE)-Extraction[[#This Row],[OilExtractionToDate]]</f>
        <v>47339</v>
      </c>
      <c r="J1139">
        <f>VLOOKUP(Extraction[[#This Row],[AreaID]],Reserves[],5,FALSE)-Extraction[[#This Row],[GasExtractionToDate]]</f>
        <v>83494</v>
      </c>
    </row>
    <row r="1140" spans="1:10" x14ac:dyDescent="0.35">
      <c r="A1140">
        <v>7</v>
      </c>
      <c r="B1140" t="s">
        <v>6</v>
      </c>
      <c r="C1140" t="s">
        <v>10</v>
      </c>
      <c r="D1140" s="1">
        <v>42810</v>
      </c>
      <c r="E1140">
        <v>212</v>
      </c>
      <c r="F1140">
        <v>147</v>
      </c>
      <c r="G1140">
        <f>SUMIFS(E$2:E1140,$A$2:A1140,Extraction[[#This Row],[AreaID]])</f>
        <v>8113</v>
      </c>
      <c r="H1140">
        <f>SUMIFS(F$2:F1140,$A$2:A1140,Extraction[[#This Row],[AreaID]])</f>
        <v>7315</v>
      </c>
      <c r="I1140">
        <f>VLOOKUP(Extraction[[#This Row],[AreaID]],Reserves[],4,FALSE)-Extraction[[#This Row],[OilExtractionToDate]]</f>
        <v>68253</v>
      </c>
      <c r="J1140">
        <f>VLOOKUP(Extraction[[#This Row],[AreaID]],Reserves[],5,FALSE)-Extraction[[#This Row],[GasExtractionToDate]]</f>
        <v>44062</v>
      </c>
    </row>
    <row r="1141" spans="1:10" x14ac:dyDescent="0.35">
      <c r="A1141">
        <v>7</v>
      </c>
      <c r="B1141" t="s">
        <v>6</v>
      </c>
      <c r="C1141" t="s">
        <v>10</v>
      </c>
      <c r="D1141" s="1">
        <v>42818</v>
      </c>
      <c r="E1141">
        <v>101</v>
      </c>
      <c r="F1141">
        <v>99</v>
      </c>
      <c r="G1141">
        <f>SUMIFS(E$2:E1141,$A$2:A1141,Extraction[[#This Row],[AreaID]])</f>
        <v>8214</v>
      </c>
      <c r="H1141">
        <f>SUMIFS(F$2:F1141,$A$2:A1141,Extraction[[#This Row],[AreaID]])</f>
        <v>7414</v>
      </c>
      <c r="I1141">
        <f>VLOOKUP(Extraction[[#This Row],[AreaID]],Reserves[],4,FALSE)-Extraction[[#This Row],[OilExtractionToDate]]</f>
        <v>68152</v>
      </c>
      <c r="J1141">
        <f>VLOOKUP(Extraction[[#This Row],[AreaID]],Reserves[],5,FALSE)-Extraction[[#This Row],[GasExtractionToDate]]</f>
        <v>43963</v>
      </c>
    </row>
    <row r="1142" spans="1:10" x14ac:dyDescent="0.35">
      <c r="A1142">
        <v>7</v>
      </c>
      <c r="B1142" t="s">
        <v>6</v>
      </c>
      <c r="C1142" t="s">
        <v>10</v>
      </c>
      <c r="D1142" s="1">
        <v>42824</v>
      </c>
      <c r="E1142">
        <v>108</v>
      </c>
      <c r="F1142">
        <v>158</v>
      </c>
      <c r="G1142">
        <f>SUMIFS(E$2:E1142,$A$2:A1142,Extraction[[#This Row],[AreaID]])</f>
        <v>8322</v>
      </c>
      <c r="H1142">
        <f>SUMIFS(F$2:F1142,$A$2:A1142,Extraction[[#This Row],[AreaID]])</f>
        <v>7572</v>
      </c>
      <c r="I1142">
        <f>VLOOKUP(Extraction[[#This Row],[AreaID]],Reserves[],4,FALSE)-Extraction[[#This Row],[OilExtractionToDate]]</f>
        <v>68044</v>
      </c>
      <c r="J1142">
        <f>VLOOKUP(Extraction[[#This Row],[AreaID]],Reserves[],5,FALSE)-Extraction[[#This Row],[GasExtractionToDate]]</f>
        <v>43805</v>
      </c>
    </row>
    <row r="1143" spans="1:10" x14ac:dyDescent="0.35">
      <c r="A1143">
        <v>7</v>
      </c>
      <c r="B1143" t="s">
        <v>6</v>
      </c>
      <c r="C1143" t="s">
        <v>10</v>
      </c>
      <c r="D1143" s="1">
        <v>42829</v>
      </c>
      <c r="E1143">
        <v>235</v>
      </c>
      <c r="F1143">
        <v>121</v>
      </c>
      <c r="G1143">
        <f>SUMIFS(E$2:E1143,$A$2:A1143,Extraction[[#This Row],[AreaID]])</f>
        <v>8557</v>
      </c>
      <c r="H1143">
        <f>SUMIFS(F$2:F1143,$A$2:A1143,Extraction[[#This Row],[AreaID]])</f>
        <v>7693</v>
      </c>
      <c r="I1143">
        <f>VLOOKUP(Extraction[[#This Row],[AreaID]],Reserves[],4,FALSE)-Extraction[[#This Row],[OilExtractionToDate]]</f>
        <v>67809</v>
      </c>
      <c r="J1143">
        <f>VLOOKUP(Extraction[[#This Row],[AreaID]],Reserves[],5,FALSE)-Extraction[[#This Row],[GasExtractionToDate]]</f>
        <v>43684</v>
      </c>
    </row>
    <row r="1144" spans="1:10" x14ac:dyDescent="0.35">
      <c r="A1144">
        <v>12</v>
      </c>
      <c r="B1144" t="s">
        <v>14</v>
      </c>
      <c r="C1144" t="s">
        <v>18</v>
      </c>
      <c r="D1144" s="1">
        <v>43016</v>
      </c>
      <c r="E1144">
        <v>205</v>
      </c>
      <c r="F1144">
        <v>284</v>
      </c>
      <c r="G1144">
        <f>SUMIFS(E$2:E1144,$A$2:A1144,Extraction[[#This Row],[AreaID]])</f>
        <v>16253</v>
      </c>
      <c r="H1144">
        <f>SUMIFS(F$2:F1144,$A$2:A1144,Extraction[[#This Row],[AreaID]])</f>
        <v>13995</v>
      </c>
      <c r="I1144">
        <f>VLOOKUP(Extraction[[#This Row],[AreaID]],Reserves[],4,FALSE)-Extraction[[#This Row],[OilExtractionToDate]]</f>
        <v>47134</v>
      </c>
      <c r="J1144">
        <f>VLOOKUP(Extraction[[#This Row],[AreaID]],Reserves[],5,FALSE)-Extraction[[#This Row],[GasExtractionToDate]]</f>
        <v>83210</v>
      </c>
    </row>
    <row r="1145" spans="1:10" x14ac:dyDescent="0.35">
      <c r="A1145">
        <v>7</v>
      </c>
      <c r="B1145" t="s">
        <v>6</v>
      </c>
      <c r="C1145" t="s">
        <v>10</v>
      </c>
      <c r="D1145" s="1">
        <v>42836</v>
      </c>
      <c r="E1145">
        <v>221</v>
      </c>
      <c r="F1145">
        <v>50</v>
      </c>
      <c r="G1145">
        <f>SUMIFS(E$2:E1145,$A$2:A1145,Extraction[[#This Row],[AreaID]])</f>
        <v>8778</v>
      </c>
      <c r="H1145">
        <f>SUMIFS(F$2:F1145,$A$2:A1145,Extraction[[#This Row],[AreaID]])</f>
        <v>7743</v>
      </c>
      <c r="I1145">
        <f>VLOOKUP(Extraction[[#This Row],[AreaID]],Reserves[],4,FALSE)-Extraction[[#This Row],[OilExtractionToDate]]</f>
        <v>67588</v>
      </c>
      <c r="J1145">
        <f>VLOOKUP(Extraction[[#This Row],[AreaID]],Reserves[],5,FALSE)-Extraction[[#This Row],[GasExtractionToDate]]</f>
        <v>43634</v>
      </c>
    </row>
    <row r="1146" spans="1:10" x14ac:dyDescent="0.35">
      <c r="A1146">
        <v>12</v>
      </c>
      <c r="B1146" t="s">
        <v>14</v>
      </c>
      <c r="C1146" t="s">
        <v>18</v>
      </c>
      <c r="D1146" s="1">
        <v>43019</v>
      </c>
      <c r="E1146">
        <v>204</v>
      </c>
      <c r="F1146">
        <v>117</v>
      </c>
      <c r="G1146">
        <f>SUMIFS(E$2:E1146,$A$2:A1146,Extraction[[#This Row],[AreaID]])</f>
        <v>16457</v>
      </c>
      <c r="H1146">
        <f>SUMIFS(F$2:F1146,$A$2:A1146,Extraction[[#This Row],[AreaID]])</f>
        <v>14112</v>
      </c>
      <c r="I1146">
        <f>VLOOKUP(Extraction[[#This Row],[AreaID]],Reserves[],4,FALSE)-Extraction[[#This Row],[OilExtractionToDate]]</f>
        <v>46930</v>
      </c>
      <c r="J1146">
        <f>VLOOKUP(Extraction[[#This Row],[AreaID]],Reserves[],5,FALSE)-Extraction[[#This Row],[GasExtractionToDate]]</f>
        <v>83093</v>
      </c>
    </row>
    <row r="1147" spans="1:10" x14ac:dyDescent="0.35">
      <c r="A1147">
        <v>7</v>
      </c>
      <c r="B1147" t="s">
        <v>6</v>
      </c>
      <c r="C1147" t="s">
        <v>10</v>
      </c>
      <c r="D1147" s="1">
        <v>42842</v>
      </c>
      <c r="E1147">
        <v>95</v>
      </c>
      <c r="F1147">
        <v>162</v>
      </c>
      <c r="G1147">
        <f>SUMIFS(E$2:E1147,$A$2:A1147,Extraction[[#This Row],[AreaID]])</f>
        <v>8873</v>
      </c>
      <c r="H1147">
        <f>SUMIFS(F$2:F1147,$A$2:A1147,Extraction[[#This Row],[AreaID]])</f>
        <v>7905</v>
      </c>
      <c r="I1147">
        <f>VLOOKUP(Extraction[[#This Row],[AreaID]],Reserves[],4,FALSE)-Extraction[[#This Row],[OilExtractionToDate]]</f>
        <v>67493</v>
      </c>
      <c r="J1147">
        <f>VLOOKUP(Extraction[[#This Row],[AreaID]],Reserves[],5,FALSE)-Extraction[[#This Row],[GasExtractionToDate]]</f>
        <v>43472</v>
      </c>
    </row>
    <row r="1148" spans="1:10" x14ac:dyDescent="0.35">
      <c r="A1148">
        <v>7</v>
      </c>
      <c r="B1148" t="s">
        <v>6</v>
      </c>
      <c r="C1148" t="s">
        <v>10</v>
      </c>
      <c r="D1148" s="1">
        <v>42850</v>
      </c>
      <c r="E1148">
        <v>194</v>
      </c>
      <c r="F1148">
        <v>231</v>
      </c>
      <c r="G1148">
        <f>SUMIFS(E$2:E1148,$A$2:A1148,Extraction[[#This Row],[AreaID]])</f>
        <v>9067</v>
      </c>
      <c r="H1148">
        <f>SUMIFS(F$2:F1148,$A$2:A1148,Extraction[[#This Row],[AreaID]])</f>
        <v>8136</v>
      </c>
      <c r="I1148">
        <f>VLOOKUP(Extraction[[#This Row],[AreaID]],Reserves[],4,FALSE)-Extraction[[#This Row],[OilExtractionToDate]]</f>
        <v>67299</v>
      </c>
      <c r="J1148">
        <f>VLOOKUP(Extraction[[#This Row],[AreaID]],Reserves[],5,FALSE)-Extraction[[#This Row],[GasExtractionToDate]]</f>
        <v>43241</v>
      </c>
    </row>
    <row r="1149" spans="1:10" x14ac:dyDescent="0.35">
      <c r="A1149">
        <v>7</v>
      </c>
      <c r="B1149" t="s">
        <v>6</v>
      </c>
      <c r="C1149" t="s">
        <v>10</v>
      </c>
      <c r="D1149" s="1">
        <v>42854</v>
      </c>
      <c r="E1149">
        <v>133</v>
      </c>
      <c r="F1149">
        <v>125</v>
      </c>
      <c r="G1149">
        <f>SUMIFS(E$2:E1149,$A$2:A1149,Extraction[[#This Row],[AreaID]])</f>
        <v>9200</v>
      </c>
      <c r="H1149">
        <f>SUMIFS(F$2:F1149,$A$2:A1149,Extraction[[#This Row],[AreaID]])</f>
        <v>8261</v>
      </c>
      <c r="I1149">
        <f>VLOOKUP(Extraction[[#This Row],[AreaID]],Reserves[],4,FALSE)-Extraction[[#This Row],[OilExtractionToDate]]</f>
        <v>67166</v>
      </c>
      <c r="J1149">
        <f>VLOOKUP(Extraction[[#This Row],[AreaID]],Reserves[],5,FALSE)-Extraction[[#This Row],[GasExtractionToDate]]</f>
        <v>43116</v>
      </c>
    </row>
    <row r="1150" spans="1:10" x14ac:dyDescent="0.35">
      <c r="A1150">
        <v>13</v>
      </c>
      <c r="B1150" t="s">
        <v>15</v>
      </c>
      <c r="C1150" t="s">
        <v>19</v>
      </c>
      <c r="D1150" s="1">
        <v>43008</v>
      </c>
      <c r="E1150">
        <v>270</v>
      </c>
      <c r="F1150">
        <v>224</v>
      </c>
      <c r="G1150">
        <f>SUMIFS(E$2:E1150,$A$2:A1150,Extraction[[#This Row],[AreaID]])</f>
        <v>14616</v>
      </c>
      <c r="H1150">
        <f>SUMIFS(F$2:F1150,$A$2:A1150,Extraction[[#This Row],[AreaID]])</f>
        <v>13448</v>
      </c>
      <c r="I1150">
        <f>VLOOKUP(Extraction[[#This Row],[AreaID]],Reserves[],4,FALSE)-Extraction[[#This Row],[OilExtractionToDate]]</f>
        <v>78087</v>
      </c>
      <c r="J1150">
        <f>VLOOKUP(Extraction[[#This Row],[AreaID]],Reserves[],5,FALSE)-Extraction[[#This Row],[GasExtractionToDate]]</f>
        <v>66007</v>
      </c>
    </row>
    <row r="1151" spans="1:10" x14ac:dyDescent="0.35">
      <c r="A1151">
        <v>7</v>
      </c>
      <c r="B1151" t="s">
        <v>6</v>
      </c>
      <c r="C1151" t="s">
        <v>10</v>
      </c>
      <c r="D1151" s="1">
        <v>42859</v>
      </c>
      <c r="E1151">
        <v>192</v>
      </c>
      <c r="F1151">
        <v>65</v>
      </c>
      <c r="G1151">
        <f>SUMIFS(E$2:E1151,$A$2:A1151,Extraction[[#This Row],[AreaID]])</f>
        <v>9392</v>
      </c>
      <c r="H1151">
        <f>SUMIFS(F$2:F1151,$A$2:A1151,Extraction[[#This Row],[AreaID]])</f>
        <v>8326</v>
      </c>
      <c r="I1151">
        <f>VLOOKUP(Extraction[[#This Row],[AreaID]],Reserves[],4,FALSE)-Extraction[[#This Row],[OilExtractionToDate]]</f>
        <v>66974</v>
      </c>
      <c r="J1151">
        <f>VLOOKUP(Extraction[[#This Row],[AreaID]],Reserves[],5,FALSE)-Extraction[[#This Row],[GasExtractionToDate]]</f>
        <v>43051</v>
      </c>
    </row>
    <row r="1152" spans="1:10" x14ac:dyDescent="0.35">
      <c r="A1152">
        <v>7</v>
      </c>
      <c r="B1152" t="s">
        <v>6</v>
      </c>
      <c r="C1152" t="s">
        <v>10</v>
      </c>
      <c r="D1152" s="1">
        <v>42862</v>
      </c>
      <c r="E1152">
        <v>133</v>
      </c>
      <c r="F1152">
        <v>143</v>
      </c>
      <c r="G1152">
        <f>SUMIFS(E$2:E1152,$A$2:A1152,Extraction[[#This Row],[AreaID]])</f>
        <v>9525</v>
      </c>
      <c r="H1152">
        <f>SUMIFS(F$2:F1152,$A$2:A1152,Extraction[[#This Row],[AreaID]])</f>
        <v>8469</v>
      </c>
      <c r="I1152">
        <f>VLOOKUP(Extraction[[#This Row],[AreaID]],Reserves[],4,FALSE)-Extraction[[#This Row],[OilExtractionToDate]]</f>
        <v>66841</v>
      </c>
      <c r="J1152">
        <f>VLOOKUP(Extraction[[#This Row],[AreaID]],Reserves[],5,FALSE)-Extraction[[#This Row],[GasExtractionToDate]]</f>
        <v>42908</v>
      </c>
    </row>
    <row r="1153" spans="1:10" x14ac:dyDescent="0.35">
      <c r="A1153">
        <v>7</v>
      </c>
      <c r="B1153" t="s">
        <v>6</v>
      </c>
      <c r="C1153" t="s">
        <v>10</v>
      </c>
      <c r="D1153" s="1">
        <v>42870</v>
      </c>
      <c r="E1153">
        <v>125</v>
      </c>
      <c r="F1153">
        <v>86</v>
      </c>
      <c r="G1153">
        <f>SUMIFS(E$2:E1153,$A$2:A1153,Extraction[[#This Row],[AreaID]])</f>
        <v>9650</v>
      </c>
      <c r="H1153">
        <f>SUMIFS(F$2:F1153,$A$2:A1153,Extraction[[#This Row],[AreaID]])</f>
        <v>8555</v>
      </c>
      <c r="I1153">
        <f>VLOOKUP(Extraction[[#This Row],[AreaID]],Reserves[],4,FALSE)-Extraction[[#This Row],[OilExtractionToDate]]</f>
        <v>66716</v>
      </c>
      <c r="J1153">
        <f>VLOOKUP(Extraction[[#This Row],[AreaID]],Reserves[],5,FALSE)-Extraction[[#This Row],[GasExtractionToDate]]</f>
        <v>42822</v>
      </c>
    </row>
    <row r="1154" spans="1:10" x14ac:dyDescent="0.35">
      <c r="A1154">
        <v>11</v>
      </c>
      <c r="B1154" t="s">
        <v>14</v>
      </c>
      <c r="C1154" t="s">
        <v>17</v>
      </c>
      <c r="D1154" s="1">
        <v>42965</v>
      </c>
      <c r="E1154">
        <v>161</v>
      </c>
      <c r="F1154">
        <v>244</v>
      </c>
      <c r="G1154">
        <f>SUMIFS(E$2:E1154,$A$2:A1154,Extraction[[#This Row],[AreaID]])</f>
        <v>14229</v>
      </c>
      <c r="H1154">
        <f>SUMIFS(F$2:F1154,$A$2:A1154,Extraction[[#This Row],[AreaID]])</f>
        <v>13607</v>
      </c>
      <c r="I1154">
        <f>VLOOKUP(Extraction[[#This Row],[AreaID]],Reserves[],4,FALSE)-Extraction[[#This Row],[OilExtractionToDate]]</f>
        <v>61751</v>
      </c>
      <c r="J1154">
        <f>VLOOKUP(Extraction[[#This Row],[AreaID]],Reserves[],5,FALSE)-Extraction[[#This Row],[GasExtractionToDate]]</f>
        <v>83190</v>
      </c>
    </row>
    <row r="1155" spans="1:10" x14ac:dyDescent="0.35">
      <c r="A1155">
        <v>11</v>
      </c>
      <c r="B1155" t="s">
        <v>14</v>
      </c>
      <c r="C1155" t="s">
        <v>17</v>
      </c>
      <c r="D1155" s="1">
        <v>42973</v>
      </c>
      <c r="E1155">
        <v>87</v>
      </c>
      <c r="F1155">
        <v>221</v>
      </c>
      <c r="G1155">
        <f>SUMIFS(E$2:E1155,$A$2:A1155,Extraction[[#This Row],[AreaID]])</f>
        <v>14316</v>
      </c>
      <c r="H1155">
        <f>SUMIFS(F$2:F1155,$A$2:A1155,Extraction[[#This Row],[AreaID]])</f>
        <v>13828</v>
      </c>
      <c r="I1155">
        <f>VLOOKUP(Extraction[[#This Row],[AreaID]],Reserves[],4,FALSE)-Extraction[[#This Row],[OilExtractionToDate]]</f>
        <v>61664</v>
      </c>
      <c r="J1155">
        <f>VLOOKUP(Extraction[[#This Row],[AreaID]],Reserves[],5,FALSE)-Extraction[[#This Row],[GasExtractionToDate]]</f>
        <v>82969</v>
      </c>
    </row>
    <row r="1156" spans="1:10" x14ac:dyDescent="0.35">
      <c r="A1156">
        <v>7</v>
      </c>
      <c r="B1156" t="s">
        <v>6</v>
      </c>
      <c r="C1156" t="s">
        <v>10</v>
      </c>
      <c r="D1156" s="1">
        <v>42876</v>
      </c>
      <c r="E1156">
        <v>98</v>
      </c>
      <c r="F1156">
        <v>241</v>
      </c>
      <c r="G1156">
        <f>SUMIFS(E$2:E1156,$A$2:A1156,Extraction[[#This Row],[AreaID]])</f>
        <v>9748</v>
      </c>
      <c r="H1156">
        <f>SUMIFS(F$2:F1156,$A$2:A1156,Extraction[[#This Row],[AreaID]])</f>
        <v>8796</v>
      </c>
      <c r="I1156">
        <f>VLOOKUP(Extraction[[#This Row],[AreaID]],Reserves[],4,FALSE)-Extraction[[#This Row],[OilExtractionToDate]]</f>
        <v>66618</v>
      </c>
      <c r="J1156">
        <f>VLOOKUP(Extraction[[#This Row],[AreaID]],Reserves[],5,FALSE)-Extraction[[#This Row],[GasExtractionToDate]]</f>
        <v>42581</v>
      </c>
    </row>
    <row r="1157" spans="1:10" x14ac:dyDescent="0.35">
      <c r="A1157">
        <v>13</v>
      </c>
      <c r="B1157" t="s">
        <v>15</v>
      </c>
      <c r="C1157" t="s">
        <v>19</v>
      </c>
      <c r="D1157" s="1">
        <v>43013</v>
      </c>
      <c r="E1157">
        <v>192</v>
      </c>
      <c r="F1157">
        <v>276</v>
      </c>
      <c r="G1157">
        <f>SUMIFS(E$2:E1157,$A$2:A1157,Extraction[[#This Row],[AreaID]])</f>
        <v>14808</v>
      </c>
      <c r="H1157">
        <f>SUMIFS(F$2:F1157,$A$2:A1157,Extraction[[#This Row],[AreaID]])</f>
        <v>13724</v>
      </c>
      <c r="I1157">
        <f>VLOOKUP(Extraction[[#This Row],[AreaID]],Reserves[],4,FALSE)-Extraction[[#This Row],[OilExtractionToDate]]</f>
        <v>77895</v>
      </c>
      <c r="J1157">
        <f>VLOOKUP(Extraction[[#This Row],[AreaID]],Reserves[],5,FALSE)-Extraction[[#This Row],[GasExtractionToDate]]</f>
        <v>65731</v>
      </c>
    </row>
    <row r="1158" spans="1:10" x14ac:dyDescent="0.35">
      <c r="A1158">
        <v>5</v>
      </c>
      <c r="B1158" t="s">
        <v>5</v>
      </c>
      <c r="C1158" t="s">
        <v>9</v>
      </c>
      <c r="D1158" s="1">
        <v>43077</v>
      </c>
      <c r="E1158">
        <v>94</v>
      </c>
      <c r="F1158">
        <v>94</v>
      </c>
      <c r="G1158">
        <f>SUMIFS(E$2:E1158,$A$2:A1158,Extraction[[#This Row],[AreaID]])</f>
        <v>16805</v>
      </c>
      <c r="H1158">
        <f>SUMIFS(F$2:F1158,$A$2:A1158,Extraction[[#This Row],[AreaID]])</f>
        <v>15376</v>
      </c>
      <c r="I1158">
        <f>VLOOKUP(Extraction[[#This Row],[AreaID]],Reserves[],4,FALSE)-Extraction[[#This Row],[OilExtractionToDate]]</f>
        <v>30618</v>
      </c>
      <c r="J1158">
        <f>VLOOKUP(Extraction[[#This Row],[AreaID]],Reserves[],5,FALSE)-Extraction[[#This Row],[GasExtractionToDate]]</f>
        <v>62332</v>
      </c>
    </row>
    <row r="1159" spans="1:10" x14ac:dyDescent="0.35">
      <c r="A1159">
        <v>12</v>
      </c>
      <c r="B1159" t="s">
        <v>14</v>
      </c>
      <c r="C1159" t="s">
        <v>18</v>
      </c>
      <c r="D1159" s="1">
        <v>43026</v>
      </c>
      <c r="E1159">
        <v>85</v>
      </c>
      <c r="F1159">
        <v>143</v>
      </c>
      <c r="G1159">
        <f>SUMIFS(E$2:E1159,$A$2:A1159,Extraction[[#This Row],[AreaID]])</f>
        <v>16542</v>
      </c>
      <c r="H1159">
        <f>SUMIFS(F$2:F1159,$A$2:A1159,Extraction[[#This Row],[AreaID]])</f>
        <v>14255</v>
      </c>
      <c r="I1159">
        <f>VLOOKUP(Extraction[[#This Row],[AreaID]],Reserves[],4,FALSE)-Extraction[[#This Row],[OilExtractionToDate]]</f>
        <v>46845</v>
      </c>
      <c r="J1159">
        <f>VLOOKUP(Extraction[[#This Row],[AreaID]],Reserves[],5,FALSE)-Extraction[[#This Row],[GasExtractionToDate]]</f>
        <v>82950</v>
      </c>
    </row>
    <row r="1160" spans="1:10" x14ac:dyDescent="0.35">
      <c r="A1160">
        <v>11</v>
      </c>
      <c r="B1160" t="s">
        <v>14</v>
      </c>
      <c r="C1160" t="s">
        <v>17</v>
      </c>
      <c r="D1160" s="1">
        <v>42978</v>
      </c>
      <c r="E1160">
        <v>212</v>
      </c>
      <c r="F1160">
        <v>222</v>
      </c>
      <c r="G1160">
        <f>SUMIFS(E$2:E1160,$A$2:A1160,Extraction[[#This Row],[AreaID]])</f>
        <v>14528</v>
      </c>
      <c r="H1160">
        <f>SUMIFS(F$2:F1160,$A$2:A1160,Extraction[[#This Row],[AreaID]])</f>
        <v>14050</v>
      </c>
      <c r="I1160">
        <f>VLOOKUP(Extraction[[#This Row],[AreaID]],Reserves[],4,FALSE)-Extraction[[#This Row],[OilExtractionToDate]]</f>
        <v>61452</v>
      </c>
      <c r="J1160">
        <f>VLOOKUP(Extraction[[#This Row],[AreaID]],Reserves[],5,FALSE)-Extraction[[#This Row],[GasExtractionToDate]]</f>
        <v>82747</v>
      </c>
    </row>
    <row r="1161" spans="1:10" x14ac:dyDescent="0.35">
      <c r="A1161">
        <v>13</v>
      </c>
      <c r="B1161" t="s">
        <v>15</v>
      </c>
      <c r="C1161" t="s">
        <v>19</v>
      </c>
      <c r="D1161" s="1">
        <v>43021</v>
      </c>
      <c r="E1161">
        <v>83</v>
      </c>
      <c r="F1161">
        <v>162</v>
      </c>
      <c r="G1161">
        <f>SUMIFS(E$2:E1161,$A$2:A1161,Extraction[[#This Row],[AreaID]])</f>
        <v>14891</v>
      </c>
      <c r="H1161">
        <f>SUMIFS(F$2:F1161,$A$2:A1161,Extraction[[#This Row],[AreaID]])</f>
        <v>13886</v>
      </c>
      <c r="I1161">
        <f>VLOOKUP(Extraction[[#This Row],[AreaID]],Reserves[],4,FALSE)-Extraction[[#This Row],[OilExtractionToDate]]</f>
        <v>77812</v>
      </c>
      <c r="J1161">
        <f>VLOOKUP(Extraction[[#This Row],[AreaID]],Reserves[],5,FALSE)-Extraction[[#This Row],[GasExtractionToDate]]</f>
        <v>65569</v>
      </c>
    </row>
    <row r="1162" spans="1:10" x14ac:dyDescent="0.35">
      <c r="A1162">
        <v>14</v>
      </c>
      <c r="B1162" t="s">
        <v>15</v>
      </c>
      <c r="C1162" t="s">
        <v>13</v>
      </c>
      <c r="D1162" s="1">
        <v>43142</v>
      </c>
      <c r="E1162">
        <v>100</v>
      </c>
      <c r="F1162">
        <v>140</v>
      </c>
      <c r="G1162">
        <f>SUMIFS(E$2:E1162,$A$2:A1162,Extraction[[#This Row],[AreaID]])</f>
        <v>17659</v>
      </c>
      <c r="H1162">
        <f>SUMIFS(F$2:F1162,$A$2:A1162,Extraction[[#This Row],[AreaID]])</f>
        <v>15383</v>
      </c>
      <c r="I1162">
        <f>VLOOKUP(Extraction[[#This Row],[AreaID]],Reserves[],4,FALSE)-Extraction[[#This Row],[OilExtractionToDate]]</f>
        <v>57752</v>
      </c>
      <c r="J1162">
        <f>VLOOKUP(Extraction[[#This Row],[AreaID]],Reserves[],5,FALSE)-Extraction[[#This Row],[GasExtractionToDate]]</f>
        <v>60755</v>
      </c>
    </row>
    <row r="1163" spans="1:10" x14ac:dyDescent="0.35">
      <c r="A1163">
        <v>5</v>
      </c>
      <c r="B1163" t="s">
        <v>5</v>
      </c>
      <c r="C1163" t="s">
        <v>9</v>
      </c>
      <c r="D1163" s="1">
        <v>43084</v>
      </c>
      <c r="E1163">
        <v>194</v>
      </c>
      <c r="F1163">
        <v>207</v>
      </c>
      <c r="G1163">
        <f>SUMIFS(E$2:E1163,$A$2:A1163,Extraction[[#This Row],[AreaID]])</f>
        <v>16999</v>
      </c>
      <c r="H1163">
        <f>SUMIFS(F$2:F1163,$A$2:A1163,Extraction[[#This Row],[AreaID]])</f>
        <v>15583</v>
      </c>
      <c r="I1163">
        <f>VLOOKUP(Extraction[[#This Row],[AreaID]],Reserves[],4,FALSE)-Extraction[[#This Row],[OilExtractionToDate]]</f>
        <v>30424</v>
      </c>
      <c r="J1163">
        <f>VLOOKUP(Extraction[[#This Row],[AreaID]],Reserves[],5,FALSE)-Extraction[[#This Row],[GasExtractionToDate]]</f>
        <v>62125</v>
      </c>
    </row>
    <row r="1164" spans="1:10" x14ac:dyDescent="0.35">
      <c r="A1164">
        <v>3</v>
      </c>
      <c r="B1164" t="s">
        <v>4</v>
      </c>
      <c r="C1164" t="s">
        <v>7</v>
      </c>
      <c r="D1164" s="1">
        <v>42976</v>
      </c>
      <c r="E1164">
        <v>234</v>
      </c>
      <c r="F1164">
        <v>50</v>
      </c>
      <c r="G1164">
        <f>SUMIFS(E$2:E1164,$A$2:A1164,Extraction[[#This Row],[AreaID]])</f>
        <v>13205</v>
      </c>
      <c r="H1164">
        <f>SUMIFS(F$2:F1164,$A$2:A1164,Extraction[[#This Row],[AreaID]])</f>
        <v>10867</v>
      </c>
      <c r="I1164">
        <f>VLOOKUP(Extraction[[#This Row],[AreaID]],Reserves[],4,FALSE)-Extraction[[#This Row],[OilExtractionToDate]]</f>
        <v>38953</v>
      </c>
      <c r="J1164">
        <f>VLOOKUP(Extraction[[#This Row],[AreaID]],Reserves[],5,FALSE)-Extraction[[#This Row],[GasExtractionToDate]]</f>
        <v>85571</v>
      </c>
    </row>
    <row r="1165" spans="1:10" x14ac:dyDescent="0.35">
      <c r="A1165">
        <v>12</v>
      </c>
      <c r="B1165" t="s">
        <v>14</v>
      </c>
      <c r="C1165" t="s">
        <v>18</v>
      </c>
      <c r="D1165" s="1">
        <v>43033</v>
      </c>
      <c r="E1165">
        <v>119</v>
      </c>
      <c r="F1165">
        <v>208</v>
      </c>
      <c r="G1165">
        <f>SUMIFS(E$2:E1165,$A$2:A1165,Extraction[[#This Row],[AreaID]])</f>
        <v>16661</v>
      </c>
      <c r="H1165">
        <f>SUMIFS(F$2:F1165,$A$2:A1165,Extraction[[#This Row],[AreaID]])</f>
        <v>14463</v>
      </c>
      <c r="I1165">
        <f>VLOOKUP(Extraction[[#This Row],[AreaID]],Reserves[],4,FALSE)-Extraction[[#This Row],[OilExtractionToDate]]</f>
        <v>46726</v>
      </c>
      <c r="J1165">
        <f>VLOOKUP(Extraction[[#This Row],[AreaID]],Reserves[],5,FALSE)-Extraction[[#This Row],[GasExtractionToDate]]</f>
        <v>82742</v>
      </c>
    </row>
    <row r="1166" spans="1:10" x14ac:dyDescent="0.35">
      <c r="A1166">
        <v>3</v>
      </c>
      <c r="B1166" t="s">
        <v>4</v>
      </c>
      <c r="C1166" t="s">
        <v>7</v>
      </c>
      <c r="D1166" s="1">
        <v>42979</v>
      </c>
      <c r="E1166">
        <v>245</v>
      </c>
      <c r="F1166">
        <v>106</v>
      </c>
      <c r="G1166">
        <f>SUMIFS(E$2:E1166,$A$2:A1166,Extraction[[#This Row],[AreaID]])</f>
        <v>13450</v>
      </c>
      <c r="H1166">
        <f>SUMIFS(F$2:F1166,$A$2:A1166,Extraction[[#This Row],[AreaID]])</f>
        <v>10973</v>
      </c>
      <c r="I1166">
        <f>VLOOKUP(Extraction[[#This Row],[AreaID]],Reserves[],4,FALSE)-Extraction[[#This Row],[OilExtractionToDate]]</f>
        <v>38708</v>
      </c>
      <c r="J1166">
        <f>VLOOKUP(Extraction[[#This Row],[AreaID]],Reserves[],5,FALSE)-Extraction[[#This Row],[GasExtractionToDate]]</f>
        <v>85465</v>
      </c>
    </row>
    <row r="1167" spans="1:10" x14ac:dyDescent="0.35">
      <c r="A1167">
        <v>14</v>
      </c>
      <c r="B1167" t="s">
        <v>15</v>
      </c>
      <c r="C1167" t="s">
        <v>13</v>
      </c>
      <c r="D1167" s="1">
        <v>43146</v>
      </c>
      <c r="E1167">
        <v>167</v>
      </c>
      <c r="F1167">
        <v>221</v>
      </c>
      <c r="G1167">
        <f>SUMIFS(E$2:E1167,$A$2:A1167,Extraction[[#This Row],[AreaID]])</f>
        <v>17826</v>
      </c>
      <c r="H1167">
        <f>SUMIFS(F$2:F1167,$A$2:A1167,Extraction[[#This Row],[AreaID]])</f>
        <v>15604</v>
      </c>
      <c r="I1167">
        <f>VLOOKUP(Extraction[[#This Row],[AreaID]],Reserves[],4,FALSE)-Extraction[[#This Row],[OilExtractionToDate]]</f>
        <v>57585</v>
      </c>
      <c r="J1167">
        <f>VLOOKUP(Extraction[[#This Row],[AreaID]],Reserves[],5,FALSE)-Extraction[[#This Row],[GasExtractionToDate]]</f>
        <v>60534</v>
      </c>
    </row>
    <row r="1168" spans="1:10" x14ac:dyDescent="0.35">
      <c r="A1168">
        <v>4</v>
      </c>
      <c r="B1168" t="s">
        <v>5</v>
      </c>
      <c r="C1168" t="s">
        <v>8</v>
      </c>
      <c r="D1168" s="1">
        <v>43010</v>
      </c>
      <c r="E1168">
        <v>85</v>
      </c>
      <c r="F1168">
        <v>83</v>
      </c>
      <c r="G1168">
        <f>SUMIFS(E$2:E1168,$A$2:A1168,Extraction[[#This Row],[AreaID]])</f>
        <v>14803</v>
      </c>
      <c r="H1168">
        <f>SUMIFS(F$2:F1168,$A$2:A1168,Extraction[[#This Row],[AreaID]])</f>
        <v>13851</v>
      </c>
      <c r="I1168">
        <f>VLOOKUP(Extraction[[#This Row],[AreaID]],Reserves[],4,FALSE)-Extraction[[#This Row],[OilExtractionToDate]]</f>
        <v>50387</v>
      </c>
      <c r="J1168">
        <f>VLOOKUP(Extraction[[#This Row],[AreaID]],Reserves[],5,FALSE)-Extraction[[#This Row],[GasExtractionToDate]]</f>
        <v>74602</v>
      </c>
    </row>
    <row r="1169" spans="1:10" x14ac:dyDescent="0.35">
      <c r="A1169">
        <v>7</v>
      </c>
      <c r="B1169" t="s">
        <v>6</v>
      </c>
      <c r="C1169" t="s">
        <v>10</v>
      </c>
      <c r="D1169" s="1">
        <v>42884</v>
      </c>
      <c r="E1169">
        <v>127</v>
      </c>
      <c r="F1169">
        <v>184</v>
      </c>
      <c r="G1169">
        <f>SUMIFS(E$2:E1169,$A$2:A1169,Extraction[[#This Row],[AreaID]])</f>
        <v>9875</v>
      </c>
      <c r="H1169">
        <f>SUMIFS(F$2:F1169,$A$2:A1169,Extraction[[#This Row],[AreaID]])</f>
        <v>8980</v>
      </c>
      <c r="I1169">
        <f>VLOOKUP(Extraction[[#This Row],[AreaID]],Reserves[],4,FALSE)-Extraction[[#This Row],[OilExtractionToDate]]</f>
        <v>66491</v>
      </c>
      <c r="J1169">
        <f>VLOOKUP(Extraction[[#This Row],[AreaID]],Reserves[],5,FALSE)-Extraction[[#This Row],[GasExtractionToDate]]</f>
        <v>42397</v>
      </c>
    </row>
    <row r="1170" spans="1:10" x14ac:dyDescent="0.35">
      <c r="A1170">
        <v>7</v>
      </c>
      <c r="B1170" t="s">
        <v>6</v>
      </c>
      <c r="C1170" t="s">
        <v>10</v>
      </c>
      <c r="D1170" s="1">
        <v>42892</v>
      </c>
      <c r="E1170">
        <v>197</v>
      </c>
      <c r="F1170">
        <v>297</v>
      </c>
      <c r="G1170">
        <f>SUMIFS(E$2:E1170,$A$2:A1170,Extraction[[#This Row],[AreaID]])</f>
        <v>10072</v>
      </c>
      <c r="H1170">
        <f>SUMIFS(F$2:F1170,$A$2:A1170,Extraction[[#This Row],[AreaID]])</f>
        <v>9277</v>
      </c>
      <c r="I1170">
        <f>VLOOKUP(Extraction[[#This Row],[AreaID]],Reserves[],4,FALSE)-Extraction[[#This Row],[OilExtractionToDate]]</f>
        <v>66294</v>
      </c>
      <c r="J1170">
        <f>VLOOKUP(Extraction[[#This Row],[AreaID]],Reserves[],5,FALSE)-Extraction[[#This Row],[GasExtractionToDate]]</f>
        <v>42100</v>
      </c>
    </row>
    <row r="1171" spans="1:10" x14ac:dyDescent="0.35">
      <c r="A1171">
        <v>5</v>
      </c>
      <c r="B1171" t="s">
        <v>5</v>
      </c>
      <c r="C1171" t="s">
        <v>9</v>
      </c>
      <c r="D1171" s="1">
        <v>43091</v>
      </c>
      <c r="E1171">
        <v>104</v>
      </c>
      <c r="F1171">
        <v>195</v>
      </c>
      <c r="G1171">
        <f>SUMIFS(E$2:E1171,$A$2:A1171,Extraction[[#This Row],[AreaID]])</f>
        <v>17103</v>
      </c>
      <c r="H1171">
        <f>SUMIFS(F$2:F1171,$A$2:A1171,Extraction[[#This Row],[AreaID]])</f>
        <v>15778</v>
      </c>
      <c r="I1171">
        <f>VLOOKUP(Extraction[[#This Row],[AreaID]],Reserves[],4,FALSE)-Extraction[[#This Row],[OilExtractionToDate]]</f>
        <v>30320</v>
      </c>
      <c r="J1171">
        <f>VLOOKUP(Extraction[[#This Row],[AreaID]],Reserves[],5,FALSE)-Extraction[[#This Row],[GasExtractionToDate]]</f>
        <v>61930</v>
      </c>
    </row>
    <row r="1172" spans="1:10" x14ac:dyDescent="0.35">
      <c r="A1172">
        <v>10</v>
      </c>
      <c r="B1172" t="s">
        <v>14</v>
      </c>
      <c r="C1172" t="s">
        <v>16</v>
      </c>
      <c r="D1172" s="1">
        <v>43015</v>
      </c>
      <c r="E1172">
        <v>228</v>
      </c>
      <c r="F1172">
        <v>102</v>
      </c>
      <c r="G1172">
        <f>SUMIFS(E$2:E1172,$A$2:A1172,Extraction[[#This Row],[AreaID]])</f>
        <v>14532</v>
      </c>
      <c r="H1172">
        <f>SUMIFS(F$2:F1172,$A$2:A1172,Extraction[[#This Row],[AreaID]])</f>
        <v>13198</v>
      </c>
      <c r="I1172">
        <f>VLOOKUP(Extraction[[#This Row],[AreaID]],Reserves[],4,FALSE)-Extraction[[#This Row],[OilExtractionToDate]]</f>
        <v>62696</v>
      </c>
      <c r="J1172">
        <f>VLOOKUP(Extraction[[#This Row],[AreaID]],Reserves[],5,FALSE)-Extraction[[#This Row],[GasExtractionToDate]]</f>
        <v>52055</v>
      </c>
    </row>
    <row r="1173" spans="1:10" x14ac:dyDescent="0.35">
      <c r="A1173">
        <v>13</v>
      </c>
      <c r="B1173" t="s">
        <v>15</v>
      </c>
      <c r="C1173" t="s">
        <v>19</v>
      </c>
      <c r="D1173" s="1">
        <v>43028</v>
      </c>
      <c r="E1173">
        <v>283</v>
      </c>
      <c r="F1173">
        <v>296</v>
      </c>
      <c r="G1173">
        <f>SUMIFS(E$2:E1173,$A$2:A1173,Extraction[[#This Row],[AreaID]])</f>
        <v>15174</v>
      </c>
      <c r="H1173">
        <f>SUMIFS(F$2:F1173,$A$2:A1173,Extraction[[#This Row],[AreaID]])</f>
        <v>14182</v>
      </c>
      <c r="I1173">
        <f>VLOOKUP(Extraction[[#This Row],[AreaID]],Reserves[],4,FALSE)-Extraction[[#This Row],[OilExtractionToDate]]</f>
        <v>77529</v>
      </c>
      <c r="J1173">
        <f>VLOOKUP(Extraction[[#This Row],[AreaID]],Reserves[],5,FALSE)-Extraction[[#This Row],[GasExtractionToDate]]</f>
        <v>65273</v>
      </c>
    </row>
    <row r="1174" spans="1:10" x14ac:dyDescent="0.35">
      <c r="A1174">
        <v>7</v>
      </c>
      <c r="B1174" t="s">
        <v>6</v>
      </c>
      <c r="C1174" t="s">
        <v>10</v>
      </c>
      <c r="D1174" s="1">
        <v>42900</v>
      </c>
      <c r="E1174">
        <v>225</v>
      </c>
      <c r="F1174">
        <v>277</v>
      </c>
      <c r="G1174">
        <f>SUMIFS(E$2:E1174,$A$2:A1174,Extraction[[#This Row],[AreaID]])</f>
        <v>10297</v>
      </c>
      <c r="H1174">
        <f>SUMIFS(F$2:F1174,$A$2:A1174,Extraction[[#This Row],[AreaID]])</f>
        <v>9554</v>
      </c>
      <c r="I1174">
        <f>VLOOKUP(Extraction[[#This Row],[AreaID]],Reserves[],4,FALSE)-Extraction[[#This Row],[OilExtractionToDate]]</f>
        <v>66069</v>
      </c>
      <c r="J1174">
        <f>VLOOKUP(Extraction[[#This Row],[AreaID]],Reserves[],5,FALSE)-Extraction[[#This Row],[GasExtractionToDate]]</f>
        <v>41823</v>
      </c>
    </row>
    <row r="1175" spans="1:10" x14ac:dyDescent="0.35">
      <c r="A1175">
        <v>10</v>
      </c>
      <c r="B1175" t="s">
        <v>14</v>
      </c>
      <c r="C1175" t="s">
        <v>16</v>
      </c>
      <c r="D1175" s="1">
        <v>43023</v>
      </c>
      <c r="E1175">
        <v>125</v>
      </c>
      <c r="F1175">
        <v>126</v>
      </c>
      <c r="G1175">
        <f>SUMIFS(E$2:E1175,$A$2:A1175,Extraction[[#This Row],[AreaID]])</f>
        <v>14657</v>
      </c>
      <c r="H1175">
        <f>SUMIFS(F$2:F1175,$A$2:A1175,Extraction[[#This Row],[AreaID]])</f>
        <v>13324</v>
      </c>
      <c r="I1175">
        <f>VLOOKUP(Extraction[[#This Row],[AreaID]],Reserves[],4,FALSE)-Extraction[[#This Row],[OilExtractionToDate]]</f>
        <v>62571</v>
      </c>
      <c r="J1175">
        <f>VLOOKUP(Extraction[[#This Row],[AreaID]],Reserves[],5,FALSE)-Extraction[[#This Row],[GasExtractionToDate]]</f>
        <v>51929</v>
      </c>
    </row>
    <row r="1176" spans="1:10" x14ac:dyDescent="0.35">
      <c r="A1176">
        <v>7</v>
      </c>
      <c r="B1176" t="s">
        <v>6</v>
      </c>
      <c r="C1176" t="s">
        <v>10</v>
      </c>
      <c r="D1176" s="1">
        <v>42906</v>
      </c>
      <c r="E1176">
        <v>280</v>
      </c>
      <c r="F1176">
        <v>58</v>
      </c>
      <c r="G1176">
        <f>SUMIFS(E$2:E1176,$A$2:A1176,Extraction[[#This Row],[AreaID]])</f>
        <v>10577</v>
      </c>
      <c r="H1176">
        <f>SUMIFS(F$2:F1176,$A$2:A1176,Extraction[[#This Row],[AreaID]])</f>
        <v>9612</v>
      </c>
      <c r="I1176">
        <f>VLOOKUP(Extraction[[#This Row],[AreaID]],Reserves[],4,FALSE)-Extraction[[#This Row],[OilExtractionToDate]]</f>
        <v>65789</v>
      </c>
      <c r="J1176">
        <f>VLOOKUP(Extraction[[#This Row],[AreaID]],Reserves[],5,FALSE)-Extraction[[#This Row],[GasExtractionToDate]]</f>
        <v>41765</v>
      </c>
    </row>
    <row r="1177" spans="1:10" x14ac:dyDescent="0.35">
      <c r="A1177">
        <v>7</v>
      </c>
      <c r="B1177" t="s">
        <v>6</v>
      </c>
      <c r="C1177" t="s">
        <v>10</v>
      </c>
      <c r="D1177" s="1">
        <v>42914</v>
      </c>
      <c r="E1177">
        <v>85</v>
      </c>
      <c r="F1177">
        <v>55</v>
      </c>
      <c r="G1177">
        <f>SUMIFS(E$2:E1177,$A$2:A1177,Extraction[[#This Row],[AreaID]])</f>
        <v>10662</v>
      </c>
      <c r="H1177">
        <f>SUMIFS(F$2:F1177,$A$2:A1177,Extraction[[#This Row],[AreaID]])</f>
        <v>9667</v>
      </c>
      <c r="I1177">
        <f>VLOOKUP(Extraction[[#This Row],[AreaID]],Reserves[],4,FALSE)-Extraction[[#This Row],[OilExtractionToDate]]</f>
        <v>65704</v>
      </c>
      <c r="J1177">
        <f>VLOOKUP(Extraction[[#This Row],[AreaID]],Reserves[],5,FALSE)-Extraction[[#This Row],[GasExtractionToDate]]</f>
        <v>41710</v>
      </c>
    </row>
    <row r="1178" spans="1:10" x14ac:dyDescent="0.35">
      <c r="A1178">
        <v>14</v>
      </c>
      <c r="B1178" t="s">
        <v>15</v>
      </c>
      <c r="C1178" t="s">
        <v>13</v>
      </c>
      <c r="D1178" s="1">
        <v>43153</v>
      </c>
      <c r="E1178">
        <v>144</v>
      </c>
      <c r="F1178">
        <v>182</v>
      </c>
      <c r="G1178">
        <f>SUMIFS(E$2:E1178,$A$2:A1178,Extraction[[#This Row],[AreaID]])</f>
        <v>17970</v>
      </c>
      <c r="H1178">
        <f>SUMIFS(F$2:F1178,$A$2:A1178,Extraction[[#This Row],[AreaID]])</f>
        <v>15786</v>
      </c>
      <c r="I1178">
        <f>VLOOKUP(Extraction[[#This Row],[AreaID]],Reserves[],4,FALSE)-Extraction[[#This Row],[OilExtractionToDate]]</f>
        <v>57441</v>
      </c>
      <c r="J1178">
        <f>VLOOKUP(Extraction[[#This Row],[AreaID]],Reserves[],5,FALSE)-Extraction[[#This Row],[GasExtractionToDate]]</f>
        <v>60352</v>
      </c>
    </row>
    <row r="1179" spans="1:10" x14ac:dyDescent="0.35">
      <c r="A1179">
        <v>5</v>
      </c>
      <c r="B1179" t="s">
        <v>5</v>
      </c>
      <c r="C1179" t="s">
        <v>9</v>
      </c>
      <c r="D1179" s="1">
        <v>43096</v>
      </c>
      <c r="E1179">
        <v>262</v>
      </c>
      <c r="F1179">
        <v>286</v>
      </c>
      <c r="G1179">
        <f>SUMIFS(E$2:E1179,$A$2:A1179,Extraction[[#This Row],[AreaID]])</f>
        <v>17365</v>
      </c>
      <c r="H1179">
        <f>SUMIFS(F$2:F1179,$A$2:A1179,Extraction[[#This Row],[AreaID]])</f>
        <v>16064</v>
      </c>
      <c r="I1179">
        <f>VLOOKUP(Extraction[[#This Row],[AreaID]],Reserves[],4,FALSE)-Extraction[[#This Row],[OilExtractionToDate]]</f>
        <v>30058</v>
      </c>
      <c r="J1179">
        <f>VLOOKUP(Extraction[[#This Row],[AreaID]],Reserves[],5,FALSE)-Extraction[[#This Row],[GasExtractionToDate]]</f>
        <v>61644</v>
      </c>
    </row>
    <row r="1180" spans="1:10" x14ac:dyDescent="0.35">
      <c r="A1180">
        <v>5</v>
      </c>
      <c r="B1180" t="s">
        <v>5</v>
      </c>
      <c r="C1180" t="s">
        <v>9</v>
      </c>
      <c r="D1180" s="1">
        <v>43102</v>
      </c>
      <c r="E1180">
        <v>284</v>
      </c>
      <c r="F1180">
        <v>227</v>
      </c>
      <c r="G1180">
        <f>SUMIFS(E$2:E1180,$A$2:A1180,Extraction[[#This Row],[AreaID]])</f>
        <v>17649</v>
      </c>
      <c r="H1180">
        <f>SUMIFS(F$2:F1180,$A$2:A1180,Extraction[[#This Row],[AreaID]])</f>
        <v>16291</v>
      </c>
      <c r="I1180">
        <f>VLOOKUP(Extraction[[#This Row],[AreaID]],Reserves[],4,FALSE)-Extraction[[#This Row],[OilExtractionToDate]]</f>
        <v>29774</v>
      </c>
      <c r="J1180">
        <f>VLOOKUP(Extraction[[#This Row],[AreaID]],Reserves[],5,FALSE)-Extraction[[#This Row],[GasExtractionToDate]]</f>
        <v>61417</v>
      </c>
    </row>
    <row r="1181" spans="1:10" x14ac:dyDescent="0.35">
      <c r="A1181">
        <v>5</v>
      </c>
      <c r="B1181" t="s">
        <v>5</v>
      </c>
      <c r="C1181" t="s">
        <v>9</v>
      </c>
      <c r="D1181" s="1">
        <v>43107</v>
      </c>
      <c r="E1181">
        <v>299</v>
      </c>
      <c r="F1181">
        <v>191</v>
      </c>
      <c r="G1181">
        <f>SUMIFS(E$2:E1181,$A$2:A1181,Extraction[[#This Row],[AreaID]])</f>
        <v>17948</v>
      </c>
      <c r="H1181">
        <f>SUMIFS(F$2:F1181,$A$2:A1181,Extraction[[#This Row],[AreaID]])</f>
        <v>16482</v>
      </c>
      <c r="I1181">
        <f>VLOOKUP(Extraction[[#This Row],[AreaID]],Reserves[],4,FALSE)-Extraction[[#This Row],[OilExtractionToDate]]</f>
        <v>29475</v>
      </c>
      <c r="J1181">
        <f>VLOOKUP(Extraction[[#This Row],[AreaID]],Reserves[],5,FALSE)-Extraction[[#This Row],[GasExtractionToDate]]</f>
        <v>61226</v>
      </c>
    </row>
    <row r="1182" spans="1:10" x14ac:dyDescent="0.35">
      <c r="A1182">
        <v>13</v>
      </c>
      <c r="B1182" t="s">
        <v>15</v>
      </c>
      <c r="C1182" t="s">
        <v>19</v>
      </c>
      <c r="D1182" s="1">
        <v>43033</v>
      </c>
      <c r="E1182">
        <v>261</v>
      </c>
      <c r="F1182">
        <v>167</v>
      </c>
      <c r="G1182">
        <f>SUMIFS(E$2:E1182,$A$2:A1182,Extraction[[#This Row],[AreaID]])</f>
        <v>15435</v>
      </c>
      <c r="H1182">
        <f>SUMIFS(F$2:F1182,$A$2:A1182,Extraction[[#This Row],[AreaID]])</f>
        <v>14349</v>
      </c>
      <c r="I1182">
        <f>VLOOKUP(Extraction[[#This Row],[AreaID]],Reserves[],4,FALSE)-Extraction[[#This Row],[OilExtractionToDate]]</f>
        <v>77268</v>
      </c>
      <c r="J1182">
        <f>VLOOKUP(Extraction[[#This Row],[AreaID]],Reserves[],5,FALSE)-Extraction[[#This Row],[GasExtractionToDate]]</f>
        <v>65106</v>
      </c>
    </row>
    <row r="1183" spans="1:10" x14ac:dyDescent="0.35">
      <c r="A1183">
        <v>7</v>
      </c>
      <c r="B1183" t="s">
        <v>6</v>
      </c>
      <c r="C1183" t="s">
        <v>10</v>
      </c>
      <c r="D1183" s="1">
        <v>42918</v>
      </c>
      <c r="E1183">
        <v>296</v>
      </c>
      <c r="F1183">
        <v>253</v>
      </c>
      <c r="G1183">
        <f>SUMIFS(E$2:E1183,$A$2:A1183,Extraction[[#This Row],[AreaID]])</f>
        <v>10958</v>
      </c>
      <c r="H1183">
        <f>SUMIFS(F$2:F1183,$A$2:A1183,Extraction[[#This Row],[AreaID]])</f>
        <v>9920</v>
      </c>
      <c r="I1183">
        <f>VLOOKUP(Extraction[[#This Row],[AreaID]],Reserves[],4,FALSE)-Extraction[[#This Row],[OilExtractionToDate]]</f>
        <v>65408</v>
      </c>
      <c r="J1183">
        <f>VLOOKUP(Extraction[[#This Row],[AreaID]],Reserves[],5,FALSE)-Extraction[[#This Row],[GasExtractionToDate]]</f>
        <v>41457</v>
      </c>
    </row>
    <row r="1184" spans="1:10" x14ac:dyDescent="0.35">
      <c r="A1184">
        <v>14</v>
      </c>
      <c r="B1184" t="s">
        <v>15</v>
      </c>
      <c r="C1184" t="s">
        <v>13</v>
      </c>
      <c r="D1184" s="1">
        <v>43158</v>
      </c>
      <c r="E1184">
        <v>181</v>
      </c>
      <c r="F1184">
        <v>212</v>
      </c>
      <c r="G1184">
        <f>SUMIFS(E$2:E1184,$A$2:A1184,Extraction[[#This Row],[AreaID]])</f>
        <v>18151</v>
      </c>
      <c r="H1184">
        <f>SUMIFS(F$2:F1184,$A$2:A1184,Extraction[[#This Row],[AreaID]])</f>
        <v>15998</v>
      </c>
      <c r="I1184">
        <f>VLOOKUP(Extraction[[#This Row],[AreaID]],Reserves[],4,FALSE)-Extraction[[#This Row],[OilExtractionToDate]]</f>
        <v>57260</v>
      </c>
      <c r="J1184">
        <f>VLOOKUP(Extraction[[#This Row],[AreaID]],Reserves[],5,FALSE)-Extraction[[#This Row],[GasExtractionToDate]]</f>
        <v>60140</v>
      </c>
    </row>
    <row r="1185" spans="1:10" x14ac:dyDescent="0.35">
      <c r="A1185">
        <v>7</v>
      </c>
      <c r="B1185" t="s">
        <v>6</v>
      </c>
      <c r="C1185" t="s">
        <v>10</v>
      </c>
      <c r="D1185" s="1">
        <v>42926</v>
      </c>
      <c r="E1185">
        <v>118</v>
      </c>
      <c r="F1185">
        <v>195</v>
      </c>
      <c r="G1185">
        <f>SUMIFS(E$2:E1185,$A$2:A1185,Extraction[[#This Row],[AreaID]])</f>
        <v>11076</v>
      </c>
      <c r="H1185">
        <f>SUMIFS(F$2:F1185,$A$2:A1185,Extraction[[#This Row],[AreaID]])</f>
        <v>10115</v>
      </c>
      <c r="I1185">
        <f>VLOOKUP(Extraction[[#This Row],[AreaID]],Reserves[],4,FALSE)-Extraction[[#This Row],[OilExtractionToDate]]</f>
        <v>65290</v>
      </c>
      <c r="J1185">
        <f>VLOOKUP(Extraction[[#This Row],[AreaID]],Reserves[],5,FALSE)-Extraction[[#This Row],[GasExtractionToDate]]</f>
        <v>41262</v>
      </c>
    </row>
    <row r="1186" spans="1:10" x14ac:dyDescent="0.35">
      <c r="A1186">
        <v>7</v>
      </c>
      <c r="B1186" t="s">
        <v>6</v>
      </c>
      <c r="C1186" t="s">
        <v>10</v>
      </c>
      <c r="D1186" s="1">
        <v>42934</v>
      </c>
      <c r="E1186">
        <v>95</v>
      </c>
      <c r="F1186">
        <v>216</v>
      </c>
      <c r="G1186">
        <f>SUMIFS(E$2:E1186,$A$2:A1186,Extraction[[#This Row],[AreaID]])</f>
        <v>11171</v>
      </c>
      <c r="H1186">
        <f>SUMIFS(F$2:F1186,$A$2:A1186,Extraction[[#This Row],[AreaID]])</f>
        <v>10331</v>
      </c>
      <c r="I1186">
        <f>VLOOKUP(Extraction[[#This Row],[AreaID]],Reserves[],4,FALSE)-Extraction[[#This Row],[OilExtractionToDate]]</f>
        <v>65195</v>
      </c>
      <c r="J1186">
        <f>VLOOKUP(Extraction[[#This Row],[AreaID]],Reserves[],5,FALSE)-Extraction[[#This Row],[GasExtractionToDate]]</f>
        <v>41046</v>
      </c>
    </row>
    <row r="1187" spans="1:10" x14ac:dyDescent="0.35">
      <c r="A1187">
        <v>7</v>
      </c>
      <c r="B1187" t="s">
        <v>6</v>
      </c>
      <c r="C1187" t="s">
        <v>10</v>
      </c>
      <c r="D1187" s="1">
        <v>42941</v>
      </c>
      <c r="E1187">
        <v>108</v>
      </c>
      <c r="F1187">
        <v>105</v>
      </c>
      <c r="G1187">
        <f>SUMIFS(E$2:E1187,$A$2:A1187,Extraction[[#This Row],[AreaID]])</f>
        <v>11279</v>
      </c>
      <c r="H1187">
        <f>SUMIFS(F$2:F1187,$A$2:A1187,Extraction[[#This Row],[AreaID]])</f>
        <v>10436</v>
      </c>
      <c r="I1187">
        <f>VLOOKUP(Extraction[[#This Row],[AreaID]],Reserves[],4,FALSE)-Extraction[[#This Row],[OilExtractionToDate]]</f>
        <v>65087</v>
      </c>
      <c r="J1187">
        <f>VLOOKUP(Extraction[[#This Row],[AreaID]],Reserves[],5,FALSE)-Extraction[[#This Row],[GasExtractionToDate]]</f>
        <v>40941</v>
      </c>
    </row>
    <row r="1188" spans="1:10" x14ac:dyDescent="0.35">
      <c r="A1188">
        <v>7</v>
      </c>
      <c r="B1188" t="s">
        <v>6</v>
      </c>
      <c r="C1188" t="s">
        <v>10</v>
      </c>
      <c r="D1188" s="1">
        <v>42944</v>
      </c>
      <c r="E1188">
        <v>103</v>
      </c>
      <c r="F1188">
        <v>294</v>
      </c>
      <c r="G1188">
        <f>SUMIFS(E$2:E1188,$A$2:A1188,Extraction[[#This Row],[AreaID]])</f>
        <v>11382</v>
      </c>
      <c r="H1188">
        <f>SUMIFS(F$2:F1188,$A$2:A1188,Extraction[[#This Row],[AreaID]])</f>
        <v>10730</v>
      </c>
      <c r="I1188">
        <f>VLOOKUP(Extraction[[#This Row],[AreaID]],Reserves[],4,FALSE)-Extraction[[#This Row],[OilExtractionToDate]]</f>
        <v>64984</v>
      </c>
      <c r="J1188">
        <f>VLOOKUP(Extraction[[#This Row],[AreaID]],Reserves[],5,FALSE)-Extraction[[#This Row],[GasExtractionToDate]]</f>
        <v>40647</v>
      </c>
    </row>
    <row r="1189" spans="1:10" x14ac:dyDescent="0.35">
      <c r="A1189">
        <v>14</v>
      </c>
      <c r="B1189" t="s">
        <v>15</v>
      </c>
      <c r="C1189" t="s">
        <v>13</v>
      </c>
      <c r="D1189" s="1">
        <v>43161</v>
      </c>
      <c r="E1189">
        <v>131</v>
      </c>
      <c r="F1189">
        <v>269</v>
      </c>
      <c r="G1189">
        <f>SUMIFS(E$2:E1189,$A$2:A1189,Extraction[[#This Row],[AreaID]])</f>
        <v>18282</v>
      </c>
      <c r="H1189">
        <f>SUMIFS(F$2:F1189,$A$2:A1189,Extraction[[#This Row],[AreaID]])</f>
        <v>16267</v>
      </c>
      <c r="I1189">
        <f>VLOOKUP(Extraction[[#This Row],[AreaID]],Reserves[],4,FALSE)-Extraction[[#This Row],[OilExtractionToDate]]</f>
        <v>57129</v>
      </c>
      <c r="J1189">
        <f>VLOOKUP(Extraction[[#This Row],[AreaID]],Reserves[],5,FALSE)-Extraction[[#This Row],[GasExtractionToDate]]</f>
        <v>59871</v>
      </c>
    </row>
    <row r="1190" spans="1:10" x14ac:dyDescent="0.35">
      <c r="A1190">
        <v>7</v>
      </c>
      <c r="B1190" t="s">
        <v>6</v>
      </c>
      <c r="C1190" t="s">
        <v>10</v>
      </c>
      <c r="D1190" s="1">
        <v>42947</v>
      </c>
      <c r="E1190">
        <v>120</v>
      </c>
      <c r="F1190">
        <v>232</v>
      </c>
      <c r="G1190">
        <f>SUMIFS(E$2:E1190,$A$2:A1190,Extraction[[#This Row],[AreaID]])</f>
        <v>11502</v>
      </c>
      <c r="H1190">
        <f>SUMIFS(F$2:F1190,$A$2:A1190,Extraction[[#This Row],[AreaID]])</f>
        <v>10962</v>
      </c>
      <c r="I1190">
        <f>VLOOKUP(Extraction[[#This Row],[AreaID]],Reserves[],4,FALSE)-Extraction[[#This Row],[OilExtractionToDate]]</f>
        <v>64864</v>
      </c>
      <c r="J1190">
        <f>VLOOKUP(Extraction[[#This Row],[AreaID]],Reserves[],5,FALSE)-Extraction[[#This Row],[GasExtractionToDate]]</f>
        <v>40415</v>
      </c>
    </row>
    <row r="1191" spans="1:10" x14ac:dyDescent="0.35">
      <c r="A1191">
        <v>3</v>
      </c>
      <c r="B1191" t="s">
        <v>4</v>
      </c>
      <c r="C1191" t="s">
        <v>7</v>
      </c>
      <c r="D1191" s="1">
        <v>42983</v>
      </c>
      <c r="E1191">
        <v>231</v>
      </c>
      <c r="F1191">
        <v>237</v>
      </c>
      <c r="G1191">
        <f>SUMIFS(E$2:E1191,$A$2:A1191,Extraction[[#This Row],[AreaID]])</f>
        <v>13681</v>
      </c>
      <c r="H1191">
        <f>SUMIFS(F$2:F1191,$A$2:A1191,Extraction[[#This Row],[AreaID]])</f>
        <v>11210</v>
      </c>
      <c r="I1191">
        <f>VLOOKUP(Extraction[[#This Row],[AreaID]],Reserves[],4,FALSE)-Extraction[[#This Row],[OilExtractionToDate]]</f>
        <v>38477</v>
      </c>
      <c r="J1191">
        <f>VLOOKUP(Extraction[[#This Row],[AreaID]],Reserves[],5,FALSE)-Extraction[[#This Row],[GasExtractionToDate]]</f>
        <v>85228</v>
      </c>
    </row>
    <row r="1192" spans="1:10" x14ac:dyDescent="0.35">
      <c r="A1192">
        <v>10</v>
      </c>
      <c r="B1192" t="s">
        <v>14</v>
      </c>
      <c r="C1192" t="s">
        <v>16</v>
      </c>
      <c r="D1192" s="1">
        <v>43030</v>
      </c>
      <c r="E1192">
        <v>103</v>
      </c>
      <c r="F1192">
        <v>264</v>
      </c>
      <c r="G1192">
        <f>SUMIFS(E$2:E1192,$A$2:A1192,Extraction[[#This Row],[AreaID]])</f>
        <v>14760</v>
      </c>
      <c r="H1192">
        <f>SUMIFS(F$2:F1192,$A$2:A1192,Extraction[[#This Row],[AreaID]])</f>
        <v>13588</v>
      </c>
      <c r="I1192">
        <f>VLOOKUP(Extraction[[#This Row],[AreaID]],Reserves[],4,FALSE)-Extraction[[#This Row],[OilExtractionToDate]]</f>
        <v>62468</v>
      </c>
      <c r="J1192">
        <f>VLOOKUP(Extraction[[#This Row],[AreaID]],Reserves[],5,FALSE)-Extraction[[#This Row],[GasExtractionToDate]]</f>
        <v>51665</v>
      </c>
    </row>
    <row r="1193" spans="1:10" x14ac:dyDescent="0.35">
      <c r="A1193">
        <v>7</v>
      </c>
      <c r="B1193" t="s">
        <v>6</v>
      </c>
      <c r="C1193" t="s">
        <v>10</v>
      </c>
      <c r="D1193" s="1">
        <v>42953</v>
      </c>
      <c r="E1193">
        <v>82</v>
      </c>
      <c r="F1193">
        <v>103</v>
      </c>
      <c r="G1193">
        <f>SUMIFS(E$2:E1193,$A$2:A1193,Extraction[[#This Row],[AreaID]])</f>
        <v>11584</v>
      </c>
      <c r="H1193">
        <f>SUMIFS(F$2:F1193,$A$2:A1193,Extraction[[#This Row],[AreaID]])</f>
        <v>11065</v>
      </c>
      <c r="I1193">
        <f>VLOOKUP(Extraction[[#This Row],[AreaID]],Reserves[],4,FALSE)-Extraction[[#This Row],[OilExtractionToDate]]</f>
        <v>64782</v>
      </c>
      <c r="J1193">
        <f>VLOOKUP(Extraction[[#This Row],[AreaID]],Reserves[],5,FALSE)-Extraction[[#This Row],[GasExtractionToDate]]</f>
        <v>40312</v>
      </c>
    </row>
    <row r="1194" spans="1:10" x14ac:dyDescent="0.35">
      <c r="A1194">
        <v>10</v>
      </c>
      <c r="B1194" t="s">
        <v>14</v>
      </c>
      <c r="C1194" t="s">
        <v>16</v>
      </c>
      <c r="D1194" s="1">
        <v>43035</v>
      </c>
      <c r="E1194">
        <v>265</v>
      </c>
      <c r="F1194">
        <v>182</v>
      </c>
      <c r="G1194">
        <f>SUMIFS(E$2:E1194,$A$2:A1194,Extraction[[#This Row],[AreaID]])</f>
        <v>15025</v>
      </c>
      <c r="H1194">
        <f>SUMIFS(F$2:F1194,$A$2:A1194,Extraction[[#This Row],[AreaID]])</f>
        <v>13770</v>
      </c>
      <c r="I1194">
        <f>VLOOKUP(Extraction[[#This Row],[AreaID]],Reserves[],4,FALSE)-Extraction[[#This Row],[OilExtractionToDate]]</f>
        <v>62203</v>
      </c>
      <c r="J1194">
        <f>VLOOKUP(Extraction[[#This Row],[AreaID]],Reserves[],5,FALSE)-Extraction[[#This Row],[GasExtractionToDate]]</f>
        <v>51483</v>
      </c>
    </row>
    <row r="1195" spans="1:10" x14ac:dyDescent="0.35">
      <c r="A1195">
        <v>7</v>
      </c>
      <c r="B1195" t="s">
        <v>6</v>
      </c>
      <c r="C1195" t="s">
        <v>10</v>
      </c>
      <c r="D1195" s="1">
        <v>42958</v>
      </c>
      <c r="E1195">
        <v>164</v>
      </c>
      <c r="F1195">
        <v>272</v>
      </c>
      <c r="G1195">
        <f>SUMIFS(E$2:E1195,$A$2:A1195,Extraction[[#This Row],[AreaID]])</f>
        <v>11748</v>
      </c>
      <c r="H1195">
        <f>SUMIFS(F$2:F1195,$A$2:A1195,Extraction[[#This Row],[AreaID]])</f>
        <v>11337</v>
      </c>
      <c r="I1195">
        <f>VLOOKUP(Extraction[[#This Row],[AreaID]],Reserves[],4,FALSE)-Extraction[[#This Row],[OilExtractionToDate]]</f>
        <v>64618</v>
      </c>
      <c r="J1195">
        <f>VLOOKUP(Extraction[[#This Row],[AreaID]],Reserves[],5,FALSE)-Extraction[[#This Row],[GasExtractionToDate]]</f>
        <v>40040</v>
      </c>
    </row>
    <row r="1196" spans="1:10" x14ac:dyDescent="0.35">
      <c r="A1196">
        <v>7</v>
      </c>
      <c r="B1196" t="s">
        <v>6</v>
      </c>
      <c r="C1196" t="s">
        <v>10</v>
      </c>
      <c r="D1196" s="1">
        <v>42965</v>
      </c>
      <c r="E1196">
        <v>149</v>
      </c>
      <c r="F1196">
        <v>176</v>
      </c>
      <c r="G1196">
        <f>SUMIFS(E$2:E1196,$A$2:A1196,Extraction[[#This Row],[AreaID]])</f>
        <v>11897</v>
      </c>
      <c r="H1196">
        <f>SUMIFS(F$2:F1196,$A$2:A1196,Extraction[[#This Row],[AreaID]])</f>
        <v>11513</v>
      </c>
      <c r="I1196">
        <f>VLOOKUP(Extraction[[#This Row],[AreaID]],Reserves[],4,FALSE)-Extraction[[#This Row],[OilExtractionToDate]]</f>
        <v>64469</v>
      </c>
      <c r="J1196">
        <f>VLOOKUP(Extraction[[#This Row],[AreaID]],Reserves[],5,FALSE)-Extraction[[#This Row],[GasExtractionToDate]]</f>
        <v>39864</v>
      </c>
    </row>
    <row r="1197" spans="1:10" x14ac:dyDescent="0.35">
      <c r="A1197">
        <v>12</v>
      </c>
      <c r="B1197" t="s">
        <v>14</v>
      </c>
      <c r="C1197" t="s">
        <v>18</v>
      </c>
      <c r="D1197" s="1">
        <v>43038</v>
      </c>
      <c r="E1197">
        <v>103</v>
      </c>
      <c r="F1197">
        <v>54</v>
      </c>
      <c r="G1197">
        <f>SUMIFS(E$2:E1197,$A$2:A1197,Extraction[[#This Row],[AreaID]])</f>
        <v>16764</v>
      </c>
      <c r="H1197">
        <f>SUMIFS(F$2:F1197,$A$2:A1197,Extraction[[#This Row],[AreaID]])</f>
        <v>14517</v>
      </c>
      <c r="I1197">
        <f>VLOOKUP(Extraction[[#This Row],[AreaID]],Reserves[],4,FALSE)-Extraction[[#This Row],[OilExtractionToDate]]</f>
        <v>46623</v>
      </c>
      <c r="J1197">
        <f>VLOOKUP(Extraction[[#This Row],[AreaID]],Reserves[],5,FALSE)-Extraction[[#This Row],[GasExtractionToDate]]</f>
        <v>82688</v>
      </c>
    </row>
    <row r="1198" spans="1:10" x14ac:dyDescent="0.35">
      <c r="A1198">
        <v>10</v>
      </c>
      <c r="B1198" t="s">
        <v>14</v>
      </c>
      <c r="C1198" t="s">
        <v>16</v>
      </c>
      <c r="D1198" s="1">
        <v>43039</v>
      </c>
      <c r="E1198">
        <v>81</v>
      </c>
      <c r="F1198">
        <v>161</v>
      </c>
      <c r="G1198">
        <f>SUMIFS(E$2:E1198,$A$2:A1198,Extraction[[#This Row],[AreaID]])</f>
        <v>15106</v>
      </c>
      <c r="H1198">
        <f>SUMIFS(F$2:F1198,$A$2:A1198,Extraction[[#This Row],[AreaID]])</f>
        <v>13931</v>
      </c>
      <c r="I1198">
        <f>VLOOKUP(Extraction[[#This Row],[AreaID]],Reserves[],4,FALSE)-Extraction[[#This Row],[OilExtractionToDate]]</f>
        <v>62122</v>
      </c>
      <c r="J1198">
        <f>VLOOKUP(Extraction[[#This Row],[AreaID]],Reserves[],5,FALSE)-Extraction[[#This Row],[GasExtractionToDate]]</f>
        <v>51322</v>
      </c>
    </row>
    <row r="1199" spans="1:10" x14ac:dyDescent="0.35">
      <c r="A1199">
        <v>11</v>
      </c>
      <c r="B1199" t="s">
        <v>14</v>
      </c>
      <c r="C1199" t="s">
        <v>17</v>
      </c>
      <c r="D1199" s="1">
        <v>42986</v>
      </c>
      <c r="E1199">
        <v>106</v>
      </c>
      <c r="F1199">
        <v>132</v>
      </c>
      <c r="G1199">
        <f>SUMIFS(E$2:E1199,$A$2:A1199,Extraction[[#This Row],[AreaID]])</f>
        <v>14634</v>
      </c>
      <c r="H1199">
        <f>SUMIFS(F$2:F1199,$A$2:A1199,Extraction[[#This Row],[AreaID]])</f>
        <v>14182</v>
      </c>
      <c r="I1199">
        <f>VLOOKUP(Extraction[[#This Row],[AreaID]],Reserves[],4,FALSE)-Extraction[[#This Row],[OilExtractionToDate]]</f>
        <v>61346</v>
      </c>
      <c r="J1199">
        <f>VLOOKUP(Extraction[[#This Row],[AreaID]],Reserves[],5,FALSE)-Extraction[[#This Row],[GasExtractionToDate]]</f>
        <v>82615</v>
      </c>
    </row>
    <row r="1200" spans="1:10" x14ac:dyDescent="0.35">
      <c r="A1200">
        <v>7</v>
      </c>
      <c r="B1200" t="s">
        <v>6</v>
      </c>
      <c r="C1200" t="s">
        <v>10</v>
      </c>
      <c r="D1200" s="1">
        <v>42968</v>
      </c>
      <c r="E1200">
        <v>98</v>
      </c>
      <c r="F1200">
        <v>231</v>
      </c>
      <c r="G1200">
        <f>SUMIFS(E$2:E1200,$A$2:A1200,Extraction[[#This Row],[AreaID]])</f>
        <v>11995</v>
      </c>
      <c r="H1200">
        <f>SUMIFS(F$2:F1200,$A$2:A1200,Extraction[[#This Row],[AreaID]])</f>
        <v>11744</v>
      </c>
      <c r="I1200">
        <f>VLOOKUP(Extraction[[#This Row],[AreaID]],Reserves[],4,FALSE)-Extraction[[#This Row],[OilExtractionToDate]]</f>
        <v>64371</v>
      </c>
      <c r="J1200">
        <f>VLOOKUP(Extraction[[#This Row],[AreaID]],Reserves[],5,FALSE)-Extraction[[#This Row],[GasExtractionToDate]]</f>
        <v>39633</v>
      </c>
    </row>
    <row r="1201" spans="1:10" x14ac:dyDescent="0.35">
      <c r="A1201">
        <v>7</v>
      </c>
      <c r="B1201" t="s">
        <v>6</v>
      </c>
      <c r="C1201" t="s">
        <v>10</v>
      </c>
      <c r="D1201" s="1">
        <v>42974</v>
      </c>
      <c r="E1201">
        <v>128</v>
      </c>
      <c r="F1201">
        <v>70</v>
      </c>
      <c r="G1201">
        <f>SUMIFS(E$2:E1201,$A$2:A1201,Extraction[[#This Row],[AreaID]])</f>
        <v>12123</v>
      </c>
      <c r="H1201">
        <f>SUMIFS(F$2:F1201,$A$2:A1201,Extraction[[#This Row],[AreaID]])</f>
        <v>11814</v>
      </c>
      <c r="I1201">
        <f>VLOOKUP(Extraction[[#This Row],[AreaID]],Reserves[],4,FALSE)-Extraction[[#This Row],[OilExtractionToDate]]</f>
        <v>64243</v>
      </c>
      <c r="J1201">
        <f>VLOOKUP(Extraction[[#This Row],[AreaID]],Reserves[],5,FALSE)-Extraction[[#This Row],[GasExtractionToDate]]</f>
        <v>39563</v>
      </c>
    </row>
    <row r="1202" spans="1:10" x14ac:dyDescent="0.35">
      <c r="A1202">
        <v>7</v>
      </c>
      <c r="B1202" t="s">
        <v>6</v>
      </c>
      <c r="C1202" t="s">
        <v>10</v>
      </c>
      <c r="D1202" s="1">
        <v>42977</v>
      </c>
      <c r="E1202">
        <v>200</v>
      </c>
      <c r="F1202">
        <v>217</v>
      </c>
      <c r="G1202">
        <f>SUMIFS(E$2:E1202,$A$2:A1202,Extraction[[#This Row],[AreaID]])</f>
        <v>12323</v>
      </c>
      <c r="H1202">
        <f>SUMIFS(F$2:F1202,$A$2:A1202,Extraction[[#This Row],[AreaID]])</f>
        <v>12031</v>
      </c>
      <c r="I1202">
        <f>VLOOKUP(Extraction[[#This Row],[AreaID]],Reserves[],4,FALSE)-Extraction[[#This Row],[OilExtractionToDate]]</f>
        <v>64043</v>
      </c>
      <c r="J1202">
        <f>VLOOKUP(Extraction[[#This Row],[AreaID]],Reserves[],5,FALSE)-Extraction[[#This Row],[GasExtractionToDate]]</f>
        <v>39346</v>
      </c>
    </row>
    <row r="1203" spans="1:10" x14ac:dyDescent="0.35">
      <c r="A1203">
        <v>10</v>
      </c>
      <c r="B1203" t="s">
        <v>14</v>
      </c>
      <c r="C1203" t="s">
        <v>16</v>
      </c>
      <c r="D1203" s="1">
        <v>43044</v>
      </c>
      <c r="E1203">
        <v>140</v>
      </c>
      <c r="F1203">
        <v>203</v>
      </c>
      <c r="G1203">
        <f>SUMIFS(E$2:E1203,$A$2:A1203,Extraction[[#This Row],[AreaID]])</f>
        <v>15246</v>
      </c>
      <c r="H1203">
        <f>SUMIFS(F$2:F1203,$A$2:A1203,Extraction[[#This Row],[AreaID]])</f>
        <v>14134</v>
      </c>
      <c r="I1203">
        <f>VLOOKUP(Extraction[[#This Row],[AreaID]],Reserves[],4,FALSE)-Extraction[[#This Row],[OilExtractionToDate]]</f>
        <v>61982</v>
      </c>
      <c r="J1203">
        <f>VLOOKUP(Extraction[[#This Row],[AreaID]],Reserves[],5,FALSE)-Extraction[[#This Row],[GasExtractionToDate]]</f>
        <v>51119</v>
      </c>
    </row>
    <row r="1204" spans="1:10" x14ac:dyDescent="0.35">
      <c r="A1204">
        <v>7</v>
      </c>
      <c r="B1204" t="s">
        <v>6</v>
      </c>
      <c r="C1204" t="s">
        <v>10</v>
      </c>
      <c r="D1204" s="1">
        <v>42985</v>
      </c>
      <c r="E1204">
        <v>213</v>
      </c>
      <c r="F1204">
        <v>53</v>
      </c>
      <c r="G1204">
        <f>SUMIFS(E$2:E1204,$A$2:A1204,Extraction[[#This Row],[AreaID]])</f>
        <v>12536</v>
      </c>
      <c r="H1204">
        <f>SUMIFS(F$2:F1204,$A$2:A1204,Extraction[[#This Row],[AreaID]])</f>
        <v>12084</v>
      </c>
      <c r="I1204">
        <f>VLOOKUP(Extraction[[#This Row],[AreaID]],Reserves[],4,FALSE)-Extraction[[#This Row],[OilExtractionToDate]]</f>
        <v>63830</v>
      </c>
      <c r="J1204">
        <f>VLOOKUP(Extraction[[#This Row],[AreaID]],Reserves[],5,FALSE)-Extraction[[#This Row],[GasExtractionToDate]]</f>
        <v>39293</v>
      </c>
    </row>
    <row r="1205" spans="1:10" x14ac:dyDescent="0.35">
      <c r="A1205">
        <v>2</v>
      </c>
      <c r="B1205" t="s">
        <v>4</v>
      </c>
      <c r="C1205" t="s">
        <v>13</v>
      </c>
      <c r="D1205" s="1">
        <v>43066</v>
      </c>
      <c r="E1205">
        <v>84</v>
      </c>
      <c r="F1205">
        <v>107</v>
      </c>
      <c r="G1205">
        <f>SUMIFS(E$2:E1205,$A$2:A1205,Extraction[[#This Row],[AreaID]])</f>
        <v>16578</v>
      </c>
      <c r="H1205">
        <f>SUMIFS(F$2:F1205,$A$2:A1205,Extraction[[#This Row],[AreaID]])</f>
        <v>15864</v>
      </c>
      <c r="I1205">
        <f>VLOOKUP(Extraction[[#This Row],[AreaID]],Reserves[],4,FALSE)-Extraction[[#This Row],[OilExtractionToDate]]</f>
        <v>47863</v>
      </c>
      <c r="J1205">
        <f>VLOOKUP(Extraction[[#This Row],[AreaID]],Reserves[],5,FALSE)-Extraction[[#This Row],[GasExtractionToDate]]</f>
        <v>70345</v>
      </c>
    </row>
    <row r="1206" spans="1:10" x14ac:dyDescent="0.35">
      <c r="A1206">
        <v>12</v>
      </c>
      <c r="B1206" t="s">
        <v>14</v>
      </c>
      <c r="C1206" t="s">
        <v>18</v>
      </c>
      <c r="D1206" s="1">
        <v>43045</v>
      </c>
      <c r="E1206">
        <v>102</v>
      </c>
      <c r="F1206">
        <v>214</v>
      </c>
      <c r="G1206">
        <f>SUMIFS(E$2:E1206,$A$2:A1206,Extraction[[#This Row],[AreaID]])</f>
        <v>16866</v>
      </c>
      <c r="H1206">
        <f>SUMIFS(F$2:F1206,$A$2:A1206,Extraction[[#This Row],[AreaID]])</f>
        <v>14731</v>
      </c>
      <c r="I1206">
        <f>VLOOKUP(Extraction[[#This Row],[AreaID]],Reserves[],4,FALSE)-Extraction[[#This Row],[OilExtractionToDate]]</f>
        <v>46521</v>
      </c>
      <c r="J1206">
        <f>VLOOKUP(Extraction[[#This Row],[AreaID]],Reserves[],5,FALSE)-Extraction[[#This Row],[GasExtractionToDate]]</f>
        <v>82474</v>
      </c>
    </row>
    <row r="1207" spans="1:10" x14ac:dyDescent="0.35">
      <c r="A1207">
        <v>7</v>
      </c>
      <c r="B1207" t="s">
        <v>6</v>
      </c>
      <c r="C1207" t="s">
        <v>10</v>
      </c>
      <c r="D1207" s="1">
        <v>42993</v>
      </c>
      <c r="E1207">
        <v>283</v>
      </c>
      <c r="F1207">
        <v>111</v>
      </c>
      <c r="G1207">
        <f>SUMIFS(E$2:E1207,$A$2:A1207,Extraction[[#This Row],[AreaID]])</f>
        <v>12819</v>
      </c>
      <c r="H1207">
        <f>SUMIFS(F$2:F1207,$A$2:A1207,Extraction[[#This Row],[AreaID]])</f>
        <v>12195</v>
      </c>
      <c r="I1207">
        <f>VLOOKUP(Extraction[[#This Row],[AreaID]],Reserves[],4,FALSE)-Extraction[[#This Row],[OilExtractionToDate]]</f>
        <v>63547</v>
      </c>
      <c r="J1207">
        <f>VLOOKUP(Extraction[[#This Row],[AreaID]],Reserves[],5,FALSE)-Extraction[[#This Row],[GasExtractionToDate]]</f>
        <v>39182</v>
      </c>
    </row>
    <row r="1208" spans="1:10" x14ac:dyDescent="0.35">
      <c r="A1208">
        <v>10</v>
      </c>
      <c r="B1208" t="s">
        <v>14</v>
      </c>
      <c r="C1208" t="s">
        <v>16</v>
      </c>
      <c r="D1208" s="1">
        <v>43051</v>
      </c>
      <c r="E1208">
        <v>231</v>
      </c>
      <c r="F1208">
        <v>105</v>
      </c>
      <c r="G1208">
        <f>SUMIFS(E$2:E1208,$A$2:A1208,Extraction[[#This Row],[AreaID]])</f>
        <v>15477</v>
      </c>
      <c r="H1208">
        <f>SUMIFS(F$2:F1208,$A$2:A1208,Extraction[[#This Row],[AreaID]])</f>
        <v>14239</v>
      </c>
      <c r="I1208">
        <f>VLOOKUP(Extraction[[#This Row],[AreaID]],Reserves[],4,FALSE)-Extraction[[#This Row],[OilExtractionToDate]]</f>
        <v>61751</v>
      </c>
      <c r="J1208">
        <f>VLOOKUP(Extraction[[#This Row],[AreaID]],Reserves[],5,FALSE)-Extraction[[#This Row],[GasExtractionToDate]]</f>
        <v>51014</v>
      </c>
    </row>
    <row r="1209" spans="1:10" x14ac:dyDescent="0.35">
      <c r="A1209">
        <v>5</v>
      </c>
      <c r="B1209" t="s">
        <v>5</v>
      </c>
      <c r="C1209" t="s">
        <v>9</v>
      </c>
      <c r="D1209" s="1">
        <v>43114</v>
      </c>
      <c r="E1209">
        <v>270</v>
      </c>
      <c r="F1209">
        <v>245</v>
      </c>
      <c r="G1209">
        <f>SUMIFS(E$2:E1209,$A$2:A1209,Extraction[[#This Row],[AreaID]])</f>
        <v>18218</v>
      </c>
      <c r="H1209">
        <f>SUMIFS(F$2:F1209,$A$2:A1209,Extraction[[#This Row],[AreaID]])</f>
        <v>16727</v>
      </c>
      <c r="I1209">
        <f>VLOOKUP(Extraction[[#This Row],[AreaID]],Reserves[],4,FALSE)-Extraction[[#This Row],[OilExtractionToDate]]</f>
        <v>29205</v>
      </c>
      <c r="J1209">
        <f>VLOOKUP(Extraction[[#This Row],[AreaID]],Reserves[],5,FALSE)-Extraction[[#This Row],[GasExtractionToDate]]</f>
        <v>60981</v>
      </c>
    </row>
    <row r="1210" spans="1:10" x14ac:dyDescent="0.35">
      <c r="A1210">
        <v>13</v>
      </c>
      <c r="B1210" t="s">
        <v>15</v>
      </c>
      <c r="C1210" t="s">
        <v>19</v>
      </c>
      <c r="D1210" s="1">
        <v>43038</v>
      </c>
      <c r="E1210">
        <v>161</v>
      </c>
      <c r="F1210">
        <v>180</v>
      </c>
      <c r="G1210">
        <f>SUMIFS(E$2:E1210,$A$2:A1210,Extraction[[#This Row],[AreaID]])</f>
        <v>15596</v>
      </c>
      <c r="H1210">
        <f>SUMIFS(F$2:F1210,$A$2:A1210,Extraction[[#This Row],[AreaID]])</f>
        <v>14529</v>
      </c>
      <c r="I1210">
        <f>VLOOKUP(Extraction[[#This Row],[AreaID]],Reserves[],4,FALSE)-Extraction[[#This Row],[OilExtractionToDate]]</f>
        <v>77107</v>
      </c>
      <c r="J1210">
        <f>VLOOKUP(Extraction[[#This Row],[AreaID]],Reserves[],5,FALSE)-Extraction[[#This Row],[GasExtractionToDate]]</f>
        <v>64926</v>
      </c>
    </row>
    <row r="1211" spans="1:10" x14ac:dyDescent="0.35">
      <c r="A1211">
        <v>2</v>
      </c>
      <c r="B1211" t="s">
        <v>4</v>
      </c>
      <c r="C1211" t="s">
        <v>13</v>
      </c>
      <c r="D1211" s="1">
        <v>43070</v>
      </c>
      <c r="E1211">
        <v>228</v>
      </c>
      <c r="F1211">
        <v>205</v>
      </c>
      <c r="G1211">
        <f>SUMIFS(E$2:E1211,$A$2:A1211,Extraction[[#This Row],[AreaID]])</f>
        <v>16806</v>
      </c>
      <c r="H1211">
        <f>SUMIFS(F$2:F1211,$A$2:A1211,Extraction[[#This Row],[AreaID]])</f>
        <v>16069</v>
      </c>
      <c r="I1211">
        <f>VLOOKUP(Extraction[[#This Row],[AreaID]],Reserves[],4,FALSE)-Extraction[[#This Row],[OilExtractionToDate]]</f>
        <v>47635</v>
      </c>
      <c r="J1211">
        <f>VLOOKUP(Extraction[[#This Row],[AreaID]],Reserves[],5,FALSE)-Extraction[[#This Row],[GasExtractionToDate]]</f>
        <v>70140</v>
      </c>
    </row>
    <row r="1212" spans="1:10" x14ac:dyDescent="0.35">
      <c r="A1212">
        <v>14</v>
      </c>
      <c r="B1212" t="s">
        <v>15</v>
      </c>
      <c r="C1212" t="s">
        <v>13</v>
      </c>
      <c r="D1212" s="1">
        <v>43166</v>
      </c>
      <c r="E1212">
        <v>197</v>
      </c>
      <c r="F1212">
        <v>197</v>
      </c>
      <c r="G1212">
        <f>SUMIFS(E$2:E1212,$A$2:A1212,Extraction[[#This Row],[AreaID]])</f>
        <v>18479</v>
      </c>
      <c r="H1212">
        <f>SUMIFS(F$2:F1212,$A$2:A1212,Extraction[[#This Row],[AreaID]])</f>
        <v>16464</v>
      </c>
      <c r="I1212">
        <f>VLOOKUP(Extraction[[#This Row],[AreaID]],Reserves[],4,FALSE)-Extraction[[#This Row],[OilExtractionToDate]]</f>
        <v>56932</v>
      </c>
      <c r="J1212">
        <f>VLOOKUP(Extraction[[#This Row],[AreaID]],Reserves[],5,FALSE)-Extraction[[#This Row],[GasExtractionToDate]]</f>
        <v>59674</v>
      </c>
    </row>
    <row r="1213" spans="1:10" x14ac:dyDescent="0.35">
      <c r="A1213">
        <v>1</v>
      </c>
      <c r="B1213" t="s">
        <v>4</v>
      </c>
      <c r="C1213" t="s">
        <v>12</v>
      </c>
      <c r="D1213" s="1">
        <v>43074</v>
      </c>
      <c r="E1213">
        <v>243</v>
      </c>
      <c r="F1213">
        <v>221</v>
      </c>
      <c r="G1213">
        <f>SUMIFS(E$2:E1213,$A$2:A1213,Extraction[[#This Row],[AreaID]])</f>
        <v>17449</v>
      </c>
      <c r="H1213">
        <f>SUMIFS(F$2:F1213,$A$2:A1213,Extraction[[#This Row],[AreaID]])</f>
        <v>16856</v>
      </c>
      <c r="I1213">
        <f>VLOOKUP(Extraction[[#This Row],[AreaID]],Reserves[],4,FALSE)-Extraction[[#This Row],[OilExtractionToDate]]</f>
        <v>70141</v>
      </c>
      <c r="J1213">
        <f>VLOOKUP(Extraction[[#This Row],[AreaID]],Reserves[],5,FALSE)-Extraction[[#This Row],[GasExtractionToDate]]</f>
        <v>55745</v>
      </c>
    </row>
    <row r="1214" spans="1:10" x14ac:dyDescent="0.35">
      <c r="A1214">
        <v>4</v>
      </c>
      <c r="B1214" t="s">
        <v>5</v>
      </c>
      <c r="C1214" t="s">
        <v>8</v>
      </c>
      <c r="D1214" s="1">
        <v>43017</v>
      </c>
      <c r="E1214">
        <v>144</v>
      </c>
      <c r="F1214">
        <v>213</v>
      </c>
      <c r="G1214">
        <f>SUMIFS(E$2:E1214,$A$2:A1214,Extraction[[#This Row],[AreaID]])</f>
        <v>14947</v>
      </c>
      <c r="H1214">
        <f>SUMIFS(F$2:F1214,$A$2:A1214,Extraction[[#This Row],[AreaID]])</f>
        <v>14064</v>
      </c>
      <c r="I1214">
        <f>VLOOKUP(Extraction[[#This Row],[AreaID]],Reserves[],4,FALSE)-Extraction[[#This Row],[OilExtractionToDate]]</f>
        <v>50243</v>
      </c>
      <c r="J1214">
        <f>VLOOKUP(Extraction[[#This Row],[AreaID]],Reserves[],5,FALSE)-Extraction[[#This Row],[GasExtractionToDate]]</f>
        <v>74389</v>
      </c>
    </row>
    <row r="1215" spans="1:10" x14ac:dyDescent="0.35">
      <c r="A1215">
        <v>5</v>
      </c>
      <c r="B1215" t="s">
        <v>5</v>
      </c>
      <c r="C1215" t="s">
        <v>9</v>
      </c>
      <c r="D1215" s="1">
        <v>43120</v>
      </c>
      <c r="E1215">
        <v>253</v>
      </c>
      <c r="F1215">
        <v>72</v>
      </c>
      <c r="G1215">
        <f>SUMIFS(E$2:E1215,$A$2:A1215,Extraction[[#This Row],[AreaID]])</f>
        <v>18471</v>
      </c>
      <c r="H1215">
        <f>SUMIFS(F$2:F1215,$A$2:A1215,Extraction[[#This Row],[AreaID]])</f>
        <v>16799</v>
      </c>
      <c r="I1215">
        <f>VLOOKUP(Extraction[[#This Row],[AreaID]],Reserves[],4,FALSE)-Extraction[[#This Row],[OilExtractionToDate]]</f>
        <v>28952</v>
      </c>
      <c r="J1215">
        <f>VLOOKUP(Extraction[[#This Row],[AreaID]],Reserves[],5,FALSE)-Extraction[[#This Row],[GasExtractionToDate]]</f>
        <v>60909</v>
      </c>
    </row>
    <row r="1216" spans="1:10" x14ac:dyDescent="0.35">
      <c r="A1216">
        <v>7</v>
      </c>
      <c r="B1216" t="s">
        <v>6</v>
      </c>
      <c r="C1216" t="s">
        <v>10</v>
      </c>
      <c r="D1216" s="1">
        <v>42996</v>
      </c>
      <c r="E1216">
        <v>142</v>
      </c>
      <c r="F1216">
        <v>289</v>
      </c>
      <c r="G1216">
        <f>SUMIFS(E$2:E1216,$A$2:A1216,Extraction[[#This Row],[AreaID]])</f>
        <v>12961</v>
      </c>
      <c r="H1216">
        <f>SUMIFS(F$2:F1216,$A$2:A1216,Extraction[[#This Row],[AreaID]])</f>
        <v>12484</v>
      </c>
      <c r="I1216">
        <f>VLOOKUP(Extraction[[#This Row],[AreaID]],Reserves[],4,FALSE)-Extraction[[#This Row],[OilExtractionToDate]]</f>
        <v>63405</v>
      </c>
      <c r="J1216">
        <f>VLOOKUP(Extraction[[#This Row],[AreaID]],Reserves[],5,FALSE)-Extraction[[#This Row],[GasExtractionToDate]]</f>
        <v>38893</v>
      </c>
    </row>
    <row r="1217" spans="1:10" x14ac:dyDescent="0.35">
      <c r="A1217">
        <v>13</v>
      </c>
      <c r="B1217" t="s">
        <v>15</v>
      </c>
      <c r="C1217" t="s">
        <v>19</v>
      </c>
      <c r="D1217" s="1">
        <v>43043</v>
      </c>
      <c r="E1217">
        <v>252</v>
      </c>
      <c r="F1217">
        <v>149</v>
      </c>
      <c r="G1217">
        <f>SUMIFS(E$2:E1217,$A$2:A1217,Extraction[[#This Row],[AreaID]])</f>
        <v>15848</v>
      </c>
      <c r="H1217">
        <f>SUMIFS(F$2:F1217,$A$2:A1217,Extraction[[#This Row],[AreaID]])</f>
        <v>14678</v>
      </c>
      <c r="I1217">
        <f>VLOOKUP(Extraction[[#This Row],[AreaID]],Reserves[],4,FALSE)-Extraction[[#This Row],[OilExtractionToDate]]</f>
        <v>76855</v>
      </c>
      <c r="J1217">
        <f>VLOOKUP(Extraction[[#This Row],[AreaID]],Reserves[],5,FALSE)-Extraction[[#This Row],[GasExtractionToDate]]</f>
        <v>64777</v>
      </c>
    </row>
    <row r="1218" spans="1:10" x14ac:dyDescent="0.35">
      <c r="A1218">
        <v>7</v>
      </c>
      <c r="B1218" t="s">
        <v>6</v>
      </c>
      <c r="C1218" t="s">
        <v>10</v>
      </c>
      <c r="D1218" s="1">
        <v>43001</v>
      </c>
      <c r="E1218">
        <v>290</v>
      </c>
      <c r="F1218">
        <v>86</v>
      </c>
      <c r="G1218">
        <f>SUMIFS(E$2:E1218,$A$2:A1218,Extraction[[#This Row],[AreaID]])</f>
        <v>13251</v>
      </c>
      <c r="H1218">
        <f>SUMIFS(F$2:F1218,$A$2:A1218,Extraction[[#This Row],[AreaID]])</f>
        <v>12570</v>
      </c>
      <c r="I1218">
        <f>VLOOKUP(Extraction[[#This Row],[AreaID]],Reserves[],4,FALSE)-Extraction[[#This Row],[OilExtractionToDate]]</f>
        <v>63115</v>
      </c>
      <c r="J1218">
        <f>VLOOKUP(Extraction[[#This Row],[AreaID]],Reserves[],5,FALSE)-Extraction[[#This Row],[GasExtractionToDate]]</f>
        <v>38807</v>
      </c>
    </row>
    <row r="1219" spans="1:10" x14ac:dyDescent="0.35">
      <c r="A1219">
        <v>10</v>
      </c>
      <c r="B1219" t="s">
        <v>14</v>
      </c>
      <c r="C1219" t="s">
        <v>16</v>
      </c>
      <c r="D1219" s="1">
        <v>43055</v>
      </c>
      <c r="E1219">
        <v>145</v>
      </c>
      <c r="F1219">
        <v>167</v>
      </c>
      <c r="G1219">
        <f>SUMIFS(E$2:E1219,$A$2:A1219,Extraction[[#This Row],[AreaID]])</f>
        <v>15622</v>
      </c>
      <c r="H1219">
        <f>SUMIFS(F$2:F1219,$A$2:A1219,Extraction[[#This Row],[AreaID]])</f>
        <v>14406</v>
      </c>
      <c r="I1219">
        <f>VLOOKUP(Extraction[[#This Row],[AreaID]],Reserves[],4,FALSE)-Extraction[[#This Row],[OilExtractionToDate]]</f>
        <v>61606</v>
      </c>
      <c r="J1219">
        <f>VLOOKUP(Extraction[[#This Row],[AreaID]],Reserves[],5,FALSE)-Extraction[[#This Row],[GasExtractionToDate]]</f>
        <v>50847</v>
      </c>
    </row>
    <row r="1220" spans="1:10" x14ac:dyDescent="0.35">
      <c r="A1220">
        <v>3</v>
      </c>
      <c r="B1220" t="s">
        <v>4</v>
      </c>
      <c r="C1220" t="s">
        <v>7</v>
      </c>
      <c r="D1220" s="1">
        <v>42989</v>
      </c>
      <c r="E1220">
        <v>190</v>
      </c>
      <c r="F1220">
        <v>104</v>
      </c>
      <c r="G1220">
        <f>SUMIFS(E$2:E1220,$A$2:A1220,Extraction[[#This Row],[AreaID]])</f>
        <v>13871</v>
      </c>
      <c r="H1220">
        <f>SUMIFS(F$2:F1220,$A$2:A1220,Extraction[[#This Row],[AreaID]])</f>
        <v>11314</v>
      </c>
      <c r="I1220">
        <f>VLOOKUP(Extraction[[#This Row],[AreaID]],Reserves[],4,FALSE)-Extraction[[#This Row],[OilExtractionToDate]]</f>
        <v>38287</v>
      </c>
      <c r="J1220">
        <f>VLOOKUP(Extraction[[#This Row],[AreaID]],Reserves[],5,FALSE)-Extraction[[#This Row],[GasExtractionToDate]]</f>
        <v>85124</v>
      </c>
    </row>
    <row r="1221" spans="1:10" x14ac:dyDescent="0.35">
      <c r="A1221">
        <v>1</v>
      </c>
      <c r="B1221" t="s">
        <v>4</v>
      </c>
      <c r="C1221" t="s">
        <v>12</v>
      </c>
      <c r="D1221" s="1">
        <v>43077</v>
      </c>
      <c r="E1221">
        <v>97</v>
      </c>
      <c r="F1221">
        <v>53</v>
      </c>
      <c r="G1221">
        <f>SUMIFS(E$2:E1221,$A$2:A1221,Extraction[[#This Row],[AreaID]])</f>
        <v>17546</v>
      </c>
      <c r="H1221">
        <f>SUMIFS(F$2:F1221,$A$2:A1221,Extraction[[#This Row],[AreaID]])</f>
        <v>16909</v>
      </c>
      <c r="I1221">
        <f>VLOOKUP(Extraction[[#This Row],[AreaID]],Reserves[],4,FALSE)-Extraction[[#This Row],[OilExtractionToDate]]</f>
        <v>70044</v>
      </c>
      <c r="J1221">
        <f>VLOOKUP(Extraction[[#This Row],[AreaID]],Reserves[],5,FALSE)-Extraction[[#This Row],[GasExtractionToDate]]</f>
        <v>55692</v>
      </c>
    </row>
    <row r="1222" spans="1:10" x14ac:dyDescent="0.35">
      <c r="A1222">
        <v>12</v>
      </c>
      <c r="B1222" t="s">
        <v>14</v>
      </c>
      <c r="C1222" t="s">
        <v>18</v>
      </c>
      <c r="D1222" s="1">
        <v>43052</v>
      </c>
      <c r="E1222">
        <v>184</v>
      </c>
      <c r="F1222">
        <v>287</v>
      </c>
      <c r="G1222">
        <f>SUMIFS(E$2:E1222,$A$2:A1222,Extraction[[#This Row],[AreaID]])</f>
        <v>17050</v>
      </c>
      <c r="H1222">
        <f>SUMIFS(F$2:F1222,$A$2:A1222,Extraction[[#This Row],[AreaID]])</f>
        <v>15018</v>
      </c>
      <c r="I1222">
        <f>VLOOKUP(Extraction[[#This Row],[AreaID]],Reserves[],4,FALSE)-Extraction[[#This Row],[OilExtractionToDate]]</f>
        <v>46337</v>
      </c>
      <c r="J1222">
        <f>VLOOKUP(Extraction[[#This Row],[AreaID]],Reserves[],5,FALSE)-Extraction[[#This Row],[GasExtractionToDate]]</f>
        <v>82187</v>
      </c>
    </row>
    <row r="1223" spans="1:10" x14ac:dyDescent="0.35">
      <c r="A1223">
        <v>7</v>
      </c>
      <c r="B1223" t="s">
        <v>6</v>
      </c>
      <c r="C1223" t="s">
        <v>10</v>
      </c>
      <c r="D1223" s="1">
        <v>43007</v>
      </c>
      <c r="E1223">
        <v>295</v>
      </c>
      <c r="F1223">
        <v>70</v>
      </c>
      <c r="G1223">
        <f>SUMIFS(E$2:E1223,$A$2:A1223,Extraction[[#This Row],[AreaID]])</f>
        <v>13546</v>
      </c>
      <c r="H1223">
        <f>SUMIFS(F$2:F1223,$A$2:A1223,Extraction[[#This Row],[AreaID]])</f>
        <v>12640</v>
      </c>
      <c r="I1223">
        <f>VLOOKUP(Extraction[[#This Row],[AreaID]],Reserves[],4,FALSE)-Extraction[[#This Row],[OilExtractionToDate]]</f>
        <v>62820</v>
      </c>
      <c r="J1223">
        <f>VLOOKUP(Extraction[[#This Row],[AreaID]],Reserves[],5,FALSE)-Extraction[[#This Row],[GasExtractionToDate]]</f>
        <v>38737</v>
      </c>
    </row>
    <row r="1224" spans="1:10" x14ac:dyDescent="0.35">
      <c r="A1224">
        <v>13</v>
      </c>
      <c r="B1224" t="s">
        <v>15</v>
      </c>
      <c r="C1224" t="s">
        <v>19</v>
      </c>
      <c r="D1224" s="1">
        <v>43049</v>
      </c>
      <c r="E1224">
        <v>260</v>
      </c>
      <c r="F1224">
        <v>97</v>
      </c>
      <c r="G1224">
        <f>SUMIFS(E$2:E1224,$A$2:A1224,Extraction[[#This Row],[AreaID]])</f>
        <v>16108</v>
      </c>
      <c r="H1224">
        <f>SUMIFS(F$2:F1224,$A$2:A1224,Extraction[[#This Row],[AreaID]])</f>
        <v>14775</v>
      </c>
      <c r="I1224">
        <f>VLOOKUP(Extraction[[#This Row],[AreaID]],Reserves[],4,FALSE)-Extraction[[#This Row],[OilExtractionToDate]]</f>
        <v>76595</v>
      </c>
      <c r="J1224">
        <f>VLOOKUP(Extraction[[#This Row],[AreaID]],Reserves[],5,FALSE)-Extraction[[#This Row],[GasExtractionToDate]]</f>
        <v>64680</v>
      </c>
    </row>
    <row r="1225" spans="1:10" x14ac:dyDescent="0.35">
      <c r="A1225">
        <v>7</v>
      </c>
      <c r="B1225" t="s">
        <v>6</v>
      </c>
      <c r="C1225" t="s">
        <v>10</v>
      </c>
      <c r="D1225" s="1">
        <v>43014</v>
      </c>
      <c r="E1225">
        <v>255</v>
      </c>
      <c r="F1225">
        <v>59</v>
      </c>
      <c r="G1225">
        <f>SUMIFS(E$2:E1225,$A$2:A1225,Extraction[[#This Row],[AreaID]])</f>
        <v>13801</v>
      </c>
      <c r="H1225">
        <f>SUMIFS(F$2:F1225,$A$2:A1225,Extraction[[#This Row],[AreaID]])</f>
        <v>12699</v>
      </c>
      <c r="I1225">
        <f>VLOOKUP(Extraction[[#This Row],[AreaID]],Reserves[],4,FALSE)-Extraction[[#This Row],[OilExtractionToDate]]</f>
        <v>62565</v>
      </c>
      <c r="J1225">
        <f>VLOOKUP(Extraction[[#This Row],[AreaID]],Reserves[],5,FALSE)-Extraction[[#This Row],[GasExtractionToDate]]</f>
        <v>38678</v>
      </c>
    </row>
    <row r="1226" spans="1:10" x14ac:dyDescent="0.35">
      <c r="A1226">
        <v>13</v>
      </c>
      <c r="B1226" t="s">
        <v>15</v>
      </c>
      <c r="C1226" t="s">
        <v>19</v>
      </c>
      <c r="D1226" s="1">
        <v>43054</v>
      </c>
      <c r="E1226">
        <v>189</v>
      </c>
      <c r="F1226">
        <v>61</v>
      </c>
      <c r="G1226">
        <f>SUMIFS(E$2:E1226,$A$2:A1226,Extraction[[#This Row],[AreaID]])</f>
        <v>16297</v>
      </c>
      <c r="H1226">
        <f>SUMIFS(F$2:F1226,$A$2:A1226,Extraction[[#This Row],[AreaID]])</f>
        <v>14836</v>
      </c>
      <c r="I1226">
        <f>VLOOKUP(Extraction[[#This Row],[AreaID]],Reserves[],4,FALSE)-Extraction[[#This Row],[OilExtractionToDate]]</f>
        <v>76406</v>
      </c>
      <c r="J1226">
        <f>VLOOKUP(Extraction[[#This Row],[AreaID]],Reserves[],5,FALSE)-Extraction[[#This Row],[GasExtractionToDate]]</f>
        <v>64619</v>
      </c>
    </row>
    <row r="1227" spans="1:10" x14ac:dyDescent="0.35">
      <c r="A1227">
        <v>7</v>
      </c>
      <c r="B1227" t="s">
        <v>6</v>
      </c>
      <c r="C1227" t="s">
        <v>10</v>
      </c>
      <c r="D1227" s="1">
        <v>43022</v>
      </c>
      <c r="E1227">
        <v>237</v>
      </c>
      <c r="F1227">
        <v>248</v>
      </c>
      <c r="G1227">
        <f>SUMIFS(E$2:E1227,$A$2:A1227,Extraction[[#This Row],[AreaID]])</f>
        <v>14038</v>
      </c>
      <c r="H1227">
        <f>SUMIFS(F$2:F1227,$A$2:A1227,Extraction[[#This Row],[AreaID]])</f>
        <v>12947</v>
      </c>
      <c r="I1227">
        <f>VLOOKUP(Extraction[[#This Row],[AreaID]],Reserves[],4,FALSE)-Extraction[[#This Row],[OilExtractionToDate]]</f>
        <v>62328</v>
      </c>
      <c r="J1227">
        <f>VLOOKUP(Extraction[[#This Row],[AreaID]],Reserves[],5,FALSE)-Extraction[[#This Row],[GasExtractionToDate]]</f>
        <v>38430</v>
      </c>
    </row>
    <row r="1228" spans="1:10" x14ac:dyDescent="0.35">
      <c r="A1228">
        <v>5</v>
      </c>
      <c r="B1228" t="s">
        <v>5</v>
      </c>
      <c r="C1228" t="s">
        <v>9</v>
      </c>
      <c r="D1228" s="1">
        <v>43126</v>
      </c>
      <c r="E1228">
        <v>269</v>
      </c>
      <c r="F1228">
        <v>53</v>
      </c>
      <c r="G1228">
        <f>SUMIFS(E$2:E1228,$A$2:A1228,Extraction[[#This Row],[AreaID]])</f>
        <v>18740</v>
      </c>
      <c r="H1228">
        <f>SUMIFS(F$2:F1228,$A$2:A1228,Extraction[[#This Row],[AreaID]])</f>
        <v>16852</v>
      </c>
      <c r="I1228">
        <f>VLOOKUP(Extraction[[#This Row],[AreaID]],Reserves[],4,FALSE)-Extraction[[#This Row],[OilExtractionToDate]]</f>
        <v>28683</v>
      </c>
      <c r="J1228">
        <f>VLOOKUP(Extraction[[#This Row],[AreaID]],Reserves[],5,FALSE)-Extraction[[#This Row],[GasExtractionToDate]]</f>
        <v>60856</v>
      </c>
    </row>
    <row r="1229" spans="1:10" x14ac:dyDescent="0.35">
      <c r="A1229">
        <v>7</v>
      </c>
      <c r="B1229" t="s">
        <v>6</v>
      </c>
      <c r="C1229" t="s">
        <v>10</v>
      </c>
      <c r="D1229" s="1">
        <v>43026</v>
      </c>
      <c r="E1229">
        <v>229</v>
      </c>
      <c r="F1229">
        <v>290</v>
      </c>
      <c r="G1229">
        <f>SUMIFS(E$2:E1229,$A$2:A1229,Extraction[[#This Row],[AreaID]])</f>
        <v>14267</v>
      </c>
      <c r="H1229">
        <f>SUMIFS(F$2:F1229,$A$2:A1229,Extraction[[#This Row],[AreaID]])</f>
        <v>13237</v>
      </c>
      <c r="I1229">
        <f>VLOOKUP(Extraction[[#This Row],[AreaID]],Reserves[],4,FALSE)-Extraction[[#This Row],[OilExtractionToDate]]</f>
        <v>62099</v>
      </c>
      <c r="J1229">
        <f>VLOOKUP(Extraction[[#This Row],[AreaID]],Reserves[],5,FALSE)-Extraction[[#This Row],[GasExtractionToDate]]</f>
        <v>38140</v>
      </c>
    </row>
    <row r="1230" spans="1:10" x14ac:dyDescent="0.35">
      <c r="A1230">
        <v>3</v>
      </c>
      <c r="B1230" t="s">
        <v>4</v>
      </c>
      <c r="C1230" t="s">
        <v>7</v>
      </c>
      <c r="D1230" s="1">
        <v>42997</v>
      </c>
      <c r="E1230">
        <v>174</v>
      </c>
      <c r="F1230">
        <v>250</v>
      </c>
      <c r="G1230">
        <f>SUMIFS(E$2:E1230,$A$2:A1230,Extraction[[#This Row],[AreaID]])</f>
        <v>14045</v>
      </c>
      <c r="H1230">
        <f>SUMIFS(F$2:F1230,$A$2:A1230,Extraction[[#This Row],[AreaID]])</f>
        <v>11564</v>
      </c>
      <c r="I1230">
        <f>VLOOKUP(Extraction[[#This Row],[AreaID]],Reserves[],4,FALSE)-Extraction[[#This Row],[OilExtractionToDate]]</f>
        <v>38113</v>
      </c>
      <c r="J1230">
        <f>VLOOKUP(Extraction[[#This Row],[AreaID]],Reserves[],5,FALSE)-Extraction[[#This Row],[GasExtractionToDate]]</f>
        <v>84874</v>
      </c>
    </row>
    <row r="1231" spans="1:10" x14ac:dyDescent="0.35">
      <c r="A1231">
        <v>1</v>
      </c>
      <c r="B1231" t="s">
        <v>4</v>
      </c>
      <c r="C1231" t="s">
        <v>12</v>
      </c>
      <c r="D1231" s="1">
        <v>43085</v>
      </c>
      <c r="E1231">
        <v>232</v>
      </c>
      <c r="F1231">
        <v>231</v>
      </c>
      <c r="G1231">
        <f>SUMIFS(E$2:E1231,$A$2:A1231,Extraction[[#This Row],[AreaID]])</f>
        <v>17778</v>
      </c>
      <c r="H1231">
        <f>SUMIFS(F$2:F1231,$A$2:A1231,Extraction[[#This Row],[AreaID]])</f>
        <v>17140</v>
      </c>
      <c r="I1231">
        <f>VLOOKUP(Extraction[[#This Row],[AreaID]],Reserves[],4,FALSE)-Extraction[[#This Row],[OilExtractionToDate]]</f>
        <v>69812</v>
      </c>
      <c r="J1231">
        <f>VLOOKUP(Extraction[[#This Row],[AreaID]],Reserves[],5,FALSE)-Extraction[[#This Row],[GasExtractionToDate]]</f>
        <v>55461</v>
      </c>
    </row>
    <row r="1232" spans="1:10" x14ac:dyDescent="0.35">
      <c r="A1232">
        <v>11</v>
      </c>
      <c r="B1232" t="s">
        <v>14</v>
      </c>
      <c r="C1232" t="s">
        <v>17</v>
      </c>
      <c r="D1232" s="1">
        <v>42990</v>
      </c>
      <c r="E1232">
        <v>206</v>
      </c>
      <c r="F1232">
        <v>285</v>
      </c>
      <c r="G1232">
        <f>SUMIFS(E$2:E1232,$A$2:A1232,Extraction[[#This Row],[AreaID]])</f>
        <v>14840</v>
      </c>
      <c r="H1232">
        <f>SUMIFS(F$2:F1232,$A$2:A1232,Extraction[[#This Row],[AreaID]])</f>
        <v>14467</v>
      </c>
      <c r="I1232">
        <f>VLOOKUP(Extraction[[#This Row],[AreaID]],Reserves[],4,FALSE)-Extraction[[#This Row],[OilExtractionToDate]]</f>
        <v>61140</v>
      </c>
      <c r="J1232">
        <f>VLOOKUP(Extraction[[#This Row],[AreaID]],Reserves[],5,FALSE)-Extraction[[#This Row],[GasExtractionToDate]]</f>
        <v>82330</v>
      </c>
    </row>
    <row r="1233" spans="1:10" x14ac:dyDescent="0.35">
      <c r="A1233">
        <v>5</v>
      </c>
      <c r="B1233" t="s">
        <v>5</v>
      </c>
      <c r="C1233" t="s">
        <v>9</v>
      </c>
      <c r="D1233" s="1">
        <v>43129</v>
      </c>
      <c r="E1233">
        <v>164</v>
      </c>
      <c r="F1233">
        <v>153</v>
      </c>
      <c r="G1233">
        <f>SUMIFS(E$2:E1233,$A$2:A1233,Extraction[[#This Row],[AreaID]])</f>
        <v>18904</v>
      </c>
      <c r="H1233">
        <f>SUMIFS(F$2:F1233,$A$2:A1233,Extraction[[#This Row],[AreaID]])</f>
        <v>17005</v>
      </c>
      <c r="I1233">
        <f>VLOOKUP(Extraction[[#This Row],[AreaID]],Reserves[],4,FALSE)-Extraction[[#This Row],[OilExtractionToDate]]</f>
        <v>28519</v>
      </c>
      <c r="J1233">
        <f>VLOOKUP(Extraction[[#This Row],[AreaID]],Reserves[],5,FALSE)-Extraction[[#This Row],[GasExtractionToDate]]</f>
        <v>60703</v>
      </c>
    </row>
    <row r="1234" spans="1:10" x14ac:dyDescent="0.35">
      <c r="A1234">
        <v>2</v>
      </c>
      <c r="B1234" t="s">
        <v>4</v>
      </c>
      <c r="C1234" t="s">
        <v>13</v>
      </c>
      <c r="D1234" s="1">
        <v>43078</v>
      </c>
      <c r="E1234">
        <v>88</v>
      </c>
      <c r="F1234">
        <v>83</v>
      </c>
      <c r="G1234">
        <f>SUMIFS(E$2:E1234,$A$2:A1234,Extraction[[#This Row],[AreaID]])</f>
        <v>16894</v>
      </c>
      <c r="H1234">
        <f>SUMIFS(F$2:F1234,$A$2:A1234,Extraction[[#This Row],[AreaID]])</f>
        <v>16152</v>
      </c>
      <c r="I1234">
        <f>VLOOKUP(Extraction[[#This Row],[AreaID]],Reserves[],4,FALSE)-Extraction[[#This Row],[OilExtractionToDate]]</f>
        <v>47547</v>
      </c>
      <c r="J1234">
        <f>VLOOKUP(Extraction[[#This Row],[AreaID]],Reserves[],5,FALSE)-Extraction[[#This Row],[GasExtractionToDate]]</f>
        <v>70057</v>
      </c>
    </row>
    <row r="1235" spans="1:10" x14ac:dyDescent="0.35">
      <c r="A1235">
        <v>4</v>
      </c>
      <c r="B1235" t="s">
        <v>5</v>
      </c>
      <c r="C1235" t="s">
        <v>8</v>
      </c>
      <c r="D1235" s="1">
        <v>43022</v>
      </c>
      <c r="E1235">
        <v>274</v>
      </c>
      <c r="F1235">
        <v>113</v>
      </c>
      <c r="G1235">
        <f>SUMIFS(E$2:E1235,$A$2:A1235,Extraction[[#This Row],[AreaID]])</f>
        <v>15221</v>
      </c>
      <c r="H1235">
        <f>SUMIFS(F$2:F1235,$A$2:A1235,Extraction[[#This Row],[AreaID]])</f>
        <v>14177</v>
      </c>
      <c r="I1235">
        <f>VLOOKUP(Extraction[[#This Row],[AreaID]],Reserves[],4,FALSE)-Extraction[[#This Row],[OilExtractionToDate]]</f>
        <v>49969</v>
      </c>
      <c r="J1235">
        <f>VLOOKUP(Extraction[[#This Row],[AreaID]],Reserves[],5,FALSE)-Extraction[[#This Row],[GasExtractionToDate]]</f>
        <v>74276</v>
      </c>
    </row>
    <row r="1236" spans="1:10" x14ac:dyDescent="0.35">
      <c r="A1236">
        <v>7</v>
      </c>
      <c r="B1236" t="s">
        <v>6</v>
      </c>
      <c r="C1236" t="s">
        <v>10</v>
      </c>
      <c r="D1236" s="1">
        <v>43031</v>
      </c>
      <c r="E1236">
        <v>297</v>
      </c>
      <c r="F1236">
        <v>163</v>
      </c>
      <c r="G1236">
        <f>SUMIFS(E$2:E1236,$A$2:A1236,Extraction[[#This Row],[AreaID]])</f>
        <v>14564</v>
      </c>
      <c r="H1236">
        <f>SUMIFS(F$2:F1236,$A$2:A1236,Extraction[[#This Row],[AreaID]])</f>
        <v>13400</v>
      </c>
      <c r="I1236">
        <f>VLOOKUP(Extraction[[#This Row],[AreaID]],Reserves[],4,FALSE)-Extraction[[#This Row],[OilExtractionToDate]]</f>
        <v>61802</v>
      </c>
      <c r="J1236">
        <f>VLOOKUP(Extraction[[#This Row],[AreaID]],Reserves[],5,FALSE)-Extraction[[#This Row],[GasExtractionToDate]]</f>
        <v>37977</v>
      </c>
    </row>
    <row r="1237" spans="1:10" x14ac:dyDescent="0.35">
      <c r="A1237">
        <v>7</v>
      </c>
      <c r="B1237" t="s">
        <v>6</v>
      </c>
      <c r="C1237" t="s">
        <v>10</v>
      </c>
      <c r="D1237" s="1">
        <v>43036</v>
      </c>
      <c r="E1237">
        <v>146</v>
      </c>
      <c r="F1237">
        <v>128</v>
      </c>
      <c r="G1237">
        <f>SUMIFS(E$2:E1237,$A$2:A1237,Extraction[[#This Row],[AreaID]])</f>
        <v>14710</v>
      </c>
      <c r="H1237">
        <f>SUMIFS(F$2:F1237,$A$2:A1237,Extraction[[#This Row],[AreaID]])</f>
        <v>13528</v>
      </c>
      <c r="I1237">
        <f>VLOOKUP(Extraction[[#This Row],[AreaID]],Reserves[],4,FALSE)-Extraction[[#This Row],[OilExtractionToDate]]</f>
        <v>61656</v>
      </c>
      <c r="J1237">
        <f>VLOOKUP(Extraction[[#This Row],[AreaID]],Reserves[],5,FALSE)-Extraction[[#This Row],[GasExtractionToDate]]</f>
        <v>37849</v>
      </c>
    </row>
    <row r="1238" spans="1:10" x14ac:dyDescent="0.35">
      <c r="A1238">
        <v>11</v>
      </c>
      <c r="B1238" t="s">
        <v>14</v>
      </c>
      <c r="C1238" t="s">
        <v>17</v>
      </c>
      <c r="D1238" s="1">
        <v>42996</v>
      </c>
      <c r="E1238">
        <v>286</v>
      </c>
      <c r="F1238">
        <v>54</v>
      </c>
      <c r="G1238">
        <f>SUMIFS(E$2:E1238,$A$2:A1238,Extraction[[#This Row],[AreaID]])</f>
        <v>15126</v>
      </c>
      <c r="H1238">
        <f>SUMIFS(F$2:F1238,$A$2:A1238,Extraction[[#This Row],[AreaID]])</f>
        <v>14521</v>
      </c>
      <c r="I1238">
        <f>VLOOKUP(Extraction[[#This Row],[AreaID]],Reserves[],4,FALSE)-Extraction[[#This Row],[OilExtractionToDate]]</f>
        <v>60854</v>
      </c>
      <c r="J1238">
        <f>VLOOKUP(Extraction[[#This Row],[AreaID]],Reserves[],5,FALSE)-Extraction[[#This Row],[GasExtractionToDate]]</f>
        <v>82276</v>
      </c>
    </row>
    <row r="1239" spans="1:10" x14ac:dyDescent="0.35">
      <c r="A1239">
        <v>7</v>
      </c>
      <c r="B1239" t="s">
        <v>6</v>
      </c>
      <c r="C1239" t="s">
        <v>10</v>
      </c>
      <c r="D1239" s="1">
        <v>43044</v>
      </c>
      <c r="E1239">
        <v>159</v>
      </c>
      <c r="F1239">
        <v>215</v>
      </c>
      <c r="G1239">
        <f>SUMIFS(E$2:E1239,$A$2:A1239,Extraction[[#This Row],[AreaID]])</f>
        <v>14869</v>
      </c>
      <c r="H1239">
        <f>SUMIFS(F$2:F1239,$A$2:A1239,Extraction[[#This Row],[AreaID]])</f>
        <v>13743</v>
      </c>
      <c r="I1239">
        <f>VLOOKUP(Extraction[[#This Row],[AreaID]],Reserves[],4,FALSE)-Extraction[[#This Row],[OilExtractionToDate]]</f>
        <v>61497</v>
      </c>
      <c r="J1239">
        <f>VLOOKUP(Extraction[[#This Row],[AreaID]],Reserves[],5,FALSE)-Extraction[[#This Row],[GasExtractionToDate]]</f>
        <v>37634</v>
      </c>
    </row>
    <row r="1240" spans="1:10" x14ac:dyDescent="0.35">
      <c r="A1240">
        <v>5</v>
      </c>
      <c r="B1240" t="s">
        <v>5</v>
      </c>
      <c r="C1240" t="s">
        <v>9</v>
      </c>
      <c r="D1240" s="1">
        <v>43132</v>
      </c>
      <c r="E1240">
        <v>266</v>
      </c>
      <c r="F1240">
        <v>134</v>
      </c>
      <c r="G1240">
        <f>SUMIFS(E$2:E1240,$A$2:A1240,Extraction[[#This Row],[AreaID]])</f>
        <v>19170</v>
      </c>
      <c r="H1240">
        <f>SUMIFS(F$2:F1240,$A$2:A1240,Extraction[[#This Row],[AreaID]])</f>
        <v>17139</v>
      </c>
      <c r="I1240">
        <f>VLOOKUP(Extraction[[#This Row],[AreaID]],Reserves[],4,FALSE)-Extraction[[#This Row],[OilExtractionToDate]]</f>
        <v>28253</v>
      </c>
      <c r="J1240">
        <f>VLOOKUP(Extraction[[#This Row],[AreaID]],Reserves[],5,FALSE)-Extraction[[#This Row],[GasExtractionToDate]]</f>
        <v>60569</v>
      </c>
    </row>
    <row r="1241" spans="1:10" x14ac:dyDescent="0.35">
      <c r="A1241">
        <v>7</v>
      </c>
      <c r="B1241" t="s">
        <v>6</v>
      </c>
      <c r="C1241" t="s">
        <v>10</v>
      </c>
      <c r="D1241" s="1">
        <v>43048</v>
      </c>
      <c r="E1241">
        <v>156</v>
      </c>
      <c r="F1241">
        <v>142</v>
      </c>
      <c r="G1241">
        <f>SUMIFS(E$2:E1241,$A$2:A1241,Extraction[[#This Row],[AreaID]])</f>
        <v>15025</v>
      </c>
      <c r="H1241">
        <f>SUMIFS(F$2:F1241,$A$2:A1241,Extraction[[#This Row],[AreaID]])</f>
        <v>13885</v>
      </c>
      <c r="I1241">
        <f>VLOOKUP(Extraction[[#This Row],[AreaID]],Reserves[],4,FALSE)-Extraction[[#This Row],[OilExtractionToDate]]</f>
        <v>61341</v>
      </c>
      <c r="J1241">
        <f>VLOOKUP(Extraction[[#This Row],[AreaID]],Reserves[],5,FALSE)-Extraction[[#This Row],[GasExtractionToDate]]</f>
        <v>37492</v>
      </c>
    </row>
    <row r="1242" spans="1:10" x14ac:dyDescent="0.35">
      <c r="A1242">
        <v>3</v>
      </c>
      <c r="B1242" t="s">
        <v>4</v>
      </c>
      <c r="C1242" t="s">
        <v>7</v>
      </c>
      <c r="D1242" s="1">
        <v>43004</v>
      </c>
      <c r="E1242">
        <v>88</v>
      </c>
      <c r="F1242">
        <v>87</v>
      </c>
      <c r="G1242">
        <f>SUMIFS(E$2:E1242,$A$2:A1242,Extraction[[#This Row],[AreaID]])</f>
        <v>14133</v>
      </c>
      <c r="H1242">
        <f>SUMIFS(F$2:F1242,$A$2:A1242,Extraction[[#This Row],[AreaID]])</f>
        <v>11651</v>
      </c>
      <c r="I1242">
        <f>VLOOKUP(Extraction[[#This Row],[AreaID]],Reserves[],4,FALSE)-Extraction[[#This Row],[OilExtractionToDate]]</f>
        <v>38025</v>
      </c>
      <c r="J1242">
        <f>VLOOKUP(Extraction[[#This Row],[AreaID]],Reserves[],5,FALSE)-Extraction[[#This Row],[GasExtractionToDate]]</f>
        <v>84787</v>
      </c>
    </row>
    <row r="1243" spans="1:10" x14ac:dyDescent="0.35">
      <c r="A1243">
        <v>5</v>
      </c>
      <c r="B1243" t="s">
        <v>5</v>
      </c>
      <c r="C1243" t="s">
        <v>9</v>
      </c>
      <c r="D1243" s="1">
        <v>43135</v>
      </c>
      <c r="E1243">
        <v>143</v>
      </c>
      <c r="F1243">
        <v>177</v>
      </c>
      <c r="G1243">
        <f>SUMIFS(E$2:E1243,$A$2:A1243,Extraction[[#This Row],[AreaID]])</f>
        <v>19313</v>
      </c>
      <c r="H1243">
        <f>SUMIFS(F$2:F1243,$A$2:A1243,Extraction[[#This Row],[AreaID]])</f>
        <v>17316</v>
      </c>
      <c r="I1243">
        <f>VLOOKUP(Extraction[[#This Row],[AreaID]],Reserves[],4,FALSE)-Extraction[[#This Row],[OilExtractionToDate]]</f>
        <v>28110</v>
      </c>
      <c r="J1243">
        <f>VLOOKUP(Extraction[[#This Row],[AreaID]],Reserves[],5,FALSE)-Extraction[[#This Row],[GasExtractionToDate]]</f>
        <v>60392</v>
      </c>
    </row>
    <row r="1244" spans="1:10" x14ac:dyDescent="0.35">
      <c r="A1244">
        <v>1</v>
      </c>
      <c r="B1244" t="s">
        <v>4</v>
      </c>
      <c r="C1244" t="s">
        <v>12</v>
      </c>
      <c r="D1244" s="1">
        <v>43089</v>
      </c>
      <c r="E1244">
        <v>124</v>
      </c>
      <c r="F1244">
        <v>268</v>
      </c>
      <c r="G1244">
        <f>SUMIFS(E$2:E1244,$A$2:A1244,Extraction[[#This Row],[AreaID]])</f>
        <v>17902</v>
      </c>
      <c r="H1244">
        <f>SUMIFS(F$2:F1244,$A$2:A1244,Extraction[[#This Row],[AreaID]])</f>
        <v>17408</v>
      </c>
      <c r="I1244">
        <f>VLOOKUP(Extraction[[#This Row],[AreaID]],Reserves[],4,FALSE)-Extraction[[#This Row],[OilExtractionToDate]]</f>
        <v>69688</v>
      </c>
      <c r="J1244">
        <f>VLOOKUP(Extraction[[#This Row],[AreaID]],Reserves[],5,FALSE)-Extraction[[#This Row],[GasExtractionToDate]]</f>
        <v>55193</v>
      </c>
    </row>
    <row r="1245" spans="1:10" x14ac:dyDescent="0.35">
      <c r="A1245">
        <v>14</v>
      </c>
      <c r="B1245" t="s">
        <v>15</v>
      </c>
      <c r="C1245" t="s">
        <v>13</v>
      </c>
      <c r="D1245" s="1">
        <v>43169</v>
      </c>
      <c r="E1245">
        <v>177</v>
      </c>
      <c r="F1245">
        <v>133</v>
      </c>
      <c r="G1245">
        <f>SUMIFS(E$2:E1245,$A$2:A1245,Extraction[[#This Row],[AreaID]])</f>
        <v>18656</v>
      </c>
      <c r="H1245">
        <f>SUMIFS(F$2:F1245,$A$2:A1245,Extraction[[#This Row],[AreaID]])</f>
        <v>16597</v>
      </c>
      <c r="I1245">
        <f>VLOOKUP(Extraction[[#This Row],[AreaID]],Reserves[],4,FALSE)-Extraction[[#This Row],[OilExtractionToDate]]</f>
        <v>56755</v>
      </c>
      <c r="J1245">
        <f>VLOOKUP(Extraction[[#This Row],[AreaID]],Reserves[],5,FALSE)-Extraction[[#This Row],[GasExtractionToDate]]</f>
        <v>59541</v>
      </c>
    </row>
    <row r="1246" spans="1:10" x14ac:dyDescent="0.35">
      <c r="A1246">
        <v>7</v>
      </c>
      <c r="B1246" t="s">
        <v>6</v>
      </c>
      <c r="C1246" t="s">
        <v>10</v>
      </c>
      <c r="D1246" s="1">
        <v>43053</v>
      </c>
      <c r="E1246">
        <v>144</v>
      </c>
      <c r="F1246">
        <v>154</v>
      </c>
      <c r="G1246">
        <f>SUMIFS(E$2:E1246,$A$2:A1246,Extraction[[#This Row],[AreaID]])</f>
        <v>15169</v>
      </c>
      <c r="H1246">
        <f>SUMIFS(F$2:F1246,$A$2:A1246,Extraction[[#This Row],[AreaID]])</f>
        <v>14039</v>
      </c>
      <c r="I1246">
        <f>VLOOKUP(Extraction[[#This Row],[AreaID]],Reserves[],4,FALSE)-Extraction[[#This Row],[OilExtractionToDate]]</f>
        <v>61197</v>
      </c>
      <c r="J1246">
        <f>VLOOKUP(Extraction[[#This Row],[AreaID]],Reserves[],5,FALSE)-Extraction[[#This Row],[GasExtractionToDate]]</f>
        <v>37338</v>
      </c>
    </row>
    <row r="1247" spans="1:10" x14ac:dyDescent="0.35">
      <c r="A1247">
        <v>13</v>
      </c>
      <c r="B1247" t="s">
        <v>15</v>
      </c>
      <c r="C1247" t="s">
        <v>19</v>
      </c>
      <c r="D1247" s="1">
        <v>43060</v>
      </c>
      <c r="E1247">
        <v>102</v>
      </c>
      <c r="F1247">
        <v>287</v>
      </c>
      <c r="G1247">
        <f>SUMIFS(E$2:E1247,$A$2:A1247,Extraction[[#This Row],[AreaID]])</f>
        <v>16399</v>
      </c>
      <c r="H1247">
        <f>SUMIFS(F$2:F1247,$A$2:A1247,Extraction[[#This Row],[AreaID]])</f>
        <v>15123</v>
      </c>
      <c r="I1247">
        <f>VLOOKUP(Extraction[[#This Row],[AreaID]],Reserves[],4,FALSE)-Extraction[[#This Row],[OilExtractionToDate]]</f>
        <v>76304</v>
      </c>
      <c r="J1247">
        <f>VLOOKUP(Extraction[[#This Row],[AreaID]],Reserves[],5,FALSE)-Extraction[[#This Row],[GasExtractionToDate]]</f>
        <v>64332</v>
      </c>
    </row>
    <row r="1248" spans="1:10" x14ac:dyDescent="0.35">
      <c r="A1248">
        <v>7</v>
      </c>
      <c r="B1248" t="s">
        <v>6</v>
      </c>
      <c r="C1248" t="s">
        <v>10</v>
      </c>
      <c r="D1248" s="1">
        <v>43056</v>
      </c>
      <c r="E1248">
        <v>83</v>
      </c>
      <c r="F1248">
        <v>156</v>
      </c>
      <c r="G1248">
        <f>SUMIFS(E$2:E1248,$A$2:A1248,Extraction[[#This Row],[AreaID]])</f>
        <v>15252</v>
      </c>
      <c r="H1248">
        <f>SUMIFS(F$2:F1248,$A$2:A1248,Extraction[[#This Row],[AreaID]])</f>
        <v>14195</v>
      </c>
      <c r="I1248">
        <f>VLOOKUP(Extraction[[#This Row],[AreaID]],Reserves[],4,FALSE)-Extraction[[#This Row],[OilExtractionToDate]]</f>
        <v>61114</v>
      </c>
      <c r="J1248">
        <f>VLOOKUP(Extraction[[#This Row],[AreaID]],Reserves[],5,FALSE)-Extraction[[#This Row],[GasExtractionToDate]]</f>
        <v>37182</v>
      </c>
    </row>
    <row r="1249" spans="1:10" x14ac:dyDescent="0.35">
      <c r="A1249">
        <v>7</v>
      </c>
      <c r="B1249" t="s">
        <v>6</v>
      </c>
      <c r="C1249" t="s">
        <v>10</v>
      </c>
      <c r="D1249" s="1">
        <v>43063</v>
      </c>
      <c r="E1249">
        <v>134</v>
      </c>
      <c r="F1249">
        <v>253</v>
      </c>
      <c r="G1249">
        <f>SUMIFS(E$2:E1249,$A$2:A1249,Extraction[[#This Row],[AreaID]])</f>
        <v>15386</v>
      </c>
      <c r="H1249">
        <f>SUMIFS(F$2:F1249,$A$2:A1249,Extraction[[#This Row],[AreaID]])</f>
        <v>14448</v>
      </c>
      <c r="I1249">
        <f>VLOOKUP(Extraction[[#This Row],[AreaID]],Reserves[],4,FALSE)-Extraction[[#This Row],[OilExtractionToDate]]</f>
        <v>60980</v>
      </c>
      <c r="J1249">
        <f>VLOOKUP(Extraction[[#This Row],[AreaID]],Reserves[],5,FALSE)-Extraction[[#This Row],[GasExtractionToDate]]</f>
        <v>36929</v>
      </c>
    </row>
    <row r="1250" spans="1:10" x14ac:dyDescent="0.35">
      <c r="A1250">
        <v>10</v>
      </c>
      <c r="B1250" t="s">
        <v>14</v>
      </c>
      <c r="C1250" t="s">
        <v>16</v>
      </c>
      <c r="D1250" s="1">
        <v>43063</v>
      </c>
      <c r="E1250">
        <v>115</v>
      </c>
      <c r="F1250">
        <v>262</v>
      </c>
      <c r="G1250">
        <f>SUMIFS(E$2:E1250,$A$2:A1250,Extraction[[#This Row],[AreaID]])</f>
        <v>15737</v>
      </c>
      <c r="H1250">
        <f>SUMIFS(F$2:F1250,$A$2:A1250,Extraction[[#This Row],[AreaID]])</f>
        <v>14668</v>
      </c>
      <c r="I1250">
        <f>VLOOKUP(Extraction[[#This Row],[AreaID]],Reserves[],4,FALSE)-Extraction[[#This Row],[OilExtractionToDate]]</f>
        <v>61491</v>
      </c>
      <c r="J1250">
        <f>VLOOKUP(Extraction[[#This Row],[AreaID]],Reserves[],5,FALSE)-Extraction[[#This Row],[GasExtractionToDate]]</f>
        <v>50585</v>
      </c>
    </row>
    <row r="1251" spans="1:10" x14ac:dyDescent="0.35">
      <c r="A1251">
        <v>1</v>
      </c>
      <c r="B1251" t="s">
        <v>4</v>
      </c>
      <c r="C1251" t="s">
        <v>12</v>
      </c>
      <c r="D1251" s="1">
        <v>43097</v>
      </c>
      <c r="E1251">
        <v>199</v>
      </c>
      <c r="F1251">
        <v>269</v>
      </c>
      <c r="G1251">
        <f>SUMIFS(E$2:E1251,$A$2:A1251,Extraction[[#This Row],[AreaID]])</f>
        <v>18101</v>
      </c>
      <c r="H1251">
        <f>SUMIFS(F$2:F1251,$A$2:A1251,Extraction[[#This Row],[AreaID]])</f>
        <v>17677</v>
      </c>
      <c r="I1251">
        <f>VLOOKUP(Extraction[[#This Row],[AreaID]],Reserves[],4,FALSE)-Extraction[[#This Row],[OilExtractionToDate]]</f>
        <v>69489</v>
      </c>
      <c r="J1251">
        <f>VLOOKUP(Extraction[[#This Row],[AreaID]],Reserves[],5,FALSE)-Extraction[[#This Row],[GasExtractionToDate]]</f>
        <v>54924</v>
      </c>
    </row>
    <row r="1252" spans="1:10" x14ac:dyDescent="0.35">
      <c r="A1252">
        <v>14</v>
      </c>
      <c r="B1252" t="s">
        <v>15</v>
      </c>
      <c r="C1252" t="s">
        <v>13</v>
      </c>
      <c r="D1252" s="1">
        <v>43176</v>
      </c>
      <c r="E1252">
        <v>107</v>
      </c>
      <c r="F1252">
        <v>166</v>
      </c>
      <c r="G1252">
        <f>SUMIFS(E$2:E1252,$A$2:A1252,Extraction[[#This Row],[AreaID]])</f>
        <v>18763</v>
      </c>
      <c r="H1252">
        <f>SUMIFS(F$2:F1252,$A$2:A1252,Extraction[[#This Row],[AreaID]])</f>
        <v>16763</v>
      </c>
      <c r="I1252">
        <f>VLOOKUP(Extraction[[#This Row],[AreaID]],Reserves[],4,FALSE)-Extraction[[#This Row],[OilExtractionToDate]]</f>
        <v>56648</v>
      </c>
      <c r="J1252">
        <f>VLOOKUP(Extraction[[#This Row],[AreaID]],Reserves[],5,FALSE)-Extraction[[#This Row],[GasExtractionToDate]]</f>
        <v>59375</v>
      </c>
    </row>
    <row r="1253" spans="1:10" x14ac:dyDescent="0.35">
      <c r="A1253">
        <v>12</v>
      </c>
      <c r="B1253" t="s">
        <v>14</v>
      </c>
      <c r="C1253" t="s">
        <v>18</v>
      </c>
      <c r="D1253" s="1">
        <v>43055</v>
      </c>
      <c r="E1253">
        <v>96</v>
      </c>
      <c r="F1253">
        <v>98</v>
      </c>
      <c r="G1253">
        <f>SUMIFS(E$2:E1253,$A$2:A1253,Extraction[[#This Row],[AreaID]])</f>
        <v>17146</v>
      </c>
      <c r="H1253">
        <f>SUMIFS(F$2:F1253,$A$2:A1253,Extraction[[#This Row],[AreaID]])</f>
        <v>15116</v>
      </c>
      <c r="I1253">
        <f>VLOOKUP(Extraction[[#This Row],[AreaID]],Reserves[],4,FALSE)-Extraction[[#This Row],[OilExtractionToDate]]</f>
        <v>46241</v>
      </c>
      <c r="J1253">
        <f>VLOOKUP(Extraction[[#This Row],[AreaID]],Reserves[],5,FALSE)-Extraction[[#This Row],[GasExtractionToDate]]</f>
        <v>82089</v>
      </c>
    </row>
    <row r="1254" spans="1:10" x14ac:dyDescent="0.35">
      <c r="A1254">
        <v>7</v>
      </c>
      <c r="B1254" t="s">
        <v>6</v>
      </c>
      <c r="C1254" t="s">
        <v>10</v>
      </c>
      <c r="D1254" s="1">
        <v>43069</v>
      </c>
      <c r="E1254">
        <v>172</v>
      </c>
      <c r="F1254">
        <v>239</v>
      </c>
      <c r="G1254">
        <f>SUMIFS(E$2:E1254,$A$2:A1254,Extraction[[#This Row],[AreaID]])</f>
        <v>15558</v>
      </c>
      <c r="H1254">
        <f>SUMIFS(F$2:F1254,$A$2:A1254,Extraction[[#This Row],[AreaID]])</f>
        <v>14687</v>
      </c>
      <c r="I1254">
        <f>VLOOKUP(Extraction[[#This Row],[AreaID]],Reserves[],4,FALSE)-Extraction[[#This Row],[OilExtractionToDate]]</f>
        <v>60808</v>
      </c>
      <c r="J1254">
        <f>VLOOKUP(Extraction[[#This Row],[AreaID]],Reserves[],5,FALSE)-Extraction[[#This Row],[GasExtractionToDate]]</f>
        <v>36690</v>
      </c>
    </row>
    <row r="1255" spans="1:10" x14ac:dyDescent="0.35">
      <c r="A1255">
        <v>11</v>
      </c>
      <c r="B1255" t="s">
        <v>14</v>
      </c>
      <c r="C1255" t="s">
        <v>17</v>
      </c>
      <c r="D1255" s="1">
        <v>43003</v>
      </c>
      <c r="E1255">
        <v>289</v>
      </c>
      <c r="F1255">
        <v>103</v>
      </c>
      <c r="G1255">
        <f>SUMIFS(E$2:E1255,$A$2:A1255,Extraction[[#This Row],[AreaID]])</f>
        <v>15415</v>
      </c>
      <c r="H1255">
        <f>SUMIFS(F$2:F1255,$A$2:A1255,Extraction[[#This Row],[AreaID]])</f>
        <v>14624</v>
      </c>
      <c r="I1255">
        <f>VLOOKUP(Extraction[[#This Row],[AreaID]],Reserves[],4,FALSE)-Extraction[[#This Row],[OilExtractionToDate]]</f>
        <v>60565</v>
      </c>
      <c r="J1255">
        <f>VLOOKUP(Extraction[[#This Row],[AreaID]],Reserves[],5,FALSE)-Extraction[[#This Row],[GasExtractionToDate]]</f>
        <v>82173</v>
      </c>
    </row>
    <row r="1256" spans="1:10" x14ac:dyDescent="0.35">
      <c r="A1256">
        <v>10</v>
      </c>
      <c r="B1256" t="s">
        <v>14</v>
      </c>
      <c r="C1256" t="s">
        <v>16</v>
      </c>
      <c r="D1256" s="1">
        <v>43069</v>
      </c>
      <c r="E1256">
        <v>94</v>
      </c>
      <c r="F1256">
        <v>168</v>
      </c>
      <c r="G1256">
        <f>SUMIFS(E$2:E1256,$A$2:A1256,Extraction[[#This Row],[AreaID]])</f>
        <v>15831</v>
      </c>
      <c r="H1256">
        <f>SUMIFS(F$2:F1256,$A$2:A1256,Extraction[[#This Row],[AreaID]])</f>
        <v>14836</v>
      </c>
      <c r="I1256">
        <f>VLOOKUP(Extraction[[#This Row],[AreaID]],Reserves[],4,FALSE)-Extraction[[#This Row],[OilExtractionToDate]]</f>
        <v>61397</v>
      </c>
      <c r="J1256">
        <f>VLOOKUP(Extraction[[#This Row],[AreaID]],Reserves[],5,FALSE)-Extraction[[#This Row],[GasExtractionToDate]]</f>
        <v>50417</v>
      </c>
    </row>
    <row r="1257" spans="1:10" x14ac:dyDescent="0.35">
      <c r="A1257">
        <v>2</v>
      </c>
      <c r="B1257" t="s">
        <v>4</v>
      </c>
      <c r="C1257" t="s">
        <v>13</v>
      </c>
      <c r="D1257" s="1">
        <v>43081</v>
      </c>
      <c r="E1257">
        <v>125</v>
      </c>
      <c r="F1257">
        <v>67</v>
      </c>
      <c r="G1257">
        <f>SUMIFS(E$2:E1257,$A$2:A1257,Extraction[[#This Row],[AreaID]])</f>
        <v>17019</v>
      </c>
      <c r="H1257">
        <f>SUMIFS(F$2:F1257,$A$2:A1257,Extraction[[#This Row],[AreaID]])</f>
        <v>16219</v>
      </c>
      <c r="I1257">
        <f>VLOOKUP(Extraction[[#This Row],[AreaID]],Reserves[],4,FALSE)-Extraction[[#This Row],[OilExtractionToDate]]</f>
        <v>47422</v>
      </c>
      <c r="J1257">
        <f>VLOOKUP(Extraction[[#This Row],[AreaID]],Reserves[],5,FALSE)-Extraction[[#This Row],[GasExtractionToDate]]</f>
        <v>69990</v>
      </c>
    </row>
    <row r="1258" spans="1:10" x14ac:dyDescent="0.35">
      <c r="A1258">
        <v>7</v>
      </c>
      <c r="B1258" t="s">
        <v>6</v>
      </c>
      <c r="C1258" t="s">
        <v>10</v>
      </c>
      <c r="D1258" s="1">
        <v>43077</v>
      </c>
      <c r="E1258">
        <v>182</v>
      </c>
      <c r="F1258">
        <v>278</v>
      </c>
      <c r="G1258">
        <f>SUMIFS(E$2:E1258,$A$2:A1258,Extraction[[#This Row],[AreaID]])</f>
        <v>15740</v>
      </c>
      <c r="H1258">
        <f>SUMIFS(F$2:F1258,$A$2:A1258,Extraction[[#This Row],[AreaID]])</f>
        <v>14965</v>
      </c>
      <c r="I1258">
        <f>VLOOKUP(Extraction[[#This Row],[AreaID]],Reserves[],4,FALSE)-Extraction[[#This Row],[OilExtractionToDate]]</f>
        <v>60626</v>
      </c>
      <c r="J1258">
        <f>VLOOKUP(Extraction[[#This Row],[AreaID]],Reserves[],5,FALSE)-Extraction[[#This Row],[GasExtractionToDate]]</f>
        <v>36412</v>
      </c>
    </row>
    <row r="1259" spans="1:10" x14ac:dyDescent="0.35">
      <c r="A1259">
        <v>1</v>
      </c>
      <c r="B1259" t="s">
        <v>4</v>
      </c>
      <c r="C1259" t="s">
        <v>12</v>
      </c>
      <c r="D1259" s="1">
        <v>43103</v>
      </c>
      <c r="E1259">
        <v>180</v>
      </c>
      <c r="F1259">
        <v>183</v>
      </c>
      <c r="G1259">
        <f>SUMIFS(E$2:E1259,$A$2:A1259,Extraction[[#This Row],[AreaID]])</f>
        <v>18281</v>
      </c>
      <c r="H1259">
        <f>SUMIFS(F$2:F1259,$A$2:A1259,Extraction[[#This Row],[AreaID]])</f>
        <v>17860</v>
      </c>
      <c r="I1259">
        <f>VLOOKUP(Extraction[[#This Row],[AreaID]],Reserves[],4,FALSE)-Extraction[[#This Row],[OilExtractionToDate]]</f>
        <v>69309</v>
      </c>
      <c r="J1259">
        <f>VLOOKUP(Extraction[[#This Row],[AreaID]],Reserves[],5,FALSE)-Extraction[[#This Row],[GasExtractionToDate]]</f>
        <v>54741</v>
      </c>
    </row>
    <row r="1260" spans="1:10" x14ac:dyDescent="0.35">
      <c r="A1260">
        <v>2</v>
      </c>
      <c r="B1260" t="s">
        <v>4</v>
      </c>
      <c r="C1260" t="s">
        <v>13</v>
      </c>
      <c r="D1260" s="1">
        <v>43087</v>
      </c>
      <c r="E1260">
        <v>131</v>
      </c>
      <c r="F1260">
        <v>68</v>
      </c>
      <c r="G1260">
        <f>SUMIFS(E$2:E1260,$A$2:A1260,Extraction[[#This Row],[AreaID]])</f>
        <v>17150</v>
      </c>
      <c r="H1260">
        <f>SUMIFS(F$2:F1260,$A$2:A1260,Extraction[[#This Row],[AreaID]])</f>
        <v>16287</v>
      </c>
      <c r="I1260">
        <f>VLOOKUP(Extraction[[#This Row],[AreaID]],Reserves[],4,FALSE)-Extraction[[#This Row],[OilExtractionToDate]]</f>
        <v>47291</v>
      </c>
      <c r="J1260">
        <f>VLOOKUP(Extraction[[#This Row],[AreaID]],Reserves[],5,FALSE)-Extraction[[#This Row],[GasExtractionToDate]]</f>
        <v>69922</v>
      </c>
    </row>
    <row r="1261" spans="1:10" x14ac:dyDescent="0.35">
      <c r="A1261">
        <v>7</v>
      </c>
      <c r="B1261" t="s">
        <v>6</v>
      </c>
      <c r="C1261" t="s">
        <v>10</v>
      </c>
      <c r="D1261" s="1">
        <v>43082</v>
      </c>
      <c r="E1261">
        <v>150</v>
      </c>
      <c r="F1261">
        <v>272</v>
      </c>
      <c r="G1261">
        <f>SUMIFS(E$2:E1261,$A$2:A1261,Extraction[[#This Row],[AreaID]])</f>
        <v>15890</v>
      </c>
      <c r="H1261">
        <f>SUMIFS(F$2:F1261,$A$2:A1261,Extraction[[#This Row],[AreaID]])</f>
        <v>15237</v>
      </c>
      <c r="I1261">
        <f>VLOOKUP(Extraction[[#This Row],[AreaID]],Reserves[],4,FALSE)-Extraction[[#This Row],[OilExtractionToDate]]</f>
        <v>60476</v>
      </c>
      <c r="J1261">
        <f>VLOOKUP(Extraction[[#This Row],[AreaID]],Reserves[],5,FALSE)-Extraction[[#This Row],[GasExtractionToDate]]</f>
        <v>36140</v>
      </c>
    </row>
    <row r="1262" spans="1:10" x14ac:dyDescent="0.35">
      <c r="A1262">
        <v>1</v>
      </c>
      <c r="B1262" t="s">
        <v>4</v>
      </c>
      <c r="C1262" t="s">
        <v>12</v>
      </c>
      <c r="D1262" s="1">
        <v>43107</v>
      </c>
      <c r="E1262">
        <v>116</v>
      </c>
      <c r="F1262">
        <v>145</v>
      </c>
      <c r="G1262">
        <f>SUMIFS(E$2:E1262,$A$2:A1262,Extraction[[#This Row],[AreaID]])</f>
        <v>18397</v>
      </c>
      <c r="H1262">
        <f>SUMIFS(F$2:F1262,$A$2:A1262,Extraction[[#This Row],[AreaID]])</f>
        <v>18005</v>
      </c>
      <c r="I1262">
        <f>VLOOKUP(Extraction[[#This Row],[AreaID]],Reserves[],4,FALSE)-Extraction[[#This Row],[OilExtractionToDate]]</f>
        <v>69193</v>
      </c>
      <c r="J1262">
        <f>VLOOKUP(Extraction[[#This Row],[AreaID]],Reserves[],5,FALSE)-Extraction[[#This Row],[GasExtractionToDate]]</f>
        <v>54596</v>
      </c>
    </row>
    <row r="1263" spans="1:10" x14ac:dyDescent="0.35">
      <c r="A1263">
        <v>7</v>
      </c>
      <c r="B1263" t="s">
        <v>6</v>
      </c>
      <c r="C1263" t="s">
        <v>10</v>
      </c>
      <c r="D1263" s="1">
        <v>43086</v>
      </c>
      <c r="E1263">
        <v>227</v>
      </c>
      <c r="F1263">
        <v>224</v>
      </c>
      <c r="G1263">
        <f>SUMIFS(E$2:E1263,$A$2:A1263,Extraction[[#This Row],[AreaID]])</f>
        <v>16117</v>
      </c>
      <c r="H1263">
        <f>SUMIFS(F$2:F1263,$A$2:A1263,Extraction[[#This Row],[AreaID]])</f>
        <v>15461</v>
      </c>
      <c r="I1263">
        <f>VLOOKUP(Extraction[[#This Row],[AreaID]],Reserves[],4,FALSE)-Extraction[[#This Row],[OilExtractionToDate]]</f>
        <v>60249</v>
      </c>
      <c r="J1263">
        <f>VLOOKUP(Extraction[[#This Row],[AreaID]],Reserves[],5,FALSE)-Extraction[[#This Row],[GasExtractionToDate]]</f>
        <v>35916</v>
      </c>
    </row>
    <row r="1264" spans="1:10" x14ac:dyDescent="0.35">
      <c r="A1264">
        <v>2</v>
      </c>
      <c r="B1264" t="s">
        <v>4</v>
      </c>
      <c r="C1264" t="s">
        <v>13</v>
      </c>
      <c r="D1264" s="1">
        <v>43090</v>
      </c>
      <c r="E1264">
        <v>300</v>
      </c>
      <c r="F1264">
        <v>218</v>
      </c>
      <c r="G1264">
        <f>SUMIFS(E$2:E1264,$A$2:A1264,Extraction[[#This Row],[AreaID]])</f>
        <v>17450</v>
      </c>
      <c r="H1264">
        <f>SUMIFS(F$2:F1264,$A$2:A1264,Extraction[[#This Row],[AreaID]])</f>
        <v>16505</v>
      </c>
      <c r="I1264">
        <f>VLOOKUP(Extraction[[#This Row],[AreaID]],Reserves[],4,FALSE)-Extraction[[#This Row],[OilExtractionToDate]]</f>
        <v>46991</v>
      </c>
      <c r="J1264">
        <f>VLOOKUP(Extraction[[#This Row],[AreaID]],Reserves[],5,FALSE)-Extraction[[#This Row],[GasExtractionToDate]]</f>
        <v>69704</v>
      </c>
    </row>
    <row r="1265" spans="1:10" x14ac:dyDescent="0.35">
      <c r="A1265">
        <v>13</v>
      </c>
      <c r="B1265" t="s">
        <v>15</v>
      </c>
      <c r="C1265" t="s">
        <v>19</v>
      </c>
      <c r="D1265" s="1">
        <v>43065</v>
      </c>
      <c r="E1265">
        <v>118</v>
      </c>
      <c r="F1265">
        <v>210</v>
      </c>
      <c r="G1265">
        <f>SUMIFS(E$2:E1265,$A$2:A1265,Extraction[[#This Row],[AreaID]])</f>
        <v>16517</v>
      </c>
      <c r="H1265">
        <f>SUMIFS(F$2:F1265,$A$2:A1265,Extraction[[#This Row],[AreaID]])</f>
        <v>15333</v>
      </c>
      <c r="I1265">
        <f>VLOOKUP(Extraction[[#This Row],[AreaID]],Reserves[],4,FALSE)-Extraction[[#This Row],[OilExtractionToDate]]</f>
        <v>76186</v>
      </c>
      <c r="J1265">
        <f>VLOOKUP(Extraction[[#This Row],[AreaID]],Reserves[],5,FALSE)-Extraction[[#This Row],[GasExtractionToDate]]</f>
        <v>64122</v>
      </c>
    </row>
    <row r="1266" spans="1:10" x14ac:dyDescent="0.35">
      <c r="A1266">
        <v>4</v>
      </c>
      <c r="B1266" t="s">
        <v>5</v>
      </c>
      <c r="C1266" t="s">
        <v>8</v>
      </c>
      <c r="D1266" s="1">
        <v>43026</v>
      </c>
      <c r="E1266">
        <v>274</v>
      </c>
      <c r="F1266">
        <v>148</v>
      </c>
      <c r="G1266">
        <f>SUMIFS(E$2:E1266,$A$2:A1266,Extraction[[#This Row],[AreaID]])</f>
        <v>15495</v>
      </c>
      <c r="H1266">
        <f>SUMIFS(F$2:F1266,$A$2:A1266,Extraction[[#This Row],[AreaID]])</f>
        <v>14325</v>
      </c>
      <c r="I1266">
        <f>VLOOKUP(Extraction[[#This Row],[AreaID]],Reserves[],4,FALSE)-Extraction[[#This Row],[OilExtractionToDate]]</f>
        <v>49695</v>
      </c>
      <c r="J1266">
        <f>VLOOKUP(Extraction[[#This Row],[AreaID]],Reserves[],5,FALSE)-Extraction[[#This Row],[GasExtractionToDate]]</f>
        <v>74128</v>
      </c>
    </row>
    <row r="1267" spans="1:10" x14ac:dyDescent="0.35">
      <c r="A1267">
        <v>3</v>
      </c>
      <c r="B1267" t="s">
        <v>4</v>
      </c>
      <c r="C1267" t="s">
        <v>7</v>
      </c>
      <c r="D1267" s="1">
        <v>43009</v>
      </c>
      <c r="E1267">
        <v>177</v>
      </c>
      <c r="F1267">
        <v>289</v>
      </c>
      <c r="G1267">
        <f>SUMIFS(E$2:E1267,$A$2:A1267,Extraction[[#This Row],[AreaID]])</f>
        <v>14310</v>
      </c>
      <c r="H1267">
        <f>SUMIFS(F$2:F1267,$A$2:A1267,Extraction[[#This Row],[AreaID]])</f>
        <v>11940</v>
      </c>
      <c r="I1267">
        <f>VLOOKUP(Extraction[[#This Row],[AreaID]],Reserves[],4,FALSE)-Extraction[[#This Row],[OilExtractionToDate]]</f>
        <v>37848</v>
      </c>
      <c r="J1267">
        <f>VLOOKUP(Extraction[[#This Row],[AreaID]],Reserves[],5,FALSE)-Extraction[[#This Row],[GasExtractionToDate]]</f>
        <v>84498</v>
      </c>
    </row>
    <row r="1268" spans="1:10" x14ac:dyDescent="0.35">
      <c r="A1268">
        <v>7</v>
      </c>
      <c r="B1268" t="s">
        <v>6</v>
      </c>
      <c r="C1268" t="s">
        <v>10</v>
      </c>
      <c r="D1268" s="1">
        <v>43094</v>
      </c>
      <c r="E1268">
        <v>243</v>
      </c>
      <c r="F1268">
        <v>73</v>
      </c>
      <c r="G1268">
        <f>SUMIFS(E$2:E1268,$A$2:A1268,Extraction[[#This Row],[AreaID]])</f>
        <v>16360</v>
      </c>
      <c r="H1268">
        <f>SUMIFS(F$2:F1268,$A$2:A1268,Extraction[[#This Row],[AreaID]])</f>
        <v>15534</v>
      </c>
      <c r="I1268">
        <f>VLOOKUP(Extraction[[#This Row],[AreaID]],Reserves[],4,FALSE)-Extraction[[#This Row],[OilExtractionToDate]]</f>
        <v>60006</v>
      </c>
      <c r="J1268">
        <f>VLOOKUP(Extraction[[#This Row],[AreaID]],Reserves[],5,FALSE)-Extraction[[#This Row],[GasExtractionToDate]]</f>
        <v>35843</v>
      </c>
    </row>
    <row r="1269" spans="1:10" x14ac:dyDescent="0.35">
      <c r="A1269">
        <v>7</v>
      </c>
      <c r="B1269" t="s">
        <v>6</v>
      </c>
      <c r="C1269" t="s">
        <v>10</v>
      </c>
      <c r="D1269" s="1">
        <v>43102</v>
      </c>
      <c r="E1269">
        <v>279</v>
      </c>
      <c r="F1269">
        <v>212</v>
      </c>
      <c r="G1269">
        <f>SUMIFS(E$2:E1269,$A$2:A1269,Extraction[[#This Row],[AreaID]])</f>
        <v>16639</v>
      </c>
      <c r="H1269">
        <f>SUMIFS(F$2:F1269,$A$2:A1269,Extraction[[#This Row],[AreaID]])</f>
        <v>15746</v>
      </c>
      <c r="I1269">
        <f>VLOOKUP(Extraction[[#This Row],[AreaID]],Reserves[],4,FALSE)-Extraction[[#This Row],[OilExtractionToDate]]</f>
        <v>59727</v>
      </c>
      <c r="J1269">
        <f>VLOOKUP(Extraction[[#This Row],[AreaID]],Reserves[],5,FALSE)-Extraction[[#This Row],[GasExtractionToDate]]</f>
        <v>35631</v>
      </c>
    </row>
    <row r="1270" spans="1:10" x14ac:dyDescent="0.35">
      <c r="A1270">
        <v>3</v>
      </c>
      <c r="B1270" t="s">
        <v>4</v>
      </c>
      <c r="C1270" t="s">
        <v>7</v>
      </c>
      <c r="D1270" s="1">
        <v>43012</v>
      </c>
      <c r="E1270">
        <v>219</v>
      </c>
      <c r="F1270">
        <v>211</v>
      </c>
      <c r="G1270">
        <f>SUMIFS(E$2:E1270,$A$2:A1270,Extraction[[#This Row],[AreaID]])</f>
        <v>14529</v>
      </c>
      <c r="H1270">
        <f>SUMIFS(F$2:F1270,$A$2:A1270,Extraction[[#This Row],[AreaID]])</f>
        <v>12151</v>
      </c>
      <c r="I1270">
        <f>VLOOKUP(Extraction[[#This Row],[AreaID]],Reserves[],4,FALSE)-Extraction[[#This Row],[OilExtractionToDate]]</f>
        <v>37629</v>
      </c>
      <c r="J1270">
        <f>VLOOKUP(Extraction[[#This Row],[AreaID]],Reserves[],5,FALSE)-Extraction[[#This Row],[GasExtractionToDate]]</f>
        <v>84287</v>
      </c>
    </row>
    <row r="1271" spans="1:10" x14ac:dyDescent="0.35">
      <c r="A1271">
        <v>14</v>
      </c>
      <c r="B1271" t="s">
        <v>15</v>
      </c>
      <c r="C1271" t="s">
        <v>13</v>
      </c>
      <c r="D1271" s="1">
        <v>43183</v>
      </c>
      <c r="E1271">
        <v>88</v>
      </c>
      <c r="F1271">
        <v>87</v>
      </c>
      <c r="G1271">
        <f>SUMIFS(E$2:E1271,$A$2:A1271,Extraction[[#This Row],[AreaID]])</f>
        <v>18851</v>
      </c>
      <c r="H1271">
        <f>SUMIFS(F$2:F1271,$A$2:A1271,Extraction[[#This Row],[AreaID]])</f>
        <v>16850</v>
      </c>
      <c r="I1271">
        <f>VLOOKUP(Extraction[[#This Row],[AreaID]],Reserves[],4,FALSE)-Extraction[[#This Row],[OilExtractionToDate]]</f>
        <v>56560</v>
      </c>
      <c r="J1271">
        <f>VLOOKUP(Extraction[[#This Row],[AreaID]],Reserves[],5,FALSE)-Extraction[[#This Row],[GasExtractionToDate]]</f>
        <v>59288</v>
      </c>
    </row>
    <row r="1272" spans="1:10" x14ac:dyDescent="0.35">
      <c r="A1272">
        <v>12</v>
      </c>
      <c r="B1272" t="s">
        <v>14</v>
      </c>
      <c r="C1272" t="s">
        <v>18</v>
      </c>
      <c r="D1272" s="1">
        <v>43060</v>
      </c>
      <c r="E1272">
        <v>93</v>
      </c>
      <c r="F1272">
        <v>123</v>
      </c>
      <c r="G1272">
        <f>SUMIFS(E$2:E1272,$A$2:A1272,Extraction[[#This Row],[AreaID]])</f>
        <v>17239</v>
      </c>
      <c r="H1272">
        <f>SUMIFS(F$2:F1272,$A$2:A1272,Extraction[[#This Row],[AreaID]])</f>
        <v>15239</v>
      </c>
      <c r="I1272">
        <f>VLOOKUP(Extraction[[#This Row],[AreaID]],Reserves[],4,FALSE)-Extraction[[#This Row],[OilExtractionToDate]]</f>
        <v>46148</v>
      </c>
      <c r="J1272">
        <f>VLOOKUP(Extraction[[#This Row],[AreaID]],Reserves[],5,FALSE)-Extraction[[#This Row],[GasExtractionToDate]]</f>
        <v>81966</v>
      </c>
    </row>
    <row r="1273" spans="1:10" x14ac:dyDescent="0.35">
      <c r="A1273">
        <v>4</v>
      </c>
      <c r="B1273" t="s">
        <v>5</v>
      </c>
      <c r="C1273" t="s">
        <v>8</v>
      </c>
      <c r="D1273" s="1">
        <v>43034</v>
      </c>
      <c r="E1273">
        <v>146</v>
      </c>
      <c r="F1273">
        <v>95</v>
      </c>
      <c r="G1273">
        <f>SUMIFS(E$2:E1273,$A$2:A1273,Extraction[[#This Row],[AreaID]])</f>
        <v>15641</v>
      </c>
      <c r="H1273">
        <f>SUMIFS(F$2:F1273,$A$2:A1273,Extraction[[#This Row],[AreaID]])</f>
        <v>14420</v>
      </c>
      <c r="I1273">
        <f>VLOOKUP(Extraction[[#This Row],[AreaID]],Reserves[],4,FALSE)-Extraction[[#This Row],[OilExtractionToDate]]</f>
        <v>49549</v>
      </c>
      <c r="J1273">
        <f>VLOOKUP(Extraction[[#This Row],[AreaID]],Reserves[],5,FALSE)-Extraction[[#This Row],[GasExtractionToDate]]</f>
        <v>74033</v>
      </c>
    </row>
    <row r="1274" spans="1:10" x14ac:dyDescent="0.35">
      <c r="A1274">
        <v>1</v>
      </c>
      <c r="B1274" t="s">
        <v>4</v>
      </c>
      <c r="C1274" t="s">
        <v>12</v>
      </c>
      <c r="D1274" s="1">
        <v>43112</v>
      </c>
      <c r="E1274">
        <v>238</v>
      </c>
      <c r="F1274">
        <v>239</v>
      </c>
      <c r="G1274">
        <f>SUMIFS(E$2:E1274,$A$2:A1274,Extraction[[#This Row],[AreaID]])</f>
        <v>18635</v>
      </c>
      <c r="H1274">
        <f>SUMIFS(F$2:F1274,$A$2:A1274,Extraction[[#This Row],[AreaID]])</f>
        <v>18244</v>
      </c>
      <c r="I1274">
        <f>VLOOKUP(Extraction[[#This Row],[AreaID]],Reserves[],4,FALSE)-Extraction[[#This Row],[OilExtractionToDate]]</f>
        <v>68955</v>
      </c>
      <c r="J1274">
        <f>VLOOKUP(Extraction[[#This Row],[AreaID]],Reserves[],5,FALSE)-Extraction[[#This Row],[GasExtractionToDate]]</f>
        <v>54357</v>
      </c>
    </row>
    <row r="1275" spans="1:10" x14ac:dyDescent="0.35">
      <c r="A1275">
        <v>7</v>
      </c>
      <c r="B1275" t="s">
        <v>6</v>
      </c>
      <c r="C1275" t="s">
        <v>10</v>
      </c>
      <c r="D1275" s="1">
        <v>43106</v>
      </c>
      <c r="E1275">
        <v>278</v>
      </c>
      <c r="F1275">
        <v>237</v>
      </c>
      <c r="G1275">
        <f>SUMIFS(E$2:E1275,$A$2:A1275,Extraction[[#This Row],[AreaID]])</f>
        <v>16917</v>
      </c>
      <c r="H1275">
        <f>SUMIFS(F$2:F1275,$A$2:A1275,Extraction[[#This Row],[AreaID]])</f>
        <v>15983</v>
      </c>
      <c r="I1275">
        <f>VLOOKUP(Extraction[[#This Row],[AreaID]],Reserves[],4,FALSE)-Extraction[[#This Row],[OilExtractionToDate]]</f>
        <v>59449</v>
      </c>
      <c r="J1275">
        <f>VLOOKUP(Extraction[[#This Row],[AreaID]],Reserves[],5,FALSE)-Extraction[[#This Row],[GasExtractionToDate]]</f>
        <v>35394</v>
      </c>
    </row>
    <row r="1276" spans="1:10" x14ac:dyDescent="0.35">
      <c r="A1276">
        <v>10</v>
      </c>
      <c r="B1276" t="s">
        <v>14</v>
      </c>
      <c r="C1276" t="s">
        <v>16</v>
      </c>
      <c r="D1276" s="1">
        <v>43076</v>
      </c>
      <c r="E1276">
        <v>299</v>
      </c>
      <c r="F1276">
        <v>281</v>
      </c>
      <c r="G1276">
        <f>SUMIFS(E$2:E1276,$A$2:A1276,Extraction[[#This Row],[AreaID]])</f>
        <v>16130</v>
      </c>
      <c r="H1276">
        <f>SUMIFS(F$2:F1276,$A$2:A1276,Extraction[[#This Row],[AreaID]])</f>
        <v>15117</v>
      </c>
      <c r="I1276">
        <f>VLOOKUP(Extraction[[#This Row],[AreaID]],Reserves[],4,FALSE)-Extraction[[#This Row],[OilExtractionToDate]]</f>
        <v>61098</v>
      </c>
      <c r="J1276">
        <f>VLOOKUP(Extraction[[#This Row],[AreaID]],Reserves[],5,FALSE)-Extraction[[#This Row],[GasExtractionToDate]]</f>
        <v>50136</v>
      </c>
    </row>
    <row r="1277" spans="1:10" x14ac:dyDescent="0.35">
      <c r="A1277">
        <v>7</v>
      </c>
      <c r="B1277" t="s">
        <v>6</v>
      </c>
      <c r="C1277" t="s">
        <v>10</v>
      </c>
      <c r="D1277" s="1">
        <v>43109</v>
      </c>
      <c r="E1277">
        <v>276</v>
      </c>
      <c r="F1277">
        <v>236</v>
      </c>
      <c r="G1277">
        <f>SUMIFS(E$2:E1277,$A$2:A1277,Extraction[[#This Row],[AreaID]])</f>
        <v>17193</v>
      </c>
      <c r="H1277">
        <f>SUMIFS(F$2:F1277,$A$2:A1277,Extraction[[#This Row],[AreaID]])</f>
        <v>16219</v>
      </c>
      <c r="I1277">
        <f>VLOOKUP(Extraction[[#This Row],[AreaID]],Reserves[],4,FALSE)-Extraction[[#This Row],[OilExtractionToDate]]</f>
        <v>59173</v>
      </c>
      <c r="J1277">
        <f>VLOOKUP(Extraction[[#This Row],[AreaID]],Reserves[],5,FALSE)-Extraction[[#This Row],[GasExtractionToDate]]</f>
        <v>35158</v>
      </c>
    </row>
    <row r="1278" spans="1:10" x14ac:dyDescent="0.35">
      <c r="A1278">
        <v>13</v>
      </c>
      <c r="B1278" t="s">
        <v>15</v>
      </c>
      <c r="C1278" t="s">
        <v>19</v>
      </c>
      <c r="D1278" s="1">
        <v>43073</v>
      </c>
      <c r="E1278">
        <v>250</v>
      </c>
      <c r="F1278">
        <v>88</v>
      </c>
      <c r="G1278">
        <f>SUMIFS(E$2:E1278,$A$2:A1278,Extraction[[#This Row],[AreaID]])</f>
        <v>16767</v>
      </c>
      <c r="H1278">
        <f>SUMIFS(F$2:F1278,$A$2:A1278,Extraction[[#This Row],[AreaID]])</f>
        <v>15421</v>
      </c>
      <c r="I1278">
        <f>VLOOKUP(Extraction[[#This Row],[AreaID]],Reserves[],4,FALSE)-Extraction[[#This Row],[OilExtractionToDate]]</f>
        <v>75936</v>
      </c>
      <c r="J1278">
        <f>VLOOKUP(Extraction[[#This Row],[AreaID]],Reserves[],5,FALSE)-Extraction[[#This Row],[GasExtractionToDate]]</f>
        <v>64034</v>
      </c>
    </row>
    <row r="1279" spans="1:10" x14ac:dyDescent="0.35">
      <c r="A1279">
        <v>14</v>
      </c>
      <c r="B1279" t="s">
        <v>15</v>
      </c>
      <c r="C1279" t="s">
        <v>13</v>
      </c>
      <c r="D1279" s="1">
        <v>43186</v>
      </c>
      <c r="E1279">
        <v>266</v>
      </c>
      <c r="F1279">
        <v>223</v>
      </c>
      <c r="G1279">
        <f>SUMIFS(E$2:E1279,$A$2:A1279,Extraction[[#This Row],[AreaID]])</f>
        <v>19117</v>
      </c>
      <c r="H1279">
        <f>SUMIFS(F$2:F1279,$A$2:A1279,Extraction[[#This Row],[AreaID]])</f>
        <v>17073</v>
      </c>
      <c r="I1279">
        <f>VLOOKUP(Extraction[[#This Row],[AreaID]],Reserves[],4,FALSE)-Extraction[[#This Row],[OilExtractionToDate]]</f>
        <v>56294</v>
      </c>
      <c r="J1279">
        <f>VLOOKUP(Extraction[[#This Row],[AreaID]],Reserves[],5,FALSE)-Extraction[[#This Row],[GasExtractionToDate]]</f>
        <v>59065</v>
      </c>
    </row>
    <row r="1280" spans="1:10" x14ac:dyDescent="0.35">
      <c r="A1280">
        <v>11</v>
      </c>
      <c r="B1280" t="s">
        <v>14</v>
      </c>
      <c r="C1280" t="s">
        <v>17</v>
      </c>
      <c r="D1280" s="1">
        <v>43008</v>
      </c>
      <c r="E1280">
        <v>239</v>
      </c>
      <c r="F1280">
        <v>190</v>
      </c>
      <c r="G1280">
        <f>SUMIFS(E$2:E1280,$A$2:A1280,Extraction[[#This Row],[AreaID]])</f>
        <v>15654</v>
      </c>
      <c r="H1280">
        <f>SUMIFS(F$2:F1280,$A$2:A1280,Extraction[[#This Row],[AreaID]])</f>
        <v>14814</v>
      </c>
      <c r="I1280">
        <f>VLOOKUP(Extraction[[#This Row],[AreaID]],Reserves[],4,FALSE)-Extraction[[#This Row],[OilExtractionToDate]]</f>
        <v>60326</v>
      </c>
      <c r="J1280">
        <f>VLOOKUP(Extraction[[#This Row],[AreaID]],Reserves[],5,FALSE)-Extraction[[#This Row],[GasExtractionToDate]]</f>
        <v>81983</v>
      </c>
    </row>
    <row r="1281" spans="1:10" x14ac:dyDescent="0.35">
      <c r="A1281">
        <v>7</v>
      </c>
      <c r="B1281" t="s">
        <v>6</v>
      </c>
      <c r="C1281" t="s">
        <v>10</v>
      </c>
      <c r="D1281" s="1">
        <v>43114</v>
      </c>
      <c r="E1281">
        <v>232</v>
      </c>
      <c r="F1281">
        <v>203</v>
      </c>
      <c r="G1281">
        <f>SUMIFS(E$2:E1281,$A$2:A1281,Extraction[[#This Row],[AreaID]])</f>
        <v>17425</v>
      </c>
      <c r="H1281">
        <f>SUMIFS(F$2:F1281,$A$2:A1281,Extraction[[#This Row],[AreaID]])</f>
        <v>16422</v>
      </c>
      <c r="I1281">
        <f>VLOOKUP(Extraction[[#This Row],[AreaID]],Reserves[],4,FALSE)-Extraction[[#This Row],[OilExtractionToDate]]</f>
        <v>58941</v>
      </c>
      <c r="J1281">
        <f>VLOOKUP(Extraction[[#This Row],[AreaID]],Reserves[],5,FALSE)-Extraction[[#This Row],[GasExtractionToDate]]</f>
        <v>34955</v>
      </c>
    </row>
    <row r="1282" spans="1:10" x14ac:dyDescent="0.35">
      <c r="A1282">
        <v>7</v>
      </c>
      <c r="B1282" t="s">
        <v>6</v>
      </c>
      <c r="C1282" t="s">
        <v>10</v>
      </c>
      <c r="D1282" s="1">
        <v>43119</v>
      </c>
      <c r="E1282">
        <v>81</v>
      </c>
      <c r="F1282">
        <v>220</v>
      </c>
      <c r="G1282">
        <f>SUMIFS(E$2:E1282,$A$2:A1282,Extraction[[#This Row],[AreaID]])</f>
        <v>17506</v>
      </c>
      <c r="H1282">
        <f>SUMIFS(F$2:F1282,$A$2:A1282,Extraction[[#This Row],[AreaID]])</f>
        <v>16642</v>
      </c>
      <c r="I1282">
        <f>VLOOKUP(Extraction[[#This Row],[AreaID]],Reserves[],4,FALSE)-Extraction[[#This Row],[OilExtractionToDate]]</f>
        <v>58860</v>
      </c>
      <c r="J1282">
        <f>VLOOKUP(Extraction[[#This Row],[AreaID]],Reserves[],5,FALSE)-Extraction[[#This Row],[GasExtractionToDate]]</f>
        <v>34735</v>
      </c>
    </row>
    <row r="1283" spans="1:10" x14ac:dyDescent="0.35">
      <c r="A1283">
        <v>2</v>
      </c>
      <c r="B1283" t="s">
        <v>4</v>
      </c>
      <c r="C1283" t="s">
        <v>13</v>
      </c>
      <c r="D1283" s="1">
        <v>43098</v>
      </c>
      <c r="E1283">
        <v>258</v>
      </c>
      <c r="F1283">
        <v>281</v>
      </c>
      <c r="G1283">
        <f>SUMIFS(E$2:E1283,$A$2:A1283,Extraction[[#This Row],[AreaID]])</f>
        <v>17708</v>
      </c>
      <c r="H1283">
        <f>SUMIFS(F$2:F1283,$A$2:A1283,Extraction[[#This Row],[AreaID]])</f>
        <v>16786</v>
      </c>
      <c r="I1283">
        <f>VLOOKUP(Extraction[[#This Row],[AreaID]],Reserves[],4,FALSE)-Extraction[[#This Row],[OilExtractionToDate]]</f>
        <v>46733</v>
      </c>
      <c r="J1283">
        <f>VLOOKUP(Extraction[[#This Row],[AreaID]],Reserves[],5,FALSE)-Extraction[[#This Row],[GasExtractionToDate]]</f>
        <v>69423</v>
      </c>
    </row>
    <row r="1284" spans="1:10" x14ac:dyDescent="0.35">
      <c r="A1284">
        <v>3</v>
      </c>
      <c r="B1284" t="s">
        <v>4</v>
      </c>
      <c r="C1284" t="s">
        <v>7</v>
      </c>
      <c r="D1284" s="1">
        <v>43018</v>
      </c>
      <c r="E1284">
        <v>289</v>
      </c>
      <c r="F1284">
        <v>214</v>
      </c>
      <c r="G1284">
        <f>SUMIFS(E$2:E1284,$A$2:A1284,Extraction[[#This Row],[AreaID]])</f>
        <v>14818</v>
      </c>
      <c r="H1284">
        <f>SUMIFS(F$2:F1284,$A$2:A1284,Extraction[[#This Row],[AreaID]])</f>
        <v>12365</v>
      </c>
      <c r="I1284">
        <f>VLOOKUP(Extraction[[#This Row],[AreaID]],Reserves[],4,FALSE)-Extraction[[#This Row],[OilExtractionToDate]]</f>
        <v>37340</v>
      </c>
      <c r="J1284">
        <f>VLOOKUP(Extraction[[#This Row],[AreaID]],Reserves[],5,FALSE)-Extraction[[#This Row],[GasExtractionToDate]]</f>
        <v>84073</v>
      </c>
    </row>
    <row r="1285" spans="1:10" x14ac:dyDescent="0.35">
      <c r="A1285">
        <v>1</v>
      </c>
      <c r="B1285" t="s">
        <v>4</v>
      </c>
      <c r="C1285" t="s">
        <v>12</v>
      </c>
      <c r="D1285" s="1">
        <v>43120</v>
      </c>
      <c r="E1285">
        <v>201</v>
      </c>
      <c r="F1285">
        <v>279</v>
      </c>
      <c r="G1285">
        <f>SUMIFS(E$2:E1285,$A$2:A1285,Extraction[[#This Row],[AreaID]])</f>
        <v>18836</v>
      </c>
      <c r="H1285">
        <f>SUMIFS(F$2:F1285,$A$2:A1285,Extraction[[#This Row],[AreaID]])</f>
        <v>18523</v>
      </c>
      <c r="I1285">
        <f>VLOOKUP(Extraction[[#This Row],[AreaID]],Reserves[],4,FALSE)-Extraction[[#This Row],[OilExtractionToDate]]</f>
        <v>68754</v>
      </c>
      <c r="J1285">
        <f>VLOOKUP(Extraction[[#This Row],[AreaID]],Reserves[],5,FALSE)-Extraction[[#This Row],[GasExtractionToDate]]</f>
        <v>54078</v>
      </c>
    </row>
    <row r="1286" spans="1:10" x14ac:dyDescent="0.35">
      <c r="A1286">
        <v>10</v>
      </c>
      <c r="B1286" t="s">
        <v>14</v>
      </c>
      <c r="C1286" t="s">
        <v>16</v>
      </c>
      <c r="D1286" s="1">
        <v>43083</v>
      </c>
      <c r="E1286">
        <v>228</v>
      </c>
      <c r="F1286">
        <v>203</v>
      </c>
      <c r="G1286">
        <f>SUMIFS(E$2:E1286,$A$2:A1286,Extraction[[#This Row],[AreaID]])</f>
        <v>16358</v>
      </c>
      <c r="H1286">
        <f>SUMIFS(F$2:F1286,$A$2:A1286,Extraction[[#This Row],[AreaID]])</f>
        <v>15320</v>
      </c>
      <c r="I1286">
        <f>VLOOKUP(Extraction[[#This Row],[AreaID]],Reserves[],4,FALSE)-Extraction[[#This Row],[OilExtractionToDate]]</f>
        <v>60870</v>
      </c>
      <c r="J1286">
        <f>VLOOKUP(Extraction[[#This Row],[AreaID]],Reserves[],5,FALSE)-Extraction[[#This Row],[GasExtractionToDate]]</f>
        <v>49933</v>
      </c>
    </row>
    <row r="1287" spans="1:10" x14ac:dyDescent="0.35">
      <c r="A1287">
        <v>14</v>
      </c>
      <c r="B1287" t="s">
        <v>15</v>
      </c>
      <c r="C1287" t="s">
        <v>13</v>
      </c>
      <c r="D1287" s="1">
        <v>43193</v>
      </c>
      <c r="E1287">
        <v>199</v>
      </c>
      <c r="F1287">
        <v>247</v>
      </c>
      <c r="G1287">
        <f>SUMIFS(E$2:E1287,$A$2:A1287,Extraction[[#This Row],[AreaID]])</f>
        <v>19316</v>
      </c>
      <c r="H1287">
        <f>SUMIFS(F$2:F1287,$A$2:A1287,Extraction[[#This Row],[AreaID]])</f>
        <v>17320</v>
      </c>
      <c r="I1287">
        <f>VLOOKUP(Extraction[[#This Row],[AreaID]],Reserves[],4,FALSE)-Extraction[[#This Row],[OilExtractionToDate]]</f>
        <v>56095</v>
      </c>
      <c r="J1287">
        <f>VLOOKUP(Extraction[[#This Row],[AreaID]],Reserves[],5,FALSE)-Extraction[[#This Row],[GasExtractionToDate]]</f>
        <v>58818</v>
      </c>
    </row>
    <row r="1288" spans="1:10" x14ac:dyDescent="0.35">
      <c r="A1288">
        <v>11</v>
      </c>
      <c r="B1288" t="s">
        <v>14</v>
      </c>
      <c r="C1288" t="s">
        <v>17</v>
      </c>
      <c r="D1288" s="1">
        <v>43016</v>
      </c>
      <c r="E1288">
        <v>148</v>
      </c>
      <c r="F1288">
        <v>274</v>
      </c>
      <c r="G1288">
        <f>SUMIFS(E$2:E1288,$A$2:A1288,Extraction[[#This Row],[AreaID]])</f>
        <v>15802</v>
      </c>
      <c r="H1288">
        <f>SUMIFS(F$2:F1288,$A$2:A1288,Extraction[[#This Row],[AreaID]])</f>
        <v>15088</v>
      </c>
      <c r="I1288">
        <f>VLOOKUP(Extraction[[#This Row],[AreaID]],Reserves[],4,FALSE)-Extraction[[#This Row],[OilExtractionToDate]]</f>
        <v>60178</v>
      </c>
      <c r="J1288">
        <f>VLOOKUP(Extraction[[#This Row],[AreaID]],Reserves[],5,FALSE)-Extraction[[#This Row],[GasExtractionToDate]]</f>
        <v>81709</v>
      </c>
    </row>
    <row r="1289" spans="1:10" x14ac:dyDescent="0.35">
      <c r="A1289">
        <v>5</v>
      </c>
      <c r="B1289" t="s">
        <v>5</v>
      </c>
      <c r="C1289" t="s">
        <v>9</v>
      </c>
      <c r="D1289" s="1">
        <v>43142</v>
      </c>
      <c r="E1289">
        <v>159</v>
      </c>
      <c r="F1289">
        <v>141</v>
      </c>
      <c r="G1289">
        <f>SUMIFS(E$2:E1289,$A$2:A1289,Extraction[[#This Row],[AreaID]])</f>
        <v>19472</v>
      </c>
      <c r="H1289">
        <f>SUMIFS(F$2:F1289,$A$2:A1289,Extraction[[#This Row],[AreaID]])</f>
        <v>17457</v>
      </c>
      <c r="I1289">
        <f>VLOOKUP(Extraction[[#This Row],[AreaID]],Reserves[],4,FALSE)-Extraction[[#This Row],[OilExtractionToDate]]</f>
        <v>27951</v>
      </c>
      <c r="J1289">
        <f>VLOOKUP(Extraction[[#This Row],[AreaID]],Reserves[],5,FALSE)-Extraction[[#This Row],[GasExtractionToDate]]</f>
        <v>60251</v>
      </c>
    </row>
    <row r="1290" spans="1:10" x14ac:dyDescent="0.35">
      <c r="A1290">
        <v>1</v>
      </c>
      <c r="B1290" t="s">
        <v>4</v>
      </c>
      <c r="C1290" t="s">
        <v>12</v>
      </c>
      <c r="D1290" s="1">
        <v>43124</v>
      </c>
      <c r="E1290">
        <v>299</v>
      </c>
      <c r="F1290">
        <v>278</v>
      </c>
      <c r="G1290">
        <f>SUMIFS(E$2:E1290,$A$2:A1290,Extraction[[#This Row],[AreaID]])</f>
        <v>19135</v>
      </c>
      <c r="H1290">
        <f>SUMIFS(F$2:F1290,$A$2:A1290,Extraction[[#This Row],[AreaID]])</f>
        <v>18801</v>
      </c>
      <c r="I1290">
        <f>VLOOKUP(Extraction[[#This Row],[AreaID]],Reserves[],4,FALSE)-Extraction[[#This Row],[OilExtractionToDate]]</f>
        <v>68455</v>
      </c>
      <c r="J1290">
        <f>VLOOKUP(Extraction[[#This Row],[AreaID]],Reserves[],5,FALSE)-Extraction[[#This Row],[GasExtractionToDate]]</f>
        <v>53800</v>
      </c>
    </row>
    <row r="1291" spans="1:10" x14ac:dyDescent="0.35">
      <c r="A1291">
        <v>10</v>
      </c>
      <c r="B1291" t="s">
        <v>14</v>
      </c>
      <c r="C1291" t="s">
        <v>16</v>
      </c>
      <c r="D1291" s="1">
        <v>43090</v>
      </c>
      <c r="E1291">
        <v>136</v>
      </c>
      <c r="F1291">
        <v>99</v>
      </c>
      <c r="G1291">
        <f>SUMIFS(E$2:E1291,$A$2:A1291,Extraction[[#This Row],[AreaID]])</f>
        <v>16494</v>
      </c>
      <c r="H1291">
        <f>SUMIFS(F$2:F1291,$A$2:A1291,Extraction[[#This Row],[AreaID]])</f>
        <v>15419</v>
      </c>
      <c r="I1291">
        <f>VLOOKUP(Extraction[[#This Row],[AreaID]],Reserves[],4,FALSE)-Extraction[[#This Row],[OilExtractionToDate]]</f>
        <v>60734</v>
      </c>
      <c r="J1291">
        <f>VLOOKUP(Extraction[[#This Row],[AreaID]],Reserves[],5,FALSE)-Extraction[[#This Row],[GasExtractionToDate]]</f>
        <v>49834</v>
      </c>
    </row>
    <row r="1292" spans="1:10" x14ac:dyDescent="0.35">
      <c r="A1292">
        <v>14</v>
      </c>
      <c r="B1292" t="s">
        <v>15</v>
      </c>
      <c r="C1292" t="s">
        <v>13</v>
      </c>
      <c r="D1292" s="1">
        <v>43198</v>
      </c>
      <c r="E1292">
        <v>158</v>
      </c>
      <c r="F1292">
        <v>133</v>
      </c>
      <c r="G1292">
        <f>SUMIFS(E$2:E1292,$A$2:A1292,Extraction[[#This Row],[AreaID]])</f>
        <v>19474</v>
      </c>
      <c r="H1292">
        <f>SUMIFS(F$2:F1292,$A$2:A1292,Extraction[[#This Row],[AreaID]])</f>
        <v>17453</v>
      </c>
      <c r="I1292">
        <f>VLOOKUP(Extraction[[#This Row],[AreaID]],Reserves[],4,FALSE)-Extraction[[#This Row],[OilExtractionToDate]]</f>
        <v>55937</v>
      </c>
      <c r="J1292">
        <f>VLOOKUP(Extraction[[#This Row],[AreaID]],Reserves[],5,FALSE)-Extraction[[#This Row],[GasExtractionToDate]]</f>
        <v>58685</v>
      </c>
    </row>
    <row r="1293" spans="1:10" x14ac:dyDescent="0.35">
      <c r="A1293">
        <v>7</v>
      </c>
      <c r="B1293" t="s">
        <v>6</v>
      </c>
      <c r="C1293" t="s">
        <v>10</v>
      </c>
      <c r="D1293" s="1">
        <v>43122</v>
      </c>
      <c r="E1293">
        <v>125</v>
      </c>
      <c r="F1293">
        <v>281</v>
      </c>
      <c r="G1293">
        <f>SUMIFS(E$2:E1293,$A$2:A1293,Extraction[[#This Row],[AreaID]])</f>
        <v>17631</v>
      </c>
      <c r="H1293">
        <f>SUMIFS(F$2:F1293,$A$2:A1293,Extraction[[#This Row],[AreaID]])</f>
        <v>16923</v>
      </c>
      <c r="I1293">
        <f>VLOOKUP(Extraction[[#This Row],[AreaID]],Reserves[],4,FALSE)-Extraction[[#This Row],[OilExtractionToDate]]</f>
        <v>58735</v>
      </c>
      <c r="J1293">
        <f>VLOOKUP(Extraction[[#This Row],[AreaID]],Reserves[],5,FALSE)-Extraction[[#This Row],[GasExtractionToDate]]</f>
        <v>34454</v>
      </c>
    </row>
    <row r="1294" spans="1:10" x14ac:dyDescent="0.35">
      <c r="A1294">
        <v>13</v>
      </c>
      <c r="B1294" t="s">
        <v>15</v>
      </c>
      <c r="C1294" t="s">
        <v>19</v>
      </c>
      <c r="D1294" s="1">
        <v>43079</v>
      </c>
      <c r="E1294">
        <v>207</v>
      </c>
      <c r="F1294">
        <v>106</v>
      </c>
      <c r="G1294">
        <f>SUMIFS(E$2:E1294,$A$2:A1294,Extraction[[#This Row],[AreaID]])</f>
        <v>16974</v>
      </c>
      <c r="H1294">
        <f>SUMIFS(F$2:F1294,$A$2:A1294,Extraction[[#This Row],[AreaID]])</f>
        <v>15527</v>
      </c>
      <c r="I1294">
        <f>VLOOKUP(Extraction[[#This Row],[AreaID]],Reserves[],4,FALSE)-Extraction[[#This Row],[OilExtractionToDate]]</f>
        <v>75729</v>
      </c>
      <c r="J1294">
        <f>VLOOKUP(Extraction[[#This Row],[AreaID]],Reserves[],5,FALSE)-Extraction[[#This Row],[GasExtractionToDate]]</f>
        <v>63928</v>
      </c>
    </row>
    <row r="1295" spans="1:10" x14ac:dyDescent="0.35">
      <c r="A1295">
        <v>14</v>
      </c>
      <c r="B1295" t="s">
        <v>15</v>
      </c>
      <c r="C1295" t="s">
        <v>13</v>
      </c>
      <c r="D1295" s="1">
        <v>43205</v>
      </c>
      <c r="E1295">
        <v>114</v>
      </c>
      <c r="F1295">
        <v>271</v>
      </c>
      <c r="G1295">
        <f>SUMIFS(E$2:E1295,$A$2:A1295,Extraction[[#This Row],[AreaID]])</f>
        <v>19588</v>
      </c>
      <c r="H1295">
        <f>SUMIFS(F$2:F1295,$A$2:A1295,Extraction[[#This Row],[AreaID]])</f>
        <v>17724</v>
      </c>
      <c r="I1295">
        <f>VLOOKUP(Extraction[[#This Row],[AreaID]],Reserves[],4,FALSE)-Extraction[[#This Row],[OilExtractionToDate]]</f>
        <v>55823</v>
      </c>
      <c r="J1295">
        <f>VLOOKUP(Extraction[[#This Row],[AreaID]],Reserves[],5,FALSE)-Extraction[[#This Row],[GasExtractionToDate]]</f>
        <v>58414</v>
      </c>
    </row>
    <row r="1296" spans="1:10" x14ac:dyDescent="0.35">
      <c r="A1296">
        <v>7</v>
      </c>
      <c r="B1296" t="s">
        <v>6</v>
      </c>
      <c r="C1296" t="s">
        <v>10</v>
      </c>
      <c r="D1296" s="1">
        <v>43125</v>
      </c>
      <c r="E1296">
        <v>178</v>
      </c>
      <c r="F1296">
        <v>172</v>
      </c>
      <c r="G1296">
        <f>SUMIFS(E$2:E1296,$A$2:A1296,Extraction[[#This Row],[AreaID]])</f>
        <v>17809</v>
      </c>
      <c r="H1296">
        <f>SUMIFS(F$2:F1296,$A$2:A1296,Extraction[[#This Row],[AreaID]])</f>
        <v>17095</v>
      </c>
      <c r="I1296">
        <f>VLOOKUP(Extraction[[#This Row],[AreaID]],Reserves[],4,FALSE)-Extraction[[#This Row],[OilExtractionToDate]]</f>
        <v>58557</v>
      </c>
      <c r="J1296">
        <f>VLOOKUP(Extraction[[#This Row],[AreaID]],Reserves[],5,FALSE)-Extraction[[#This Row],[GasExtractionToDate]]</f>
        <v>34282</v>
      </c>
    </row>
    <row r="1297" spans="1:10" x14ac:dyDescent="0.35">
      <c r="A1297">
        <v>10</v>
      </c>
      <c r="B1297" t="s">
        <v>14</v>
      </c>
      <c r="C1297" t="s">
        <v>16</v>
      </c>
      <c r="D1297" s="1">
        <v>43093</v>
      </c>
      <c r="E1297">
        <v>221</v>
      </c>
      <c r="F1297">
        <v>116</v>
      </c>
      <c r="G1297">
        <f>SUMIFS(E$2:E1297,$A$2:A1297,Extraction[[#This Row],[AreaID]])</f>
        <v>16715</v>
      </c>
      <c r="H1297">
        <f>SUMIFS(F$2:F1297,$A$2:A1297,Extraction[[#This Row],[AreaID]])</f>
        <v>15535</v>
      </c>
      <c r="I1297">
        <f>VLOOKUP(Extraction[[#This Row],[AreaID]],Reserves[],4,FALSE)-Extraction[[#This Row],[OilExtractionToDate]]</f>
        <v>60513</v>
      </c>
      <c r="J1297">
        <f>VLOOKUP(Extraction[[#This Row],[AreaID]],Reserves[],5,FALSE)-Extraction[[#This Row],[GasExtractionToDate]]</f>
        <v>49718</v>
      </c>
    </row>
    <row r="1298" spans="1:10" x14ac:dyDescent="0.35">
      <c r="A1298">
        <v>7</v>
      </c>
      <c r="B1298" t="s">
        <v>6</v>
      </c>
      <c r="C1298" t="s">
        <v>10</v>
      </c>
      <c r="D1298" s="1">
        <v>43128</v>
      </c>
      <c r="E1298">
        <v>118</v>
      </c>
      <c r="F1298">
        <v>298</v>
      </c>
      <c r="G1298">
        <f>SUMIFS(E$2:E1298,$A$2:A1298,Extraction[[#This Row],[AreaID]])</f>
        <v>17927</v>
      </c>
      <c r="H1298">
        <f>SUMIFS(F$2:F1298,$A$2:A1298,Extraction[[#This Row],[AreaID]])</f>
        <v>17393</v>
      </c>
      <c r="I1298">
        <f>VLOOKUP(Extraction[[#This Row],[AreaID]],Reserves[],4,FALSE)-Extraction[[#This Row],[OilExtractionToDate]]</f>
        <v>58439</v>
      </c>
      <c r="J1298">
        <f>VLOOKUP(Extraction[[#This Row],[AreaID]],Reserves[],5,FALSE)-Extraction[[#This Row],[GasExtractionToDate]]</f>
        <v>33984</v>
      </c>
    </row>
    <row r="1299" spans="1:10" x14ac:dyDescent="0.35">
      <c r="A1299">
        <v>11</v>
      </c>
      <c r="B1299" t="s">
        <v>14</v>
      </c>
      <c r="C1299" t="s">
        <v>17</v>
      </c>
      <c r="D1299" s="1">
        <v>43019</v>
      </c>
      <c r="E1299">
        <v>141</v>
      </c>
      <c r="F1299">
        <v>69</v>
      </c>
      <c r="G1299">
        <f>SUMIFS(E$2:E1299,$A$2:A1299,Extraction[[#This Row],[AreaID]])</f>
        <v>15943</v>
      </c>
      <c r="H1299">
        <f>SUMIFS(F$2:F1299,$A$2:A1299,Extraction[[#This Row],[AreaID]])</f>
        <v>15157</v>
      </c>
      <c r="I1299">
        <f>VLOOKUP(Extraction[[#This Row],[AreaID]],Reserves[],4,FALSE)-Extraction[[#This Row],[OilExtractionToDate]]</f>
        <v>60037</v>
      </c>
      <c r="J1299">
        <f>VLOOKUP(Extraction[[#This Row],[AreaID]],Reserves[],5,FALSE)-Extraction[[#This Row],[GasExtractionToDate]]</f>
        <v>81640</v>
      </c>
    </row>
    <row r="1300" spans="1:10" x14ac:dyDescent="0.35">
      <c r="A1300">
        <v>7</v>
      </c>
      <c r="B1300" t="s">
        <v>6</v>
      </c>
      <c r="C1300" t="s">
        <v>10</v>
      </c>
      <c r="D1300" s="1">
        <v>43133</v>
      </c>
      <c r="E1300">
        <v>250</v>
      </c>
      <c r="F1300">
        <v>81</v>
      </c>
      <c r="G1300">
        <f>SUMIFS(E$2:E1300,$A$2:A1300,Extraction[[#This Row],[AreaID]])</f>
        <v>18177</v>
      </c>
      <c r="H1300">
        <f>SUMIFS(F$2:F1300,$A$2:A1300,Extraction[[#This Row],[AreaID]])</f>
        <v>17474</v>
      </c>
      <c r="I1300">
        <f>VLOOKUP(Extraction[[#This Row],[AreaID]],Reserves[],4,FALSE)-Extraction[[#This Row],[OilExtractionToDate]]</f>
        <v>58189</v>
      </c>
      <c r="J1300">
        <f>VLOOKUP(Extraction[[#This Row],[AreaID]],Reserves[],5,FALSE)-Extraction[[#This Row],[GasExtractionToDate]]</f>
        <v>33903</v>
      </c>
    </row>
    <row r="1301" spans="1:10" x14ac:dyDescent="0.35">
      <c r="A1301">
        <v>7</v>
      </c>
      <c r="B1301" t="s">
        <v>6</v>
      </c>
      <c r="C1301" t="s">
        <v>10</v>
      </c>
      <c r="D1301" s="1">
        <v>43139</v>
      </c>
      <c r="E1301">
        <v>96</v>
      </c>
      <c r="F1301">
        <v>56</v>
      </c>
      <c r="G1301">
        <f>SUMIFS(E$2:E1301,$A$2:A1301,Extraction[[#This Row],[AreaID]])</f>
        <v>18273</v>
      </c>
      <c r="H1301">
        <f>SUMIFS(F$2:F1301,$A$2:A1301,Extraction[[#This Row],[AreaID]])</f>
        <v>17530</v>
      </c>
      <c r="I1301">
        <f>VLOOKUP(Extraction[[#This Row],[AreaID]],Reserves[],4,FALSE)-Extraction[[#This Row],[OilExtractionToDate]]</f>
        <v>58093</v>
      </c>
      <c r="J1301">
        <f>VLOOKUP(Extraction[[#This Row],[AreaID]],Reserves[],5,FALSE)-Extraction[[#This Row],[GasExtractionToDate]]</f>
        <v>33847</v>
      </c>
    </row>
    <row r="1302" spans="1:10" x14ac:dyDescent="0.35">
      <c r="A1302">
        <v>11</v>
      </c>
      <c r="B1302" t="s">
        <v>14</v>
      </c>
      <c r="C1302" t="s">
        <v>17</v>
      </c>
      <c r="D1302" s="1">
        <v>43022</v>
      </c>
      <c r="E1302">
        <v>90</v>
      </c>
      <c r="F1302">
        <v>236</v>
      </c>
      <c r="G1302">
        <f>SUMIFS(E$2:E1302,$A$2:A1302,Extraction[[#This Row],[AreaID]])</f>
        <v>16033</v>
      </c>
      <c r="H1302">
        <f>SUMIFS(F$2:F1302,$A$2:A1302,Extraction[[#This Row],[AreaID]])</f>
        <v>15393</v>
      </c>
      <c r="I1302">
        <f>VLOOKUP(Extraction[[#This Row],[AreaID]],Reserves[],4,FALSE)-Extraction[[#This Row],[OilExtractionToDate]]</f>
        <v>59947</v>
      </c>
      <c r="J1302">
        <f>VLOOKUP(Extraction[[#This Row],[AreaID]],Reserves[],5,FALSE)-Extraction[[#This Row],[GasExtractionToDate]]</f>
        <v>81404</v>
      </c>
    </row>
    <row r="1303" spans="1:10" x14ac:dyDescent="0.35">
      <c r="A1303">
        <v>1</v>
      </c>
      <c r="B1303" t="s">
        <v>4</v>
      </c>
      <c r="C1303" t="s">
        <v>12</v>
      </c>
      <c r="D1303" s="1">
        <v>43128</v>
      </c>
      <c r="E1303">
        <v>97</v>
      </c>
      <c r="F1303">
        <v>92</v>
      </c>
      <c r="G1303">
        <f>SUMIFS(E$2:E1303,$A$2:A1303,Extraction[[#This Row],[AreaID]])</f>
        <v>19232</v>
      </c>
      <c r="H1303">
        <f>SUMIFS(F$2:F1303,$A$2:A1303,Extraction[[#This Row],[AreaID]])</f>
        <v>18893</v>
      </c>
      <c r="I1303">
        <f>VLOOKUP(Extraction[[#This Row],[AreaID]],Reserves[],4,FALSE)-Extraction[[#This Row],[OilExtractionToDate]]</f>
        <v>68358</v>
      </c>
      <c r="J1303">
        <f>VLOOKUP(Extraction[[#This Row],[AreaID]],Reserves[],5,FALSE)-Extraction[[#This Row],[GasExtractionToDate]]</f>
        <v>53708</v>
      </c>
    </row>
    <row r="1304" spans="1:10" x14ac:dyDescent="0.35">
      <c r="A1304">
        <v>2</v>
      </c>
      <c r="B1304" t="s">
        <v>4</v>
      </c>
      <c r="C1304" t="s">
        <v>13</v>
      </c>
      <c r="D1304" s="1">
        <v>43103</v>
      </c>
      <c r="E1304">
        <v>89</v>
      </c>
      <c r="F1304">
        <v>76</v>
      </c>
      <c r="G1304">
        <f>SUMIFS(E$2:E1304,$A$2:A1304,Extraction[[#This Row],[AreaID]])</f>
        <v>17797</v>
      </c>
      <c r="H1304">
        <f>SUMIFS(F$2:F1304,$A$2:A1304,Extraction[[#This Row],[AreaID]])</f>
        <v>16862</v>
      </c>
      <c r="I1304">
        <f>VLOOKUP(Extraction[[#This Row],[AreaID]],Reserves[],4,FALSE)-Extraction[[#This Row],[OilExtractionToDate]]</f>
        <v>46644</v>
      </c>
      <c r="J1304">
        <f>VLOOKUP(Extraction[[#This Row],[AreaID]],Reserves[],5,FALSE)-Extraction[[#This Row],[GasExtractionToDate]]</f>
        <v>69347</v>
      </c>
    </row>
    <row r="1305" spans="1:10" x14ac:dyDescent="0.35">
      <c r="A1305">
        <v>14</v>
      </c>
      <c r="B1305" t="s">
        <v>15</v>
      </c>
      <c r="C1305" t="s">
        <v>13</v>
      </c>
      <c r="D1305" s="1">
        <v>43211</v>
      </c>
      <c r="E1305">
        <v>102</v>
      </c>
      <c r="F1305">
        <v>111</v>
      </c>
      <c r="G1305">
        <f>SUMIFS(E$2:E1305,$A$2:A1305,Extraction[[#This Row],[AreaID]])</f>
        <v>19690</v>
      </c>
      <c r="H1305">
        <f>SUMIFS(F$2:F1305,$A$2:A1305,Extraction[[#This Row],[AreaID]])</f>
        <v>17835</v>
      </c>
      <c r="I1305">
        <f>VLOOKUP(Extraction[[#This Row],[AreaID]],Reserves[],4,FALSE)-Extraction[[#This Row],[OilExtractionToDate]]</f>
        <v>55721</v>
      </c>
      <c r="J1305">
        <f>VLOOKUP(Extraction[[#This Row],[AreaID]],Reserves[],5,FALSE)-Extraction[[#This Row],[GasExtractionToDate]]</f>
        <v>58303</v>
      </c>
    </row>
    <row r="1306" spans="1:10" x14ac:dyDescent="0.35">
      <c r="A1306">
        <v>7</v>
      </c>
      <c r="B1306" t="s">
        <v>6</v>
      </c>
      <c r="C1306" t="s">
        <v>10</v>
      </c>
      <c r="D1306" s="1">
        <v>43146</v>
      </c>
      <c r="E1306">
        <v>222</v>
      </c>
      <c r="F1306">
        <v>174</v>
      </c>
      <c r="G1306">
        <f>SUMIFS(E$2:E1306,$A$2:A1306,Extraction[[#This Row],[AreaID]])</f>
        <v>18495</v>
      </c>
      <c r="H1306">
        <f>SUMIFS(F$2:F1306,$A$2:A1306,Extraction[[#This Row],[AreaID]])</f>
        <v>17704</v>
      </c>
      <c r="I1306">
        <f>VLOOKUP(Extraction[[#This Row],[AreaID]],Reserves[],4,FALSE)-Extraction[[#This Row],[OilExtractionToDate]]</f>
        <v>57871</v>
      </c>
      <c r="J1306">
        <f>VLOOKUP(Extraction[[#This Row],[AreaID]],Reserves[],5,FALSE)-Extraction[[#This Row],[GasExtractionToDate]]</f>
        <v>33673</v>
      </c>
    </row>
    <row r="1307" spans="1:10" x14ac:dyDescent="0.35">
      <c r="A1307">
        <v>13</v>
      </c>
      <c r="B1307" t="s">
        <v>15</v>
      </c>
      <c r="C1307" t="s">
        <v>19</v>
      </c>
      <c r="D1307" s="1">
        <v>43085</v>
      </c>
      <c r="E1307">
        <v>265</v>
      </c>
      <c r="F1307">
        <v>214</v>
      </c>
      <c r="G1307">
        <f>SUMIFS(E$2:E1307,$A$2:A1307,Extraction[[#This Row],[AreaID]])</f>
        <v>17239</v>
      </c>
      <c r="H1307">
        <f>SUMIFS(F$2:F1307,$A$2:A1307,Extraction[[#This Row],[AreaID]])</f>
        <v>15741</v>
      </c>
      <c r="I1307">
        <f>VLOOKUP(Extraction[[#This Row],[AreaID]],Reserves[],4,FALSE)-Extraction[[#This Row],[OilExtractionToDate]]</f>
        <v>75464</v>
      </c>
      <c r="J1307">
        <f>VLOOKUP(Extraction[[#This Row],[AreaID]],Reserves[],5,FALSE)-Extraction[[#This Row],[GasExtractionToDate]]</f>
        <v>63714</v>
      </c>
    </row>
    <row r="1308" spans="1:10" x14ac:dyDescent="0.35">
      <c r="A1308">
        <v>4</v>
      </c>
      <c r="B1308" t="s">
        <v>5</v>
      </c>
      <c r="C1308" t="s">
        <v>8</v>
      </c>
      <c r="D1308" s="1">
        <v>43038</v>
      </c>
      <c r="E1308">
        <v>85</v>
      </c>
      <c r="F1308">
        <v>222</v>
      </c>
      <c r="G1308">
        <f>SUMIFS(E$2:E1308,$A$2:A1308,Extraction[[#This Row],[AreaID]])</f>
        <v>15726</v>
      </c>
      <c r="H1308">
        <f>SUMIFS(F$2:F1308,$A$2:A1308,Extraction[[#This Row],[AreaID]])</f>
        <v>14642</v>
      </c>
      <c r="I1308">
        <f>VLOOKUP(Extraction[[#This Row],[AreaID]],Reserves[],4,FALSE)-Extraction[[#This Row],[OilExtractionToDate]]</f>
        <v>49464</v>
      </c>
      <c r="J1308">
        <f>VLOOKUP(Extraction[[#This Row],[AreaID]],Reserves[],5,FALSE)-Extraction[[#This Row],[GasExtractionToDate]]</f>
        <v>73811</v>
      </c>
    </row>
    <row r="1309" spans="1:10" x14ac:dyDescent="0.35">
      <c r="A1309">
        <v>14</v>
      </c>
      <c r="B1309" t="s">
        <v>15</v>
      </c>
      <c r="C1309" t="s">
        <v>13</v>
      </c>
      <c r="D1309" s="1">
        <v>43215</v>
      </c>
      <c r="E1309">
        <v>117</v>
      </c>
      <c r="F1309">
        <v>76</v>
      </c>
      <c r="G1309">
        <f>SUMIFS(E$2:E1309,$A$2:A1309,Extraction[[#This Row],[AreaID]])</f>
        <v>19807</v>
      </c>
      <c r="H1309">
        <f>SUMIFS(F$2:F1309,$A$2:A1309,Extraction[[#This Row],[AreaID]])</f>
        <v>17911</v>
      </c>
      <c r="I1309">
        <f>VLOOKUP(Extraction[[#This Row],[AreaID]],Reserves[],4,FALSE)-Extraction[[#This Row],[OilExtractionToDate]]</f>
        <v>55604</v>
      </c>
      <c r="J1309">
        <f>VLOOKUP(Extraction[[#This Row],[AreaID]],Reserves[],5,FALSE)-Extraction[[#This Row],[GasExtractionToDate]]</f>
        <v>58227</v>
      </c>
    </row>
    <row r="1310" spans="1:10" x14ac:dyDescent="0.35">
      <c r="A1310">
        <v>2</v>
      </c>
      <c r="B1310" t="s">
        <v>4</v>
      </c>
      <c r="C1310" t="s">
        <v>13</v>
      </c>
      <c r="D1310" s="1">
        <v>43108</v>
      </c>
      <c r="E1310">
        <v>236</v>
      </c>
      <c r="F1310">
        <v>161</v>
      </c>
      <c r="G1310">
        <f>SUMIFS(E$2:E1310,$A$2:A1310,Extraction[[#This Row],[AreaID]])</f>
        <v>18033</v>
      </c>
      <c r="H1310">
        <f>SUMIFS(F$2:F1310,$A$2:A1310,Extraction[[#This Row],[AreaID]])</f>
        <v>17023</v>
      </c>
      <c r="I1310">
        <f>VLOOKUP(Extraction[[#This Row],[AreaID]],Reserves[],4,FALSE)-Extraction[[#This Row],[OilExtractionToDate]]</f>
        <v>46408</v>
      </c>
      <c r="J1310">
        <f>VLOOKUP(Extraction[[#This Row],[AreaID]],Reserves[],5,FALSE)-Extraction[[#This Row],[GasExtractionToDate]]</f>
        <v>69186</v>
      </c>
    </row>
    <row r="1311" spans="1:10" x14ac:dyDescent="0.35">
      <c r="A1311">
        <v>12</v>
      </c>
      <c r="B1311" t="s">
        <v>14</v>
      </c>
      <c r="C1311" t="s">
        <v>18</v>
      </c>
      <c r="D1311" s="1">
        <v>43063</v>
      </c>
      <c r="E1311">
        <v>287</v>
      </c>
      <c r="F1311">
        <v>190</v>
      </c>
      <c r="G1311">
        <f>SUMIFS(E$2:E1311,$A$2:A1311,Extraction[[#This Row],[AreaID]])</f>
        <v>17526</v>
      </c>
      <c r="H1311">
        <f>SUMIFS(F$2:F1311,$A$2:A1311,Extraction[[#This Row],[AreaID]])</f>
        <v>15429</v>
      </c>
      <c r="I1311">
        <f>VLOOKUP(Extraction[[#This Row],[AreaID]],Reserves[],4,FALSE)-Extraction[[#This Row],[OilExtractionToDate]]</f>
        <v>45861</v>
      </c>
      <c r="J1311">
        <f>VLOOKUP(Extraction[[#This Row],[AreaID]],Reserves[],5,FALSE)-Extraction[[#This Row],[GasExtractionToDate]]</f>
        <v>81776</v>
      </c>
    </row>
    <row r="1312" spans="1:10" x14ac:dyDescent="0.35">
      <c r="A1312">
        <v>14</v>
      </c>
      <c r="B1312" t="s">
        <v>15</v>
      </c>
      <c r="C1312" t="s">
        <v>13</v>
      </c>
      <c r="D1312" s="1">
        <v>43223</v>
      </c>
      <c r="E1312">
        <v>217</v>
      </c>
      <c r="F1312">
        <v>240</v>
      </c>
      <c r="G1312">
        <f>SUMIFS(E$2:E1312,$A$2:A1312,Extraction[[#This Row],[AreaID]])</f>
        <v>20024</v>
      </c>
      <c r="H1312">
        <f>SUMIFS(F$2:F1312,$A$2:A1312,Extraction[[#This Row],[AreaID]])</f>
        <v>18151</v>
      </c>
      <c r="I1312">
        <f>VLOOKUP(Extraction[[#This Row],[AreaID]],Reserves[],4,FALSE)-Extraction[[#This Row],[OilExtractionToDate]]</f>
        <v>55387</v>
      </c>
      <c r="J1312">
        <f>VLOOKUP(Extraction[[#This Row],[AreaID]],Reserves[],5,FALSE)-Extraction[[#This Row],[GasExtractionToDate]]</f>
        <v>57987</v>
      </c>
    </row>
    <row r="1313" spans="1:10" x14ac:dyDescent="0.35">
      <c r="A1313">
        <v>7</v>
      </c>
      <c r="B1313" t="s">
        <v>6</v>
      </c>
      <c r="C1313" t="s">
        <v>10</v>
      </c>
      <c r="D1313" s="1">
        <v>43150</v>
      </c>
      <c r="E1313">
        <v>101</v>
      </c>
      <c r="F1313">
        <v>179</v>
      </c>
      <c r="G1313">
        <f>SUMIFS(E$2:E1313,$A$2:A1313,Extraction[[#This Row],[AreaID]])</f>
        <v>18596</v>
      </c>
      <c r="H1313">
        <f>SUMIFS(F$2:F1313,$A$2:A1313,Extraction[[#This Row],[AreaID]])</f>
        <v>17883</v>
      </c>
      <c r="I1313">
        <f>VLOOKUP(Extraction[[#This Row],[AreaID]],Reserves[],4,FALSE)-Extraction[[#This Row],[OilExtractionToDate]]</f>
        <v>57770</v>
      </c>
      <c r="J1313">
        <f>VLOOKUP(Extraction[[#This Row],[AreaID]],Reserves[],5,FALSE)-Extraction[[#This Row],[GasExtractionToDate]]</f>
        <v>33494</v>
      </c>
    </row>
    <row r="1314" spans="1:10" x14ac:dyDescent="0.35">
      <c r="A1314">
        <v>7</v>
      </c>
      <c r="B1314" t="s">
        <v>6</v>
      </c>
      <c r="C1314" t="s">
        <v>10</v>
      </c>
      <c r="D1314" s="1">
        <v>43157</v>
      </c>
      <c r="E1314">
        <v>110</v>
      </c>
      <c r="F1314">
        <v>203</v>
      </c>
      <c r="G1314">
        <f>SUMIFS(E$2:E1314,$A$2:A1314,Extraction[[#This Row],[AreaID]])</f>
        <v>18706</v>
      </c>
      <c r="H1314">
        <f>SUMIFS(F$2:F1314,$A$2:A1314,Extraction[[#This Row],[AreaID]])</f>
        <v>18086</v>
      </c>
      <c r="I1314">
        <f>VLOOKUP(Extraction[[#This Row],[AreaID]],Reserves[],4,FALSE)-Extraction[[#This Row],[OilExtractionToDate]]</f>
        <v>57660</v>
      </c>
      <c r="J1314">
        <f>VLOOKUP(Extraction[[#This Row],[AreaID]],Reserves[],5,FALSE)-Extraction[[#This Row],[GasExtractionToDate]]</f>
        <v>33291</v>
      </c>
    </row>
    <row r="1315" spans="1:10" x14ac:dyDescent="0.35">
      <c r="A1315">
        <v>10</v>
      </c>
      <c r="B1315" t="s">
        <v>14</v>
      </c>
      <c r="C1315" t="s">
        <v>16</v>
      </c>
      <c r="D1315" s="1">
        <v>43098</v>
      </c>
      <c r="E1315">
        <v>109</v>
      </c>
      <c r="F1315">
        <v>231</v>
      </c>
      <c r="G1315">
        <f>SUMIFS(E$2:E1315,$A$2:A1315,Extraction[[#This Row],[AreaID]])</f>
        <v>16824</v>
      </c>
      <c r="H1315">
        <f>SUMIFS(F$2:F1315,$A$2:A1315,Extraction[[#This Row],[AreaID]])</f>
        <v>15766</v>
      </c>
      <c r="I1315">
        <f>VLOOKUP(Extraction[[#This Row],[AreaID]],Reserves[],4,FALSE)-Extraction[[#This Row],[OilExtractionToDate]]</f>
        <v>60404</v>
      </c>
      <c r="J1315">
        <f>VLOOKUP(Extraction[[#This Row],[AreaID]],Reserves[],5,FALSE)-Extraction[[#This Row],[GasExtractionToDate]]</f>
        <v>49487</v>
      </c>
    </row>
    <row r="1316" spans="1:10" x14ac:dyDescent="0.35">
      <c r="A1316">
        <v>13</v>
      </c>
      <c r="B1316" t="s">
        <v>15</v>
      </c>
      <c r="C1316" t="s">
        <v>19</v>
      </c>
      <c r="D1316" s="1">
        <v>43091</v>
      </c>
      <c r="E1316">
        <v>141</v>
      </c>
      <c r="F1316">
        <v>95</v>
      </c>
      <c r="G1316">
        <f>SUMIFS(E$2:E1316,$A$2:A1316,Extraction[[#This Row],[AreaID]])</f>
        <v>17380</v>
      </c>
      <c r="H1316">
        <f>SUMIFS(F$2:F1316,$A$2:A1316,Extraction[[#This Row],[AreaID]])</f>
        <v>15836</v>
      </c>
      <c r="I1316">
        <f>VLOOKUP(Extraction[[#This Row],[AreaID]],Reserves[],4,FALSE)-Extraction[[#This Row],[OilExtractionToDate]]</f>
        <v>75323</v>
      </c>
      <c r="J1316">
        <f>VLOOKUP(Extraction[[#This Row],[AreaID]],Reserves[],5,FALSE)-Extraction[[#This Row],[GasExtractionToDate]]</f>
        <v>63619</v>
      </c>
    </row>
    <row r="1317" spans="1:10" x14ac:dyDescent="0.35">
      <c r="A1317">
        <v>13</v>
      </c>
      <c r="B1317" t="s">
        <v>15</v>
      </c>
      <c r="C1317" t="s">
        <v>19</v>
      </c>
      <c r="D1317" s="1">
        <v>43095</v>
      </c>
      <c r="E1317">
        <v>132</v>
      </c>
      <c r="F1317">
        <v>213</v>
      </c>
      <c r="G1317">
        <f>SUMIFS(E$2:E1317,$A$2:A1317,Extraction[[#This Row],[AreaID]])</f>
        <v>17512</v>
      </c>
      <c r="H1317">
        <f>SUMIFS(F$2:F1317,$A$2:A1317,Extraction[[#This Row],[AreaID]])</f>
        <v>16049</v>
      </c>
      <c r="I1317">
        <f>VLOOKUP(Extraction[[#This Row],[AreaID]],Reserves[],4,FALSE)-Extraction[[#This Row],[OilExtractionToDate]]</f>
        <v>75191</v>
      </c>
      <c r="J1317">
        <f>VLOOKUP(Extraction[[#This Row],[AreaID]],Reserves[],5,FALSE)-Extraction[[#This Row],[GasExtractionToDate]]</f>
        <v>63406</v>
      </c>
    </row>
    <row r="1318" spans="1:10" x14ac:dyDescent="0.35">
      <c r="A1318">
        <v>13</v>
      </c>
      <c r="B1318" t="s">
        <v>15</v>
      </c>
      <c r="C1318" t="s">
        <v>19</v>
      </c>
      <c r="D1318" s="1">
        <v>43103</v>
      </c>
      <c r="E1318">
        <v>177</v>
      </c>
      <c r="F1318">
        <v>261</v>
      </c>
      <c r="G1318">
        <f>SUMIFS(E$2:E1318,$A$2:A1318,Extraction[[#This Row],[AreaID]])</f>
        <v>17689</v>
      </c>
      <c r="H1318">
        <f>SUMIFS(F$2:F1318,$A$2:A1318,Extraction[[#This Row],[AreaID]])</f>
        <v>16310</v>
      </c>
      <c r="I1318">
        <f>VLOOKUP(Extraction[[#This Row],[AreaID]],Reserves[],4,FALSE)-Extraction[[#This Row],[OilExtractionToDate]]</f>
        <v>75014</v>
      </c>
      <c r="J1318">
        <f>VLOOKUP(Extraction[[#This Row],[AreaID]],Reserves[],5,FALSE)-Extraction[[#This Row],[GasExtractionToDate]]</f>
        <v>63145</v>
      </c>
    </row>
    <row r="1319" spans="1:10" x14ac:dyDescent="0.35">
      <c r="A1319">
        <v>1</v>
      </c>
      <c r="B1319" t="s">
        <v>4</v>
      </c>
      <c r="C1319" t="s">
        <v>12</v>
      </c>
      <c r="D1319" s="1">
        <v>43136</v>
      </c>
      <c r="E1319">
        <v>186</v>
      </c>
      <c r="F1319">
        <v>228</v>
      </c>
      <c r="G1319">
        <f>SUMIFS(E$2:E1319,$A$2:A1319,Extraction[[#This Row],[AreaID]])</f>
        <v>19418</v>
      </c>
      <c r="H1319">
        <f>SUMIFS(F$2:F1319,$A$2:A1319,Extraction[[#This Row],[AreaID]])</f>
        <v>19121</v>
      </c>
      <c r="I1319">
        <f>VLOOKUP(Extraction[[#This Row],[AreaID]],Reserves[],4,FALSE)-Extraction[[#This Row],[OilExtractionToDate]]</f>
        <v>68172</v>
      </c>
      <c r="J1319">
        <f>VLOOKUP(Extraction[[#This Row],[AreaID]],Reserves[],5,FALSE)-Extraction[[#This Row],[GasExtractionToDate]]</f>
        <v>53480</v>
      </c>
    </row>
    <row r="1320" spans="1:10" x14ac:dyDescent="0.35">
      <c r="A1320">
        <v>7</v>
      </c>
      <c r="B1320" t="s">
        <v>6</v>
      </c>
      <c r="C1320" t="s">
        <v>10</v>
      </c>
      <c r="D1320" s="1">
        <v>43163</v>
      </c>
      <c r="E1320">
        <v>159</v>
      </c>
      <c r="F1320">
        <v>294</v>
      </c>
      <c r="G1320">
        <f>SUMIFS(E$2:E1320,$A$2:A1320,Extraction[[#This Row],[AreaID]])</f>
        <v>18865</v>
      </c>
      <c r="H1320">
        <f>SUMIFS(F$2:F1320,$A$2:A1320,Extraction[[#This Row],[AreaID]])</f>
        <v>18380</v>
      </c>
      <c r="I1320">
        <f>VLOOKUP(Extraction[[#This Row],[AreaID]],Reserves[],4,FALSE)-Extraction[[#This Row],[OilExtractionToDate]]</f>
        <v>57501</v>
      </c>
      <c r="J1320">
        <f>VLOOKUP(Extraction[[#This Row],[AreaID]],Reserves[],5,FALSE)-Extraction[[#This Row],[GasExtractionToDate]]</f>
        <v>32997</v>
      </c>
    </row>
    <row r="1321" spans="1:10" x14ac:dyDescent="0.35">
      <c r="A1321">
        <v>4</v>
      </c>
      <c r="B1321" t="s">
        <v>5</v>
      </c>
      <c r="C1321" t="s">
        <v>8</v>
      </c>
      <c r="D1321" s="1">
        <v>43041</v>
      </c>
      <c r="E1321">
        <v>282</v>
      </c>
      <c r="F1321">
        <v>293</v>
      </c>
      <c r="G1321">
        <f>SUMIFS(E$2:E1321,$A$2:A1321,Extraction[[#This Row],[AreaID]])</f>
        <v>16008</v>
      </c>
      <c r="H1321">
        <f>SUMIFS(F$2:F1321,$A$2:A1321,Extraction[[#This Row],[AreaID]])</f>
        <v>14935</v>
      </c>
      <c r="I1321">
        <f>VLOOKUP(Extraction[[#This Row],[AreaID]],Reserves[],4,FALSE)-Extraction[[#This Row],[OilExtractionToDate]]</f>
        <v>49182</v>
      </c>
      <c r="J1321">
        <f>VLOOKUP(Extraction[[#This Row],[AreaID]],Reserves[],5,FALSE)-Extraction[[#This Row],[GasExtractionToDate]]</f>
        <v>73518</v>
      </c>
    </row>
    <row r="1322" spans="1:10" x14ac:dyDescent="0.35">
      <c r="A1322">
        <v>7</v>
      </c>
      <c r="B1322" t="s">
        <v>6</v>
      </c>
      <c r="C1322" t="s">
        <v>10</v>
      </c>
      <c r="D1322" s="1">
        <v>43168</v>
      </c>
      <c r="E1322">
        <v>118</v>
      </c>
      <c r="F1322">
        <v>53</v>
      </c>
      <c r="G1322">
        <f>SUMIFS(E$2:E1322,$A$2:A1322,Extraction[[#This Row],[AreaID]])</f>
        <v>18983</v>
      </c>
      <c r="H1322">
        <f>SUMIFS(F$2:F1322,$A$2:A1322,Extraction[[#This Row],[AreaID]])</f>
        <v>18433</v>
      </c>
      <c r="I1322">
        <f>VLOOKUP(Extraction[[#This Row],[AreaID]],Reserves[],4,FALSE)-Extraction[[#This Row],[OilExtractionToDate]]</f>
        <v>57383</v>
      </c>
      <c r="J1322">
        <f>VLOOKUP(Extraction[[#This Row],[AreaID]],Reserves[],5,FALSE)-Extraction[[#This Row],[GasExtractionToDate]]</f>
        <v>32944</v>
      </c>
    </row>
    <row r="1323" spans="1:10" x14ac:dyDescent="0.35">
      <c r="A1323">
        <v>3</v>
      </c>
      <c r="B1323" t="s">
        <v>4</v>
      </c>
      <c r="C1323" t="s">
        <v>7</v>
      </c>
      <c r="D1323" s="1">
        <v>43024</v>
      </c>
      <c r="E1323">
        <v>193</v>
      </c>
      <c r="F1323">
        <v>70</v>
      </c>
      <c r="G1323">
        <f>SUMIFS(E$2:E1323,$A$2:A1323,Extraction[[#This Row],[AreaID]])</f>
        <v>15011</v>
      </c>
      <c r="H1323">
        <f>SUMIFS(F$2:F1323,$A$2:A1323,Extraction[[#This Row],[AreaID]])</f>
        <v>12435</v>
      </c>
      <c r="I1323">
        <f>VLOOKUP(Extraction[[#This Row],[AreaID]],Reserves[],4,FALSE)-Extraction[[#This Row],[OilExtractionToDate]]</f>
        <v>37147</v>
      </c>
      <c r="J1323">
        <f>VLOOKUP(Extraction[[#This Row],[AreaID]],Reserves[],5,FALSE)-Extraction[[#This Row],[GasExtractionToDate]]</f>
        <v>84003</v>
      </c>
    </row>
    <row r="1324" spans="1:10" x14ac:dyDescent="0.35">
      <c r="A1324">
        <v>13</v>
      </c>
      <c r="B1324" t="s">
        <v>15</v>
      </c>
      <c r="C1324" t="s">
        <v>19</v>
      </c>
      <c r="D1324" s="1">
        <v>43106</v>
      </c>
      <c r="E1324">
        <v>204</v>
      </c>
      <c r="F1324">
        <v>111</v>
      </c>
      <c r="G1324">
        <f>SUMIFS(E$2:E1324,$A$2:A1324,Extraction[[#This Row],[AreaID]])</f>
        <v>17893</v>
      </c>
      <c r="H1324">
        <f>SUMIFS(F$2:F1324,$A$2:A1324,Extraction[[#This Row],[AreaID]])</f>
        <v>16421</v>
      </c>
      <c r="I1324">
        <f>VLOOKUP(Extraction[[#This Row],[AreaID]],Reserves[],4,FALSE)-Extraction[[#This Row],[OilExtractionToDate]]</f>
        <v>74810</v>
      </c>
      <c r="J1324">
        <f>VLOOKUP(Extraction[[#This Row],[AreaID]],Reserves[],5,FALSE)-Extraction[[#This Row],[GasExtractionToDate]]</f>
        <v>63034</v>
      </c>
    </row>
    <row r="1325" spans="1:10" x14ac:dyDescent="0.35">
      <c r="A1325">
        <v>11</v>
      </c>
      <c r="B1325" t="s">
        <v>14</v>
      </c>
      <c r="C1325" t="s">
        <v>17</v>
      </c>
      <c r="D1325" s="1">
        <v>43026</v>
      </c>
      <c r="E1325">
        <v>298</v>
      </c>
      <c r="F1325">
        <v>60</v>
      </c>
      <c r="G1325">
        <f>SUMIFS(E$2:E1325,$A$2:A1325,Extraction[[#This Row],[AreaID]])</f>
        <v>16331</v>
      </c>
      <c r="H1325">
        <f>SUMIFS(F$2:F1325,$A$2:A1325,Extraction[[#This Row],[AreaID]])</f>
        <v>15453</v>
      </c>
      <c r="I1325">
        <f>VLOOKUP(Extraction[[#This Row],[AreaID]],Reserves[],4,FALSE)-Extraction[[#This Row],[OilExtractionToDate]]</f>
        <v>59649</v>
      </c>
      <c r="J1325">
        <f>VLOOKUP(Extraction[[#This Row],[AreaID]],Reserves[],5,FALSE)-Extraction[[#This Row],[GasExtractionToDate]]</f>
        <v>81344</v>
      </c>
    </row>
    <row r="1326" spans="1:10" x14ac:dyDescent="0.35">
      <c r="A1326">
        <v>3</v>
      </c>
      <c r="B1326" t="s">
        <v>4</v>
      </c>
      <c r="C1326" t="s">
        <v>7</v>
      </c>
      <c r="D1326" s="1">
        <v>43029</v>
      </c>
      <c r="E1326">
        <v>151</v>
      </c>
      <c r="F1326">
        <v>65</v>
      </c>
      <c r="G1326">
        <f>SUMIFS(E$2:E1326,$A$2:A1326,Extraction[[#This Row],[AreaID]])</f>
        <v>15162</v>
      </c>
      <c r="H1326">
        <f>SUMIFS(F$2:F1326,$A$2:A1326,Extraction[[#This Row],[AreaID]])</f>
        <v>12500</v>
      </c>
      <c r="I1326">
        <f>VLOOKUP(Extraction[[#This Row],[AreaID]],Reserves[],4,FALSE)-Extraction[[#This Row],[OilExtractionToDate]]</f>
        <v>36996</v>
      </c>
      <c r="J1326">
        <f>VLOOKUP(Extraction[[#This Row],[AreaID]],Reserves[],5,FALSE)-Extraction[[#This Row],[GasExtractionToDate]]</f>
        <v>83938</v>
      </c>
    </row>
    <row r="1327" spans="1:10" x14ac:dyDescent="0.35">
      <c r="A1327">
        <v>5</v>
      </c>
      <c r="B1327" t="s">
        <v>5</v>
      </c>
      <c r="C1327" t="s">
        <v>9</v>
      </c>
      <c r="D1327" s="1">
        <v>43150</v>
      </c>
      <c r="E1327">
        <v>130</v>
      </c>
      <c r="F1327">
        <v>65</v>
      </c>
      <c r="G1327">
        <f>SUMIFS(E$2:E1327,$A$2:A1327,Extraction[[#This Row],[AreaID]])</f>
        <v>19602</v>
      </c>
      <c r="H1327">
        <f>SUMIFS(F$2:F1327,$A$2:A1327,Extraction[[#This Row],[AreaID]])</f>
        <v>17522</v>
      </c>
      <c r="I1327">
        <f>VLOOKUP(Extraction[[#This Row],[AreaID]],Reserves[],4,FALSE)-Extraction[[#This Row],[OilExtractionToDate]]</f>
        <v>27821</v>
      </c>
      <c r="J1327">
        <f>VLOOKUP(Extraction[[#This Row],[AreaID]],Reserves[],5,FALSE)-Extraction[[#This Row],[GasExtractionToDate]]</f>
        <v>60186</v>
      </c>
    </row>
    <row r="1328" spans="1:10" x14ac:dyDescent="0.35">
      <c r="A1328">
        <v>1</v>
      </c>
      <c r="B1328" t="s">
        <v>4</v>
      </c>
      <c r="C1328" t="s">
        <v>12</v>
      </c>
      <c r="D1328" s="1">
        <v>43140</v>
      </c>
      <c r="E1328">
        <v>115</v>
      </c>
      <c r="F1328">
        <v>173</v>
      </c>
      <c r="G1328">
        <f>SUMIFS(E$2:E1328,$A$2:A1328,Extraction[[#This Row],[AreaID]])</f>
        <v>19533</v>
      </c>
      <c r="H1328">
        <f>SUMIFS(F$2:F1328,$A$2:A1328,Extraction[[#This Row],[AreaID]])</f>
        <v>19294</v>
      </c>
      <c r="I1328">
        <f>VLOOKUP(Extraction[[#This Row],[AreaID]],Reserves[],4,FALSE)-Extraction[[#This Row],[OilExtractionToDate]]</f>
        <v>68057</v>
      </c>
      <c r="J1328">
        <f>VLOOKUP(Extraction[[#This Row],[AreaID]],Reserves[],5,FALSE)-Extraction[[#This Row],[GasExtractionToDate]]</f>
        <v>53307</v>
      </c>
    </row>
    <row r="1329" spans="1:10" x14ac:dyDescent="0.35">
      <c r="A1329">
        <v>10</v>
      </c>
      <c r="B1329" t="s">
        <v>14</v>
      </c>
      <c r="C1329" t="s">
        <v>16</v>
      </c>
      <c r="D1329" s="1">
        <v>43103</v>
      </c>
      <c r="E1329">
        <v>193</v>
      </c>
      <c r="F1329">
        <v>166</v>
      </c>
      <c r="G1329">
        <f>SUMIFS(E$2:E1329,$A$2:A1329,Extraction[[#This Row],[AreaID]])</f>
        <v>17017</v>
      </c>
      <c r="H1329">
        <f>SUMIFS(F$2:F1329,$A$2:A1329,Extraction[[#This Row],[AreaID]])</f>
        <v>15932</v>
      </c>
      <c r="I1329">
        <f>VLOOKUP(Extraction[[#This Row],[AreaID]],Reserves[],4,FALSE)-Extraction[[#This Row],[OilExtractionToDate]]</f>
        <v>60211</v>
      </c>
      <c r="J1329">
        <f>VLOOKUP(Extraction[[#This Row],[AreaID]],Reserves[],5,FALSE)-Extraction[[#This Row],[GasExtractionToDate]]</f>
        <v>49321</v>
      </c>
    </row>
    <row r="1330" spans="1:10" x14ac:dyDescent="0.35">
      <c r="A1330">
        <v>11</v>
      </c>
      <c r="B1330" t="s">
        <v>14</v>
      </c>
      <c r="C1330" t="s">
        <v>17</v>
      </c>
      <c r="D1330" s="1">
        <v>43031</v>
      </c>
      <c r="E1330">
        <v>102</v>
      </c>
      <c r="F1330">
        <v>106</v>
      </c>
      <c r="G1330">
        <f>SUMIFS(E$2:E1330,$A$2:A1330,Extraction[[#This Row],[AreaID]])</f>
        <v>16433</v>
      </c>
      <c r="H1330">
        <f>SUMIFS(F$2:F1330,$A$2:A1330,Extraction[[#This Row],[AreaID]])</f>
        <v>15559</v>
      </c>
      <c r="I1330">
        <f>VLOOKUP(Extraction[[#This Row],[AreaID]],Reserves[],4,FALSE)-Extraction[[#This Row],[OilExtractionToDate]]</f>
        <v>59547</v>
      </c>
      <c r="J1330">
        <f>VLOOKUP(Extraction[[#This Row],[AreaID]],Reserves[],5,FALSE)-Extraction[[#This Row],[GasExtractionToDate]]</f>
        <v>81238</v>
      </c>
    </row>
    <row r="1331" spans="1:10" x14ac:dyDescent="0.35">
      <c r="A1331">
        <v>14</v>
      </c>
      <c r="B1331" t="s">
        <v>15</v>
      </c>
      <c r="C1331" t="s">
        <v>13</v>
      </c>
      <c r="D1331" s="1">
        <v>43231</v>
      </c>
      <c r="E1331">
        <v>101</v>
      </c>
      <c r="F1331">
        <v>158</v>
      </c>
      <c r="G1331">
        <f>SUMIFS(E$2:E1331,$A$2:A1331,Extraction[[#This Row],[AreaID]])</f>
        <v>20125</v>
      </c>
      <c r="H1331">
        <f>SUMIFS(F$2:F1331,$A$2:A1331,Extraction[[#This Row],[AreaID]])</f>
        <v>18309</v>
      </c>
      <c r="I1331">
        <f>VLOOKUP(Extraction[[#This Row],[AreaID]],Reserves[],4,FALSE)-Extraction[[#This Row],[OilExtractionToDate]]</f>
        <v>55286</v>
      </c>
      <c r="J1331">
        <f>VLOOKUP(Extraction[[#This Row],[AreaID]],Reserves[],5,FALSE)-Extraction[[#This Row],[GasExtractionToDate]]</f>
        <v>57829</v>
      </c>
    </row>
    <row r="1332" spans="1:10" x14ac:dyDescent="0.35">
      <c r="A1332">
        <v>14</v>
      </c>
      <c r="B1332" t="s">
        <v>15</v>
      </c>
      <c r="C1332" t="s">
        <v>13</v>
      </c>
      <c r="D1332" s="1">
        <v>43239</v>
      </c>
      <c r="E1332">
        <v>85</v>
      </c>
      <c r="F1332">
        <v>186</v>
      </c>
      <c r="G1332">
        <f>SUMIFS(E$2:E1332,$A$2:A1332,Extraction[[#This Row],[AreaID]])</f>
        <v>20210</v>
      </c>
      <c r="H1332">
        <f>SUMIFS(F$2:F1332,$A$2:A1332,Extraction[[#This Row],[AreaID]])</f>
        <v>18495</v>
      </c>
      <c r="I1332">
        <f>VLOOKUP(Extraction[[#This Row],[AreaID]],Reserves[],4,FALSE)-Extraction[[#This Row],[OilExtractionToDate]]</f>
        <v>55201</v>
      </c>
      <c r="J1332">
        <f>VLOOKUP(Extraction[[#This Row],[AreaID]],Reserves[],5,FALSE)-Extraction[[#This Row],[GasExtractionToDate]]</f>
        <v>57643</v>
      </c>
    </row>
    <row r="1333" spans="1:10" x14ac:dyDescent="0.35">
      <c r="A1333">
        <v>3</v>
      </c>
      <c r="B1333" t="s">
        <v>4</v>
      </c>
      <c r="C1333" t="s">
        <v>7</v>
      </c>
      <c r="D1333" s="1">
        <v>43037</v>
      </c>
      <c r="E1333">
        <v>136</v>
      </c>
      <c r="F1333">
        <v>92</v>
      </c>
      <c r="G1333">
        <f>SUMIFS(E$2:E1333,$A$2:A1333,Extraction[[#This Row],[AreaID]])</f>
        <v>15298</v>
      </c>
      <c r="H1333">
        <f>SUMIFS(F$2:F1333,$A$2:A1333,Extraction[[#This Row],[AreaID]])</f>
        <v>12592</v>
      </c>
      <c r="I1333">
        <f>VLOOKUP(Extraction[[#This Row],[AreaID]],Reserves[],4,FALSE)-Extraction[[#This Row],[OilExtractionToDate]]</f>
        <v>36860</v>
      </c>
      <c r="J1333">
        <f>VLOOKUP(Extraction[[#This Row],[AreaID]],Reserves[],5,FALSE)-Extraction[[#This Row],[GasExtractionToDate]]</f>
        <v>83846</v>
      </c>
    </row>
    <row r="1334" spans="1:10" x14ac:dyDescent="0.35">
      <c r="A1334">
        <v>1</v>
      </c>
      <c r="B1334" t="s">
        <v>4</v>
      </c>
      <c r="C1334" t="s">
        <v>12</v>
      </c>
      <c r="D1334" s="1">
        <v>43148</v>
      </c>
      <c r="E1334">
        <v>88</v>
      </c>
      <c r="F1334">
        <v>129</v>
      </c>
      <c r="G1334">
        <f>SUMIFS(E$2:E1334,$A$2:A1334,Extraction[[#This Row],[AreaID]])</f>
        <v>19621</v>
      </c>
      <c r="H1334">
        <f>SUMIFS(F$2:F1334,$A$2:A1334,Extraction[[#This Row],[AreaID]])</f>
        <v>19423</v>
      </c>
      <c r="I1334">
        <f>VLOOKUP(Extraction[[#This Row],[AreaID]],Reserves[],4,FALSE)-Extraction[[#This Row],[OilExtractionToDate]]</f>
        <v>67969</v>
      </c>
      <c r="J1334">
        <f>VLOOKUP(Extraction[[#This Row],[AreaID]],Reserves[],5,FALSE)-Extraction[[#This Row],[GasExtractionToDate]]</f>
        <v>53178</v>
      </c>
    </row>
    <row r="1335" spans="1:10" x14ac:dyDescent="0.35">
      <c r="A1335">
        <v>14</v>
      </c>
      <c r="B1335" t="s">
        <v>15</v>
      </c>
      <c r="C1335" t="s">
        <v>13</v>
      </c>
      <c r="D1335" s="1">
        <v>43247</v>
      </c>
      <c r="E1335">
        <v>115</v>
      </c>
      <c r="F1335">
        <v>53</v>
      </c>
      <c r="G1335">
        <f>SUMIFS(E$2:E1335,$A$2:A1335,Extraction[[#This Row],[AreaID]])</f>
        <v>20325</v>
      </c>
      <c r="H1335">
        <f>SUMIFS(F$2:F1335,$A$2:A1335,Extraction[[#This Row],[AreaID]])</f>
        <v>18548</v>
      </c>
      <c r="I1335">
        <f>VLOOKUP(Extraction[[#This Row],[AreaID]],Reserves[],4,FALSE)-Extraction[[#This Row],[OilExtractionToDate]]</f>
        <v>55086</v>
      </c>
      <c r="J1335">
        <f>VLOOKUP(Extraction[[#This Row],[AreaID]],Reserves[],5,FALSE)-Extraction[[#This Row],[GasExtractionToDate]]</f>
        <v>57590</v>
      </c>
    </row>
    <row r="1336" spans="1:10" x14ac:dyDescent="0.35">
      <c r="A1336">
        <v>1</v>
      </c>
      <c r="B1336" t="s">
        <v>4</v>
      </c>
      <c r="C1336" t="s">
        <v>12</v>
      </c>
      <c r="D1336" s="1">
        <v>43155</v>
      </c>
      <c r="E1336">
        <v>204</v>
      </c>
      <c r="F1336">
        <v>69</v>
      </c>
      <c r="G1336">
        <f>SUMIFS(E$2:E1336,$A$2:A1336,Extraction[[#This Row],[AreaID]])</f>
        <v>19825</v>
      </c>
      <c r="H1336">
        <f>SUMIFS(F$2:F1336,$A$2:A1336,Extraction[[#This Row],[AreaID]])</f>
        <v>19492</v>
      </c>
      <c r="I1336">
        <f>VLOOKUP(Extraction[[#This Row],[AreaID]],Reserves[],4,FALSE)-Extraction[[#This Row],[OilExtractionToDate]]</f>
        <v>67765</v>
      </c>
      <c r="J1336">
        <f>VLOOKUP(Extraction[[#This Row],[AreaID]],Reserves[],5,FALSE)-Extraction[[#This Row],[GasExtractionToDate]]</f>
        <v>53109</v>
      </c>
    </row>
    <row r="1337" spans="1:10" x14ac:dyDescent="0.35">
      <c r="A1337">
        <v>10</v>
      </c>
      <c r="B1337" t="s">
        <v>14</v>
      </c>
      <c r="C1337" t="s">
        <v>16</v>
      </c>
      <c r="D1337" s="1">
        <v>43110</v>
      </c>
      <c r="E1337">
        <v>219</v>
      </c>
      <c r="F1337">
        <v>111</v>
      </c>
      <c r="G1337">
        <f>SUMIFS(E$2:E1337,$A$2:A1337,Extraction[[#This Row],[AreaID]])</f>
        <v>17236</v>
      </c>
      <c r="H1337">
        <f>SUMIFS(F$2:F1337,$A$2:A1337,Extraction[[#This Row],[AreaID]])</f>
        <v>16043</v>
      </c>
      <c r="I1337">
        <f>VLOOKUP(Extraction[[#This Row],[AreaID]],Reserves[],4,FALSE)-Extraction[[#This Row],[OilExtractionToDate]]</f>
        <v>59992</v>
      </c>
      <c r="J1337">
        <f>VLOOKUP(Extraction[[#This Row],[AreaID]],Reserves[],5,FALSE)-Extraction[[#This Row],[GasExtractionToDate]]</f>
        <v>49210</v>
      </c>
    </row>
    <row r="1338" spans="1:10" x14ac:dyDescent="0.35">
      <c r="A1338">
        <v>1</v>
      </c>
      <c r="B1338" t="s">
        <v>4</v>
      </c>
      <c r="C1338" t="s">
        <v>12</v>
      </c>
      <c r="D1338" s="1">
        <v>43163</v>
      </c>
      <c r="E1338">
        <v>116</v>
      </c>
      <c r="F1338">
        <v>213</v>
      </c>
      <c r="G1338">
        <f>SUMIFS(E$2:E1338,$A$2:A1338,Extraction[[#This Row],[AreaID]])</f>
        <v>19941</v>
      </c>
      <c r="H1338">
        <f>SUMIFS(F$2:F1338,$A$2:A1338,Extraction[[#This Row],[AreaID]])</f>
        <v>19705</v>
      </c>
      <c r="I1338">
        <f>VLOOKUP(Extraction[[#This Row],[AreaID]],Reserves[],4,FALSE)-Extraction[[#This Row],[OilExtractionToDate]]</f>
        <v>67649</v>
      </c>
      <c r="J1338">
        <f>VLOOKUP(Extraction[[#This Row],[AreaID]],Reserves[],5,FALSE)-Extraction[[#This Row],[GasExtractionToDate]]</f>
        <v>52896</v>
      </c>
    </row>
    <row r="1339" spans="1:10" x14ac:dyDescent="0.35">
      <c r="A1339">
        <v>12</v>
      </c>
      <c r="B1339" t="s">
        <v>14</v>
      </c>
      <c r="C1339" t="s">
        <v>18</v>
      </c>
      <c r="D1339" s="1">
        <v>43067</v>
      </c>
      <c r="E1339">
        <v>133</v>
      </c>
      <c r="F1339">
        <v>161</v>
      </c>
      <c r="G1339">
        <f>SUMIFS(E$2:E1339,$A$2:A1339,Extraction[[#This Row],[AreaID]])</f>
        <v>17659</v>
      </c>
      <c r="H1339">
        <f>SUMIFS(F$2:F1339,$A$2:A1339,Extraction[[#This Row],[AreaID]])</f>
        <v>15590</v>
      </c>
      <c r="I1339">
        <f>VLOOKUP(Extraction[[#This Row],[AreaID]],Reserves[],4,FALSE)-Extraction[[#This Row],[OilExtractionToDate]]</f>
        <v>45728</v>
      </c>
      <c r="J1339">
        <f>VLOOKUP(Extraction[[#This Row],[AreaID]],Reserves[],5,FALSE)-Extraction[[#This Row],[GasExtractionToDate]]</f>
        <v>81615</v>
      </c>
    </row>
    <row r="1340" spans="1:10" x14ac:dyDescent="0.35">
      <c r="A1340">
        <v>4</v>
      </c>
      <c r="B1340" t="s">
        <v>5</v>
      </c>
      <c r="C1340" t="s">
        <v>8</v>
      </c>
      <c r="D1340" s="1">
        <v>43045</v>
      </c>
      <c r="E1340">
        <v>177</v>
      </c>
      <c r="F1340">
        <v>173</v>
      </c>
      <c r="G1340">
        <f>SUMIFS(E$2:E1340,$A$2:A1340,Extraction[[#This Row],[AreaID]])</f>
        <v>16185</v>
      </c>
      <c r="H1340">
        <f>SUMIFS(F$2:F1340,$A$2:A1340,Extraction[[#This Row],[AreaID]])</f>
        <v>15108</v>
      </c>
      <c r="I1340">
        <f>VLOOKUP(Extraction[[#This Row],[AreaID]],Reserves[],4,FALSE)-Extraction[[#This Row],[OilExtractionToDate]]</f>
        <v>49005</v>
      </c>
      <c r="J1340">
        <f>VLOOKUP(Extraction[[#This Row],[AreaID]],Reserves[],5,FALSE)-Extraction[[#This Row],[GasExtractionToDate]]</f>
        <v>73345</v>
      </c>
    </row>
    <row r="1341" spans="1:10" x14ac:dyDescent="0.35">
      <c r="A1341">
        <v>7</v>
      </c>
      <c r="B1341" t="s">
        <v>6</v>
      </c>
      <c r="C1341" t="s">
        <v>10</v>
      </c>
      <c r="D1341" s="1">
        <v>43171</v>
      </c>
      <c r="E1341">
        <v>140</v>
      </c>
      <c r="F1341">
        <v>82</v>
      </c>
      <c r="G1341">
        <f>SUMIFS(E$2:E1341,$A$2:A1341,Extraction[[#This Row],[AreaID]])</f>
        <v>19123</v>
      </c>
      <c r="H1341">
        <f>SUMIFS(F$2:F1341,$A$2:A1341,Extraction[[#This Row],[AreaID]])</f>
        <v>18515</v>
      </c>
      <c r="I1341">
        <f>VLOOKUP(Extraction[[#This Row],[AreaID]],Reserves[],4,FALSE)-Extraction[[#This Row],[OilExtractionToDate]]</f>
        <v>57243</v>
      </c>
      <c r="J1341">
        <f>VLOOKUP(Extraction[[#This Row],[AreaID]],Reserves[],5,FALSE)-Extraction[[#This Row],[GasExtractionToDate]]</f>
        <v>32862</v>
      </c>
    </row>
    <row r="1342" spans="1:10" x14ac:dyDescent="0.35">
      <c r="A1342">
        <v>10</v>
      </c>
      <c r="B1342" t="s">
        <v>14</v>
      </c>
      <c r="C1342" t="s">
        <v>16</v>
      </c>
      <c r="D1342" s="1">
        <v>43117</v>
      </c>
      <c r="E1342">
        <v>237</v>
      </c>
      <c r="F1342">
        <v>228</v>
      </c>
      <c r="G1342">
        <f>SUMIFS(E$2:E1342,$A$2:A1342,Extraction[[#This Row],[AreaID]])</f>
        <v>17473</v>
      </c>
      <c r="H1342">
        <f>SUMIFS(F$2:F1342,$A$2:A1342,Extraction[[#This Row],[AreaID]])</f>
        <v>16271</v>
      </c>
      <c r="I1342">
        <f>VLOOKUP(Extraction[[#This Row],[AreaID]],Reserves[],4,FALSE)-Extraction[[#This Row],[OilExtractionToDate]]</f>
        <v>59755</v>
      </c>
      <c r="J1342">
        <f>VLOOKUP(Extraction[[#This Row],[AreaID]],Reserves[],5,FALSE)-Extraction[[#This Row],[GasExtractionToDate]]</f>
        <v>48982</v>
      </c>
    </row>
    <row r="1343" spans="1:10" x14ac:dyDescent="0.35">
      <c r="A1343">
        <v>13</v>
      </c>
      <c r="B1343" t="s">
        <v>15</v>
      </c>
      <c r="C1343" t="s">
        <v>19</v>
      </c>
      <c r="D1343" s="1">
        <v>43112</v>
      </c>
      <c r="E1343">
        <v>252</v>
      </c>
      <c r="F1343">
        <v>89</v>
      </c>
      <c r="G1343">
        <f>SUMIFS(E$2:E1343,$A$2:A1343,Extraction[[#This Row],[AreaID]])</f>
        <v>18145</v>
      </c>
      <c r="H1343">
        <f>SUMIFS(F$2:F1343,$A$2:A1343,Extraction[[#This Row],[AreaID]])</f>
        <v>16510</v>
      </c>
      <c r="I1343">
        <f>VLOOKUP(Extraction[[#This Row],[AreaID]],Reserves[],4,FALSE)-Extraction[[#This Row],[OilExtractionToDate]]</f>
        <v>74558</v>
      </c>
      <c r="J1343">
        <f>VLOOKUP(Extraction[[#This Row],[AreaID]],Reserves[],5,FALSE)-Extraction[[#This Row],[GasExtractionToDate]]</f>
        <v>62945</v>
      </c>
    </row>
    <row r="1344" spans="1:10" x14ac:dyDescent="0.35">
      <c r="A1344">
        <v>2</v>
      </c>
      <c r="B1344" t="s">
        <v>4</v>
      </c>
      <c r="C1344" t="s">
        <v>13</v>
      </c>
      <c r="D1344" s="1">
        <v>43115</v>
      </c>
      <c r="E1344">
        <v>291</v>
      </c>
      <c r="F1344">
        <v>139</v>
      </c>
      <c r="G1344">
        <f>SUMIFS(E$2:E1344,$A$2:A1344,Extraction[[#This Row],[AreaID]])</f>
        <v>18324</v>
      </c>
      <c r="H1344">
        <f>SUMIFS(F$2:F1344,$A$2:A1344,Extraction[[#This Row],[AreaID]])</f>
        <v>17162</v>
      </c>
      <c r="I1344">
        <f>VLOOKUP(Extraction[[#This Row],[AreaID]],Reserves[],4,FALSE)-Extraction[[#This Row],[OilExtractionToDate]]</f>
        <v>46117</v>
      </c>
      <c r="J1344">
        <f>VLOOKUP(Extraction[[#This Row],[AreaID]],Reserves[],5,FALSE)-Extraction[[#This Row],[GasExtractionToDate]]</f>
        <v>69047</v>
      </c>
    </row>
    <row r="1345" spans="1:10" x14ac:dyDescent="0.35">
      <c r="A1345">
        <v>11</v>
      </c>
      <c r="B1345" t="s">
        <v>14</v>
      </c>
      <c r="C1345" t="s">
        <v>17</v>
      </c>
      <c r="D1345" s="1">
        <v>43035</v>
      </c>
      <c r="E1345">
        <v>145</v>
      </c>
      <c r="F1345">
        <v>94</v>
      </c>
      <c r="G1345">
        <f>SUMIFS(E$2:E1345,$A$2:A1345,Extraction[[#This Row],[AreaID]])</f>
        <v>16578</v>
      </c>
      <c r="H1345">
        <f>SUMIFS(F$2:F1345,$A$2:A1345,Extraction[[#This Row],[AreaID]])</f>
        <v>15653</v>
      </c>
      <c r="I1345">
        <f>VLOOKUP(Extraction[[#This Row],[AreaID]],Reserves[],4,FALSE)-Extraction[[#This Row],[OilExtractionToDate]]</f>
        <v>59402</v>
      </c>
      <c r="J1345">
        <f>VLOOKUP(Extraction[[#This Row],[AreaID]],Reserves[],5,FALSE)-Extraction[[#This Row],[GasExtractionToDate]]</f>
        <v>81144</v>
      </c>
    </row>
    <row r="1346" spans="1:10" x14ac:dyDescent="0.35">
      <c r="A1346">
        <v>12</v>
      </c>
      <c r="B1346" t="s">
        <v>14</v>
      </c>
      <c r="C1346" t="s">
        <v>18</v>
      </c>
      <c r="D1346" s="1">
        <v>43072</v>
      </c>
      <c r="E1346">
        <v>135</v>
      </c>
      <c r="F1346">
        <v>138</v>
      </c>
      <c r="G1346">
        <f>SUMIFS(E$2:E1346,$A$2:A1346,Extraction[[#This Row],[AreaID]])</f>
        <v>17794</v>
      </c>
      <c r="H1346">
        <f>SUMIFS(F$2:F1346,$A$2:A1346,Extraction[[#This Row],[AreaID]])</f>
        <v>15728</v>
      </c>
      <c r="I1346">
        <f>VLOOKUP(Extraction[[#This Row],[AreaID]],Reserves[],4,FALSE)-Extraction[[#This Row],[OilExtractionToDate]]</f>
        <v>45593</v>
      </c>
      <c r="J1346">
        <f>VLOOKUP(Extraction[[#This Row],[AreaID]],Reserves[],5,FALSE)-Extraction[[#This Row],[GasExtractionToDate]]</f>
        <v>81477</v>
      </c>
    </row>
    <row r="1347" spans="1:10" x14ac:dyDescent="0.35">
      <c r="A1347">
        <v>7</v>
      </c>
      <c r="B1347" t="s">
        <v>6</v>
      </c>
      <c r="C1347" t="s">
        <v>10</v>
      </c>
      <c r="D1347" s="1">
        <v>43178</v>
      </c>
      <c r="E1347">
        <v>174</v>
      </c>
      <c r="F1347">
        <v>160</v>
      </c>
      <c r="G1347">
        <f>SUMIFS(E$2:E1347,$A$2:A1347,Extraction[[#This Row],[AreaID]])</f>
        <v>19297</v>
      </c>
      <c r="H1347">
        <f>SUMIFS(F$2:F1347,$A$2:A1347,Extraction[[#This Row],[AreaID]])</f>
        <v>18675</v>
      </c>
      <c r="I1347">
        <f>VLOOKUP(Extraction[[#This Row],[AreaID]],Reserves[],4,FALSE)-Extraction[[#This Row],[OilExtractionToDate]]</f>
        <v>57069</v>
      </c>
      <c r="J1347">
        <f>VLOOKUP(Extraction[[#This Row],[AreaID]],Reserves[],5,FALSE)-Extraction[[#This Row],[GasExtractionToDate]]</f>
        <v>32702</v>
      </c>
    </row>
    <row r="1348" spans="1:10" x14ac:dyDescent="0.35">
      <c r="A1348">
        <v>7</v>
      </c>
      <c r="B1348" t="s">
        <v>6</v>
      </c>
      <c r="C1348" t="s">
        <v>10</v>
      </c>
      <c r="D1348" s="1">
        <v>43183</v>
      </c>
      <c r="E1348">
        <v>148</v>
      </c>
      <c r="F1348">
        <v>108</v>
      </c>
      <c r="G1348">
        <f>SUMIFS(E$2:E1348,$A$2:A1348,Extraction[[#This Row],[AreaID]])</f>
        <v>19445</v>
      </c>
      <c r="H1348">
        <f>SUMIFS(F$2:F1348,$A$2:A1348,Extraction[[#This Row],[AreaID]])</f>
        <v>18783</v>
      </c>
      <c r="I1348">
        <f>VLOOKUP(Extraction[[#This Row],[AreaID]],Reserves[],4,FALSE)-Extraction[[#This Row],[OilExtractionToDate]]</f>
        <v>56921</v>
      </c>
      <c r="J1348">
        <f>VLOOKUP(Extraction[[#This Row],[AreaID]],Reserves[],5,FALSE)-Extraction[[#This Row],[GasExtractionToDate]]</f>
        <v>32594</v>
      </c>
    </row>
    <row r="1349" spans="1:10" x14ac:dyDescent="0.35">
      <c r="A1349">
        <v>10</v>
      </c>
      <c r="B1349" t="s">
        <v>14</v>
      </c>
      <c r="C1349" t="s">
        <v>16</v>
      </c>
      <c r="D1349" s="1">
        <v>43124</v>
      </c>
      <c r="E1349">
        <v>268</v>
      </c>
      <c r="F1349">
        <v>206</v>
      </c>
      <c r="G1349">
        <f>SUMIFS(E$2:E1349,$A$2:A1349,Extraction[[#This Row],[AreaID]])</f>
        <v>17741</v>
      </c>
      <c r="H1349">
        <f>SUMIFS(F$2:F1349,$A$2:A1349,Extraction[[#This Row],[AreaID]])</f>
        <v>16477</v>
      </c>
      <c r="I1349">
        <f>VLOOKUP(Extraction[[#This Row],[AreaID]],Reserves[],4,FALSE)-Extraction[[#This Row],[OilExtractionToDate]]</f>
        <v>59487</v>
      </c>
      <c r="J1349">
        <f>VLOOKUP(Extraction[[#This Row],[AreaID]],Reserves[],5,FALSE)-Extraction[[#This Row],[GasExtractionToDate]]</f>
        <v>48776</v>
      </c>
    </row>
    <row r="1350" spans="1:10" x14ac:dyDescent="0.35">
      <c r="A1350">
        <v>1</v>
      </c>
      <c r="B1350" t="s">
        <v>4</v>
      </c>
      <c r="C1350" t="s">
        <v>12</v>
      </c>
      <c r="D1350" s="1">
        <v>43166</v>
      </c>
      <c r="E1350">
        <v>139</v>
      </c>
      <c r="F1350">
        <v>100</v>
      </c>
      <c r="G1350">
        <f>SUMIFS(E$2:E1350,$A$2:A1350,Extraction[[#This Row],[AreaID]])</f>
        <v>20080</v>
      </c>
      <c r="H1350">
        <f>SUMIFS(F$2:F1350,$A$2:A1350,Extraction[[#This Row],[AreaID]])</f>
        <v>19805</v>
      </c>
      <c r="I1350">
        <f>VLOOKUP(Extraction[[#This Row],[AreaID]],Reserves[],4,FALSE)-Extraction[[#This Row],[OilExtractionToDate]]</f>
        <v>67510</v>
      </c>
      <c r="J1350">
        <f>VLOOKUP(Extraction[[#This Row],[AreaID]],Reserves[],5,FALSE)-Extraction[[#This Row],[GasExtractionToDate]]</f>
        <v>52796</v>
      </c>
    </row>
    <row r="1351" spans="1:10" x14ac:dyDescent="0.35">
      <c r="A1351">
        <v>2</v>
      </c>
      <c r="B1351" t="s">
        <v>4</v>
      </c>
      <c r="C1351" t="s">
        <v>13</v>
      </c>
      <c r="D1351" s="1">
        <v>43123</v>
      </c>
      <c r="E1351">
        <v>121</v>
      </c>
      <c r="F1351">
        <v>272</v>
      </c>
      <c r="G1351">
        <f>SUMIFS(E$2:E1351,$A$2:A1351,Extraction[[#This Row],[AreaID]])</f>
        <v>18445</v>
      </c>
      <c r="H1351">
        <f>SUMIFS(F$2:F1351,$A$2:A1351,Extraction[[#This Row],[AreaID]])</f>
        <v>17434</v>
      </c>
      <c r="I1351">
        <f>VLOOKUP(Extraction[[#This Row],[AreaID]],Reserves[],4,FALSE)-Extraction[[#This Row],[OilExtractionToDate]]</f>
        <v>45996</v>
      </c>
      <c r="J1351">
        <f>VLOOKUP(Extraction[[#This Row],[AreaID]],Reserves[],5,FALSE)-Extraction[[#This Row],[GasExtractionToDate]]</f>
        <v>68775</v>
      </c>
    </row>
    <row r="1352" spans="1:10" x14ac:dyDescent="0.35">
      <c r="A1352">
        <v>7</v>
      </c>
      <c r="B1352" t="s">
        <v>6</v>
      </c>
      <c r="C1352" t="s">
        <v>10</v>
      </c>
      <c r="D1352" s="1">
        <v>43191</v>
      </c>
      <c r="E1352">
        <v>169</v>
      </c>
      <c r="F1352">
        <v>91</v>
      </c>
      <c r="G1352">
        <f>SUMIFS(E$2:E1352,$A$2:A1352,Extraction[[#This Row],[AreaID]])</f>
        <v>19614</v>
      </c>
      <c r="H1352">
        <f>SUMIFS(F$2:F1352,$A$2:A1352,Extraction[[#This Row],[AreaID]])</f>
        <v>18874</v>
      </c>
      <c r="I1352">
        <f>VLOOKUP(Extraction[[#This Row],[AreaID]],Reserves[],4,FALSE)-Extraction[[#This Row],[OilExtractionToDate]]</f>
        <v>56752</v>
      </c>
      <c r="J1352">
        <f>VLOOKUP(Extraction[[#This Row],[AreaID]],Reserves[],5,FALSE)-Extraction[[#This Row],[GasExtractionToDate]]</f>
        <v>32503</v>
      </c>
    </row>
    <row r="1353" spans="1:10" x14ac:dyDescent="0.35">
      <c r="A1353">
        <v>11</v>
      </c>
      <c r="B1353" t="s">
        <v>14</v>
      </c>
      <c r="C1353" t="s">
        <v>17</v>
      </c>
      <c r="D1353" s="1">
        <v>43040</v>
      </c>
      <c r="E1353">
        <v>161</v>
      </c>
      <c r="F1353">
        <v>218</v>
      </c>
      <c r="G1353">
        <f>SUMIFS(E$2:E1353,$A$2:A1353,Extraction[[#This Row],[AreaID]])</f>
        <v>16739</v>
      </c>
      <c r="H1353">
        <f>SUMIFS(F$2:F1353,$A$2:A1353,Extraction[[#This Row],[AreaID]])</f>
        <v>15871</v>
      </c>
      <c r="I1353">
        <f>VLOOKUP(Extraction[[#This Row],[AreaID]],Reserves[],4,FALSE)-Extraction[[#This Row],[OilExtractionToDate]]</f>
        <v>59241</v>
      </c>
      <c r="J1353">
        <f>VLOOKUP(Extraction[[#This Row],[AreaID]],Reserves[],5,FALSE)-Extraction[[#This Row],[GasExtractionToDate]]</f>
        <v>80926</v>
      </c>
    </row>
    <row r="1354" spans="1:10" x14ac:dyDescent="0.35">
      <c r="A1354">
        <v>3</v>
      </c>
      <c r="B1354" t="s">
        <v>4</v>
      </c>
      <c r="C1354" t="s">
        <v>7</v>
      </c>
      <c r="D1354" s="1">
        <v>43042</v>
      </c>
      <c r="E1354">
        <v>158</v>
      </c>
      <c r="F1354">
        <v>110</v>
      </c>
      <c r="G1354">
        <f>SUMIFS(E$2:E1354,$A$2:A1354,Extraction[[#This Row],[AreaID]])</f>
        <v>15456</v>
      </c>
      <c r="H1354">
        <f>SUMIFS(F$2:F1354,$A$2:A1354,Extraction[[#This Row],[AreaID]])</f>
        <v>12702</v>
      </c>
      <c r="I1354">
        <f>VLOOKUP(Extraction[[#This Row],[AreaID]],Reserves[],4,FALSE)-Extraction[[#This Row],[OilExtractionToDate]]</f>
        <v>36702</v>
      </c>
      <c r="J1354">
        <f>VLOOKUP(Extraction[[#This Row],[AreaID]],Reserves[],5,FALSE)-Extraction[[#This Row],[GasExtractionToDate]]</f>
        <v>83736</v>
      </c>
    </row>
    <row r="1355" spans="1:10" x14ac:dyDescent="0.35">
      <c r="A1355">
        <v>11</v>
      </c>
      <c r="B1355" t="s">
        <v>14</v>
      </c>
      <c r="C1355" t="s">
        <v>17</v>
      </c>
      <c r="D1355" s="1">
        <v>43045</v>
      </c>
      <c r="E1355">
        <v>246</v>
      </c>
      <c r="F1355">
        <v>184</v>
      </c>
      <c r="G1355">
        <f>SUMIFS(E$2:E1355,$A$2:A1355,Extraction[[#This Row],[AreaID]])</f>
        <v>16985</v>
      </c>
      <c r="H1355">
        <f>SUMIFS(F$2:F1355,$A$2:A1355,Extraction[[#This Row],[AreaID]])</f>
        <v>16055</v>
      </c>
      <c r="I1355">
        <f>VLOOKUP(Extraction[[#This Row],[AreaID]],Reserves[],4,FALSE)-Extraction[[#This Row],[OilExtractionToDate]]</f>
        <v>58995</v>
      </c>
      <c r="J1355">
        <f>VLOOKUP(Extraction[[#This Row],[AreaID]],Reserves[],5,FALSE)-Extraction[[#This Row],[GasExtractionToDate]]</f>
        <v>80742</v>
      </c>
    </row>
    <row r="1356" spans="1:10" x14ac:dyDescent="0.35">
      <c r="A1356">
        <v>11</v>
      </c>
      <c r="B1356" t="s">
        <v>14</v>
      </c>
      <c r="C1356" t="s">
        <v>17</v>
      </c>
      <c r="D1356" s="1">
        <v>43051</v>
      </c>
      <c r="E1356">
        <v>200</v>
      </c>
      <c r="F1356">
        <v>139</v>
      </c>
      <c r="G1356">
        <f>SUMIFS(E$2:E1356,$A$2:A1356,Extraction[[#This Row],[AreaID]])</f>
        <v>17185</v>
      </c>
      <c r="H1356">
        <f>SUMIFS(F$2:F1356,$A$2:A1356,Extraction[[#This Row],[AreaID]])</f>
        <v>16194</v>
      </c>
      <c r="I1356">
        <f>VLOOKUP(Extraction[[#This Row],[AreaID]],Reserves[],4,FALSE)-Extraction[[#This Row],[OilExtractionToDate]]</f>
        <v>58795</v>
      </c>
      <c r="J1356">
        <f>VLOOKUP(Extraction[[#This Row],[AreaID]],Reserves[],5,FALSE)-Extraction[[#This Row],[GasExtractionToDate]]</f>
        <v>80603</v>
      </c>
    </row>
    <row r="1357" spans="1:10" x14ac:dyDescent="0.35">
      <c r="A1357">
        <v>10</v>
      </c>
      <c r="B1357" t="s">
        <v>14</v>
      </c>
      <c r="C1357" t="s">
        <v>16</v>
      </c>
      <c r="D1357" s="1">
        <v>43132</v>
      </c>
      <c r="E1357">
        <v>184</v>
      </c>
      <c r="F1357">
        <v>174</v>
      </c>
      <c r="G1357">
        <f>SUMIFS(E$2:E1357,$A$2:A1357,Extraction[[#This Row],[AreaID]])</f>
        <v>17925</v>
      </c>
      <c r="H1357">
        <f>SUMIFS(F$2:F1357,$A$2:A1357,Extraction[[#This Row],[AreaID]])</f>
        <v>16651</v>
      </c>
      <c r="I1357">
        <f>VLOOKUP(Extraction[[#This Row],[AreaID]],Reserves[],4,FALSE)-Extraction[[#This Row],[OilExtractionToDate]]</f>
        <v>59303</v>
      </c>
      <c r="J1357">
        <f>VLOOKUP(Extraction[[#This Row],[AreaID]],Reserves[],5,FALSE)-Extraction[[#This Row],[GasExtractionToDate]]</f>
        <v>48602</v>
      </c>
    </row>
    <row r="1358" spans="1:10" x14ac:dyDescent="0.35">
      <c r="A1358">
        <v>13</v>
      </c>
      <c r="B1358" t="s">
        <v>15</v>
      </c>
      <c r="C1358" t="s">
        <v>19</v>
      </c>
      <c r="D1358" s="1">
        <v>43115</v>
      </c>
      <c r="E1358">
        <v>289</v>
      </c>
      <c r="F1358">
        <v>194</v>
      </c>
      <c r="G1358">
        <f>SUMIFS(E$2:E1358,$A$2:A1358,Extraction[[#This Row],[AreaID]])</f>
        <v>18434</v>
      </c>
      <c r="H1358">
        <f>SUMIFS(F$2:F1358,$A$2:A1358,Extraction[[#This Row],[AreaID]])</f>
        <v>16704</v>
      </c>
      <c r="I1358">
        <f>VLOOKUP(Extraction[[#This Row],[AreaID]],Reserves[],4,FALSE)-Extraction[[#This Row],[OilExtractionToDate]]</f>
        <v>74269</v>
      </c>
      <c r="J1358">
        <f>VLOOKUP(Extraction[[#This Row],[AreaID]],Reserves[],5,FALSE)-Extraction[[#This Row],[GasExtractionToDate]]</f>
        <v>62751</v>
      </c>
    </row>
    <row r="1359" spans="1:10" x14ac:dyDescent="0.35">
      <c r="A1359">
        <v>4</v>
      </c>
      <c r="B1359" t="s">
        <v>5</v>
      </c>
      <c r="C1359" t="s">
        <v>8</v>
      </c>
      <c r="D1359" s="1">
        <v>43051</v>
      </c>
      <c r="E1359">
        <v>208</v>
      </c>
      <c r="F1359">
        <v>99</v>
      </c>
      <c r="G1359">
        <f>SUMIFS(E$2:E1359,$A$2:A1359,Extraction[[#This Row],[AreaID]])</f>
        <v>16393</v>
      </c>
      <c r="H1359">
        <f>SUMIFS(F$2:F1359,$A$2:A1359,Extraction[[#This Row],[AreaID]])</f>
        <v>15207</v>
      </c>
      <c r="I1359">
        <f>VLOOKUP(Extraction[[#This Row],[AreaID]],Reserves[],4,FALSE)-Extraction[[#This Row],[OilExtractionToDate]]</f>
        <v>48797</v>
      </c>
      <c r="J1359">
        <f>VLOOKUP(Extraction[[#This Row],[AreaID]],Reserves[],5,FALSE)-Extraction[[#This Row],[GasExtractionToDate]]</f>
        <v>73246</v>
      </c>
    </row>
    <row r="1360" spans="1:10" x14ac:dyDescent="0.35">
      <c r="A1360">
        <v>13</v>
      </c>
      <c r="B1360" t="s">
        <v>15</v>
      </c>
      <c r="C1360" t="s">
        <v>19</v>
      </c>
      <c r="D1360" s="1">
        <v>43118</v>
      </c>
      <c r="E1360">
        <v>81</v>
      </c>
      <c r="F1360">
        <v>298</v>
      </c>
      <c r="G1360">
        <f>SUMIFS(E$2:E1360,$A$2:A1360,Extraction[[#This Row],[AreaID]])</f>
        <v>18515</v>
      </c>
      <c r="H1360">
        <f>SUMIFS(F$2:F1360,$A$2:A1360,Extraction[[#This Row],[AreaID]])</f>
        <v>17002</v>
      </c>
      <c r="I1360">
        <f>VLOOKUP(Extraction[[#This Row],[AreaID]],Reserves[],4,FALSE)-Extraction[[#This Row],[OilExtractionToDate]]</f>
        <v>74188</v>
      </c>
      <c r="J1360">
        <f>VLOOKUP(Extraction[[#This Row],[AreaID]],Reserves[],5,FALSE)-Extraction[[#This Row],[GasExtractionToDate]]</f>
        <v>62453</v>
      </c>
    </row>
    <row r="1361" spans="1:10" x14ac:dyDescent="0.35">
      <c r="A1361">
        <v>2</v>
      </c>
      <c r="B1361" t="s">
        <v>4</v>
      </c>
      <c r="C1361" t="s">
        <v>13</v>
      </c>
      <c r="D1361" s="1">
        <v>43130</v>
      </c>
      <c r="E1361">
        <v>211</v>
      </c>
      <c r="F1361">
        <v>262</v>
      </c>
      <c r="G1361">
        <f>SUMIFS(E$2:E1361,$A$2:A1361,Extraction[[#This Row],[AreaID]])</f>
        <v>18656</v>
      </c>
      <c r="H1361">
        <f>SUMIFS(F$2:F1361,$A$2:A1361,Extraction[[#This Row],[AreaID]])</f>
        <v>17696</v>
      </c>
      <c r="I1361">
        <f>VLOOKUP(Extraction[[#This Row],[AreaID]],Reserves[],4,FALSE)-Extraction[[#This Row],[OilExtractionToDate]]</f>
        <v>45785</v>
      </c>
      <c r="J1361">
        <f>VLOOKUP(Extraction[[#This Row],[AreaID]],Reserves[],5,FALSE)-Extraction[[#This Row],[GasExtractionToDate]]</f>
        <v>68513</v>
      </c>
    </row>
    <row r="1362" spans="1:10" x14ac:dyDescent="0.35">
      <c r="A1362">
        <v>10</v>
      </c>
      <c r="B1362" t="s">
        <v>14</v>
      </c>
      <c r="C1362" t="s">
        <v>16</v>
      </c>
      <c r="D1362" s="1">
        <v>43137</v>
      </c>
      <c r="E1362">
        <v>155</v>
      </c>
      <c r="F1362">
        <v>80</v>
      </c>
      <c r="G1362">
        <f>SUMIFS(E$2:E1362,$A$2:A1362,Extraction[[#This Row],[AreaID]])</f>
        <v>18080</v>
      </c>
      <c r="H1362">
        <f>SUMIFS(F$2:F1362,$A$2:A1362,Extraction[[#This Row],[AreaID]])</f>
        <v>16731</v>
      </c>
      <c r="I1362">
        <f>VLOOKUP(Extraction[[#This Row],[AreaID]],Reserves[],4,FALSE)-Extraction[[#This Row],[OilExtractionToDate]]</f>
        <v>59148</v>
      </c>
      <c r="J1362">
        <f>VLOOKUP(Extraction[[#This Row],[AreaID]],Reserves[],5,FALSE)-Extraction[[#This Row],[GasExtractionToDate]]</f>
        <v>48522</v>
      </c>
    </row>
    <row r="1363" spans="1:10" x14ac:dyDescent="0.35">
      <c r="A1363">
        <v>12</v>
      </c>
      <c r="B1363" t="s">
        <v>14</v>
      </c>
      <c r="C1363" t="s">
        <v>18</v>
      </c>
      <c r="D1363" s="1">
        <v>43077</v>
      </c>
      <c r="E1363">
        <v>116</v>
      </c>
      <c r="F1363">
        <v>90</v>
      </c>
      <c r="G1363">
        <f>SUMIFS(E$2:E1363,$A$2:A1363,Extraction[[#This Row],[AreaID]])</f>
        <v>17910</v>
      </c>
      <c r="H1363">
        <f>SUMIFS(F$2:F1363,$A$2:A1363,Extraction[[#This Row],[AreaID]])</f>
        <v>15818</v>
      </c>
      <c r="I1363">
        <f>VLOOKUP(Extraction[[#This Row],[AreaID]],Reserves[],4,FALSE)-Extraction[[#This Row],[OilExtractionToDate]]</f>
        <v>45477</v>
      </c>
      <c r="J1363">
        <f>VLOOKUP(Extraction[[#This Row],[AreaID]],Reserves[],5,FALSE)-Extraction[[#This Row],[GasExtractionToDate]]</f>
        <v>81387</v>
      </c>
    </row>
    <row r="1364" spans="1:10" x14ac:dyDescent="0.35">
      <c r="A1364">
        <v>4</v>
      </c>
      <c r="B1364" t="s">
        <v>5</v>
      </c>
      <c r="C1364" t="s">
        <v>8</v>
      </c>
      <c r="D1364" s="1">
        <v>43057</v>
      </c>
      <c r="E1364">
        <v>235</v>
      </c>
      <c r="F1364">
        <v>143</v>
      </c>
      <c r="G1364">
        <f>SUMIFS(E$2:E1364,$A$2:A1364,Extraction[[#This Row],[AreaID]])</f>
        <v>16628</v>
      </c>
      <c r="H1364">
        <f>SUMIFS(F$2:F1364,$A$2:A1364,Extraction[[#This Row],[AreaID]])</f>
        <v>15350</v>
      </c>
      <c r="I1364">
        <f>VLOOKUP(Extraction[[#This Row],[AreaID]],Reserves[],4,FALSE)-Extraction[[#This Row],[OilExtractionToDate]]</f>
        <v>48562</v>
      </c>
      <c r="J1364">
        <f>VLOOKUP(Extraction[[#This Row],[AreaID]],Reserves[],5,FALSE)-Extraction[[#This Row],[GasExtractionToDate]]</f>
        <v>73103</v>
      </c>
    </row>
    <row r="1365" spans="1:10" x14ac:dyDescent="0.35">
      <c r="A1365">
        <v>7</v>
      </c>
      <c r="B1365" t="s">
        <v>6</v>
      </c>
      <c r="C1365" t="s">
        <v>10</v>
      </c>
      <c r="D1365" s="1">
        <v>43199</v>
      </c>
      <c r="E1365">
        <v>274</v>
      </c>
      <c r="F1365">
        <v>99</v>
      </c>
      <c r="G1365">
        <f>SUMIFS(E$2:E1365,$A$2:A1365,Extraction[[#This Row],[AreaID]])</f>
        <v>19888</v>
      </c>
      <c r="H1365">
        <f>SUMIFS(F$2:F1365,$A$2:A1365,Extraction[[#This Row],[AreaID]])</f>
        <v>18973</v>
      </c>
      <c r="I1365">
        <f>VLOOKUP(Extraction[[#This Row],[AreaID]],Reserves[],4,FALSE)-Extraction[[#This Row],[OilExtractionToDate]]</f>
        <v>56478</v>
      </c>
      <c r="J1365">
        <f>VLOOKUP(Extraction[[#This Row],[AreaID]],Reserves[],5,FALSE)-Extraction[[#This Row],[GasExtractionToDate]]</f>
        <v>32404</v>
      </c>
    </row>
    <row r="1366" spans="1:10" x14ac:dyDescent="0.35">
      <c r="A1366">
        <v>13</v>
      </c>
      <c r="B1366" t="s">
        <v>15</v>
      </c>
      <c r="C1366" t="s">
        <v>19</v>
      </c>
      <c r="D1366" s="1">
        <v>43123</v>
      </c>
      <c r="E1366">
        <v>268</v>
      </c>
      <c r="F1366">
        <v>278</v>
      </c>
      <c r="G1366">
        <f>SUMIFS(E$2:E1366,$A$2:A1366,Extraction[[#This Row],[AreaID]])</f>
        <v>18783</v>
      </c>
      <c r="H1366">
        <f>SUMIFS(F$2:F1366,$A$2:A1366,Extraction[[#This Row],[AreaID]])</f>
        <v>17280</v>
      </c>
      <c r="I1366">
        <f>VLOOKUP(Extraction[[#This Row],[AreaID]],Reserves[],4,FALSE)-Extraction[[#This Row],[OilExtractionToDate]]</f>
        <v>73920</v>
      </c>
      <c r="J1366">
        <f>VLOOKUP(Extraction[[#This Row],[AreaID]],Reserves[],5,FALSE)-Extraction[[#This Row],[GasExtractionToDate]]</f>
        <v>62175</v>
      </c>
    </row>
    <row r="1367" spans="1:10" x14ac:dyDescent="0.35">
      <c r="A1367">
        <v>10</v>
      </c>
      <c r="B1367" t="s">
        <v>14</v>
      </c>
      <c r="C1367" t="s">
        <v>16</v>
      </c>
      <c r="D1367" s="1">
        <v>43141</v>
      </c>
      <c r="E1367">
        <v>154</v>
      </c>
      <c r="F1367">
        <v>193</v>
      </c>
      <c r="G1367">
        <f>SUMIFS(E$2:E1367,$A$2:A1367,Extraction[[#This Row],[AreaID]])</f>
        <v>18234</v>
      </c>
      <c r="H1367">
        <f>SUMIFS(F$2:F1367,$A$2:A1367,Extraction[[#This Row],[AreaID]])</f>
        <v>16924</v>
      </c>
      <c r="I1367">
        <f>VLOOKUP(Extraction[[#This Row],[AreaID]],Reserves[],4,FALSE)-Extraction[[#This Row],[OilExtractionToDate]]</f>
        <v>58994</v>
      </c>
      <c r="J1367">
        <f>VLOOKUP(Extraction[[#This Row],[AreaID]],Reserves[],5,FALSE)-Extraction[[#This Row],[GasExtractionToDate]]</f>
        <v>48329</v>
      </c>
    </row>
    <row r="1368" spans="1:10" x14ac:dyDescent="0.35">
      <c r="A1368">
        <v>7</v>
      </c>
      <c r="B1368" t="s">
        <v>6</v>
      </c>
      <c r="C1368" t="s">
        <v>10</v>
      </c>
      <c r="D1368" s="1">
        <v>43204</v>
      </c>
      <c r="E1368">
        <v>84</v>
      </c>
      <c r="F1368">
        <v>226</v>
      </c>
      <c r="G1368">
        <f>SUMIFS(E$2:E1368,$A$2:A1368,Extraction[[#This Row],[AreaID]])</f>
        <v>19972</v>
      </c>
      <c r="H1368">
        <f>SUMIFS(F$2:F1368,$A$2:A1368,Extraction[[#This Row],[AreaID]])</f>
        <v>19199</v>
      </c>
      <c r="I1368">
        <f>VLOOKUP(Extraction[[#This Row],[AreaID]],Reserves[],4,FALSE)-Extraction[[#This Row],[OilExtractionToDate]]</f>
        <v>56394</v>
      </c>
      <c r="J1368">
        <f>VLOOKUP(Extraction[[#This Row],[AreaID]],Reserves[],5,FALSE)-Extraction[[#This Row],[GasExtractionToDate]]</f>
        <v>32178</v>
      </c>
    </row>
    <row r="1369" spans="1:10" x14ac:dyDescent="0.35">
      <c r="A1369">
        <v>1</v>
      </c>
      <c r="B1369" t="s">
        <v>4</v>
      </c>
      <c r="C1369" t="s">
        <v>12</v>
      </c>
      <c r="D1369" s="1">
        <v>43174</v>
      </c>
      <c r="E1369">
        <v>277</v>
      </c>
      <c r="F1369">
        <v>152</v>
      </c>
      <c r="G1369">
        <f>SUMIFS(E$2:E1369,$A$2:A1369,Extraction[[#This Row],[AreaID]])</f>
        <v>20357</v>
      </c>
      <c r="H1369">
        <f>SUMIFS(F$2:F1369,$A$2:A1369,Extraction[[#This Row],[AreaID]])</f>
        <v>19957</v>
      </c>
      <c r="I1369">
        <f>VLOOKUP(Extraction[[#This Row],[AreaID]],Reserves[],4,FALSE)-Extraction[[#This Row],[OilExtractionToDate]]</f>
        <v>67233</v>
      </c>
      <c r="J1369">
        <f>VLOOKUP(Extraction[[#This Row],[AreaID]],Reserves[],5,FALSE)-Extraction[[#This Row],[GasExtractionToDate]]</f>
        <v>52644</v>
      </c>
    </row>
    <row r="1370" spans="1:10" x14ac:dyDescent="0.35">
      <c r="A1370">
        <v>3</v>
      </c>
      <c r="B1370" t="s">
        <v>4</v>
      </c>
      <c r="C1370" t="s">
        <v>7</v>
      </c>
      <c r="D1370" s="1">
        <v>43047</v>
      </c>
      <c r="E1370">
        <v>262</v>
      </c>
      <c r="F1370">
        <v>173</v>
      </c>
      <c r="G1370">
        <f>SUMIFS(E$2:E1370,$A$2:A1370,Extraction[[#This Row],[AreaID]])</f>
        <v>15718</v>
      </c>
      <c r="H1370">
        <f>SUMIFS(F$2:F1370,$A$2:A1370,Extraction[[#This Row],[AreaID]])</f>
        <v>12875</v>
      </c>
      <c r="I1370">
        <f>VLOOKUP(Extraction[[#This Row],[AreaID]],Reserves[],4,FALSE)-Extraction[[#This Row],[OilExtractionToDate]]</f>
        <v>36440</v>
      </c>
      <c r="J1370">
        <f>VLOOKUP(Extraction[[#This Row],[AreaID]],Reserves[],5,FALSE)-Extraction[[#This Row],[GasExtractionToDate]]</f>
        <v>83563</v>
      </c>
    </row>
    <row r="1371" spans="1:10" x14ac:dyDescent="0.35">
      <c r="A1371">
        <v>13</v>
      </c>
      <c r="B1371" t="s">
        <v>15</v>
      </c>
      <c r="C1371" t="s">
        <v>19</v>
      </c>
      <c r="D1371" s="1">
        <v>43126</v>
      </c>
      <c r="E1371">
        <v>123</v>
      </c>
      <c r="F1371">
        <v>194</v>
      </c>
      <c r="G1371">
        <f>SUMIFS(E$2:E1371,$A$2:A1371,Extraction[[#This Row],[AreaID]])</f>
        <v>18906</v>
      </c>
      <c r="H1371">
        <f>SUMIFS(F$2:F1371,$A$2:A1371,Extraction[[#This Row],[AreaID]])</f>
        <v>17474</v>
      </c>
      <c r="I1371">
        <f>VLOOKUP(Extraction[[#This Row],[AreaID]],Reserves[],4,FALSE)-Extraction[[#This Row],[OilExtractionToDate]]</f>
        <v>73797</v>
      </c>
      <c r="J1371">
        <f>VLOOKUP(Extraction[[#This Row],[AreaID]],Reserves[],5,FALSE)-Extraction[[#This Row],[GasExtractionToDate]]</f>
        <v>61981</v>
      </c>
    </row>
    <row r="1372" spans="1:10" x14ac:dyDescent="0.35">
      <c r="A1372">
        <v>2</v>
      </c>
      <c r="B1372" t="s">
        <v>4</v>
      </c>
      <c r="C1372" t="s">
        <v>13</v>
      </c>
      <c r="D1372" s="1">
        <v>43137</v>
      </c>
      <c r="E1372">
        <v>172</v>
      </c>
      <c r="F1372">
        <v>55</v>
      </c>
      <c r="G1372">
        <f>SUMIFS(E$2:E1372,$A$2:A1372,Extraction[[#This Row],[AreaID]])</f>
        <v>18828</v>
      </c>
      <c r="H1372">
        <f>SUMIFS(F$2:F1372,$A$2:A1372,Extraction[[#This Row],[AreaID]])</f>
        <v>17751</v>
      </c>
      <c r="I1372">
        <f>VLOOKUP(Extraction[[#This Row],[AreaID]],Reserves[],4,FALSE)-Extraction[[#This Row],[OilExtractionToDate]]</f>
        <v>45613</v>
      </c>
      <c r="J1372">
        <f>VLOOKUP(Extraction[[#This Row],[AreaID]],Reserves[],5,FALSE)-Extraction[[#This Row],[GasExtractionToDate]]</f>
        <v>68458</v>
      </c>
    </row>
    <row r="1373" spans="1:10" x14ac:dyDescent="0.35">
      <c r="A1373">
        <v>10</v>
      </c>
      <c r="B1373" t="s">
        <v>14</v>
      </c>
      <c r="C1373" t="s">
        <v>16</v>
      </c>
      <c r="D1373" s="1">
        <v>43149</v>
      </c>
      <c r="E1373">
        <v>196</v>
      </c>
      <c r="F1373">
        <v>73</v>
      </c>
      <c r="G1373">
        <f>SUMIFS(E$2:E1373,$A$2:A1373,Extraction[[#This Row],[AreaID]])</f>
        <v>18430</v>
      </c>
      <c r="H1373">
        <f>SUMIFS(F$2:F1373,$A$2:A1373,Extraction[[#This Row],[AreaID]])</f>
        <v>16997</v>
      </c>
      <c r="I1373">
        <f>VLOOKUP(Extraction[[#This Row],[AreaID]],Reserves[],4,FALSE)-Extraction[[#This Row],[OilExtractionToDate]]</f>
        <v>58798</v>
      </c>
      <c r="J1373">
        <f>VLOOKUP(Extraction[[#This Row],[AreaID]],Reserves[],5,FALSE)-Extraction[[#This Row],[GasExtractionToDate]]</f>
        <v>48256</v>
      </c>
    </row>
    <row r="1374" spans="1:10" x14ac:dyDescent="0.35">
      <c r="A1374">
        <v>4</v>
      </c>
      <c r="B1374" t="s">
        <v>5</v>
      </c>
      <c r="C1374" t="s">
        <v>8</v>
      </c>
      <c r="D1374" s="1">
        <v>43064</v>
      </c>
      <c r="E1374">
        <v>139</v>
      </c>
      <c r="F1374">
        <v>157</v>
      </c>
      <c r="G1374">
        <f>SUMIFS(E$2:E1374,$A$2:A1374,Extraction[[#This Row],[AreaID]])</f>
        <v>16767</v>
      </c>
      <c r="H1374">
        <f>SUMIFS(F$2:F1374,$A$2:A1374,Extraction[[#This Row],[AreaID]])</f>
        <v>15507</v>
      </c>
      <c r="I1374">
        <f>VLOOKUP(Extraction[[#This Row],[AreaID]],Reserves[],4,FALSE)-Extraction[[#This Row],[OilExtractionToDate]]</f>
        <v>48423</v>
      </c>
      <c r="J1374">
        <f>VLOOKUP(Extraction[[#This Row],[AreaID]],Reserves[],5,FALSE)-Extraction[[#This Row],[GasExtractionToDate]]</f>
        <v>72946</v>
      </c>
    </row>
    <row r="1375" spans="1:10" x14ac:dyDescent="0.35">
      <c r="A1375">
        <v>1</v>
      </c>
      <c r="B1375" t="s">
        <v>4</v>
      </c>
      <c r="C1375" t="s">
        <v>12</v>
      </c>
      <c r="D1375" s="1">
        <v>43180</v>
      </c>
      <c r="E1375">
        <v>88</v>
      </c>
      <c r="F1375">
        <v>195</v>
      </c>
      <c r="G1375">
        <f>SUMIFS(E$2:E1375,$A$2:A1375,Extraction[[#This Row],[AreaID]])</f>
        <v>20445</v>
      </c>
      <c r="H1375">
        <f>SUMIFS(F$2:F1375,$A$2:A1375,Extraction[[#This Row],[AreaID]])</f>
        <v>20152</v>
      </c>
      <c r="I1375">
        <f>VLOOKUP(Extraction[[#This Row],[AreaID]],Reserves[],4,FALSE)-Extraction[[#This Row],[OilExtractionToDate]]</f>
        <v>67145</v>
      </c>
      <c r="J1375">
        <f>VLOOKUP(Extraction[[#This Row],[AreaID]],Reserves[],5,FALSE)-Extraction[[#This Row],[GasExtractionToDate]]</f>
        <v>52449</v>
      </c>
    </row>
    <row r="1376" spans="1:10" x14ac:dyDescent="0.35">
      <c r="A1376">
        <v>2</v>
      </c>
      <c r="B1376" t="s">
        <v>4</v>
      </c>
      <c r="C1376" t="s">
        <v>13</v>
      </c>
      <c r="D1376" s="1">
        <v>43141</v>
      </c>
      <c r="E1376">
        <v>216</v>
      </c>
      <c r="F1376">
        <v>280</v>
      </c>
      <c r="G1376">
        <f>SUMIFS(E$2:E1376,$A$2:A1376,Extraction[[#This Row],[AreaID]])</f>
        <v>19044</v>
      </c>
      <c r="H1376">
        <f>SUMIFS(F$2:F1376,$A$2:A1376,Extraction[[#This Row],[AreaID]])</f>
        <v>18031</v>
      </c>
      <c r="I1376">
        <f>VLOOKUP(Extraction[[#This Row],[AreaID]],Reserves[],4,FALSE)-Extraction[[#This Row],[OilExtractionToDate]]</f>
        <v>45397</v>
      </c>
      <c r="J1376">
        <f>VLOOKUP(Extraction[[#This Row],[AreaID]],Reserves[],5,FALSE)-Extraction[[#This Row],[GasExtractionToDate]]</f>
        <v>68178</v>
      </c>
    </row>
    <row r="1377" spans="1:10" x14ac:dyDescent="0.35">
      <c r="A1377">
        <v>7</v>
      </c>
      <c r="B1377" t="s">
        <v>6</v>
      </c>
      <c r="C1377" t="s">
        <v>10</v>
      </c>
      <c r="D1377" s="1">
        <v>43210</v>
      </c>
      <c r="E1377">
        <v>92</v>
      </c>
      <c r="F1377">
        <v>174</v>
      </c>
      <c r="G1377">
        <f>SUMIFS(E$2:E1377,$A$2:A1377,Extraction[[#This Row],[AreaID]])</f>
        <v>20064</v>
      </c>
      <c r="H1377">
        <f>SUMIFS(F$2:F1377,$A$2:A1377,Extraction[[#This Row],[AreaID]])</f>
        <v>19373</v>
      </c>
      <c r="I1377">
        <f>VLOOKUP(Extraction[[#This Row],[AreaID]],Reserves[],4,FALSE)-Extraction[[#This Row],[OilExtractionToDate]]</f>
        <v>56302</v>
      </c>
      <c r="J1377">
        <f>VLOOKUP(Extraction[[#This Row],[AreaID]],Reserves[],5,FALSE)-Extraction[[#This Row],[GasExtractionToDate]]</f>
        <v>32004</v>
      </c>
    </row>
    <row r="1378" spans="1:10" x14ac:dyDescent="0.35">
      <c r="A1378">
        <v>4</v>
      </c>
      <c r="B1378" t="s">
        <v>5</v>
      </c>
      <c r="C1378" t="s">
        <v>8</v>
      </c>
      <c r="D1378" s="1">
        <v>43070</v>
      </c>
      <c r="E1378">
        <v>125</v>
      </c>
      <c r="F1378">
        <v>79</v>
      </c>
      <c r="G1378">
        <f>SUMIFS(E$2:E1378,$A$2:A1378,Extraction[[#This Row],[AreaID]])</f>
        <v>16892</v>
      </c>
      <c r="H1378">
        <f>SUMIFS(F$2:F1378,$A$2:A1378,Extraction[[#This Row],[AreaID]])</f>
        <v>15586</v>
      </c>
      <c r="I1378">
        <f>VLOOKUP(Extraction[[#This Row],[AreaID]],Reserves[],4,FALSE)-Extraction[[#This Row],[OilExtractionToDate]]</f>
        <v>48298</v>
      </c>
      <c r="J1378">
        <f>VLOOKUP(Extraction[[#This Row],[AreaID]],Reserves[],5,FALSE)-Extraction[[#This Row],[GasExtractionToDate]]</f>
        <v>72867</v>
      </c>
    </row>
    <row r="1379" spans="1:10" x14ac:dyDescent="0.35">
      <c r="A1379">
        <v>1</v>
      </c>
      <c r="B1379" t="s">
        <v>4</v>
      </c>
      <c r="C1379" t="s">
        <v>12</v>
      </c>
      <c r="D1379" s="1">
        <v>43188</v>
      </c>
      <c r="E1379">
        <v>118</v>
      </c>
      <c r="F1379">
        <v>111</v>
      </c>
      <c r="G1379">
        <f>SUMIFS(E$2:E1379,$A$2:A1379,Extraction[[#This Row],[AreaID]])</f>
        <v>20563</v>
      </c>
      <c r="H1379">
        <f>SUMIFS(F$2:F1379,$A$2:A1379,Extraction[[#This Row],[AreaID]])</f>
        <v>20263</v>
      </c>
      <c r="I1379">
        <f>VLOOKUP(Extraction[[#This Row],[AreaID]],Reserves[],4,FALSE)-Extraction[[#This Row],[OilExtractionToDate]]</f>
        <v>67027</v>
      </c>
      <c r="J1379">
        <f>VLOOKUP(Extraction[[#This Row],[AreaID]],Reserves[],5,FALSE)-Extraction[[#This Row],[GasExtractionToDate]]</f>
        <v>52338</v>
      </c>
    </row>
    <row r="1380" spans="1:10" x14ac:dyDescent="0.35">
      <c r="A1380">
        <v>14</v>
      </c>
      <c r="B1380" t="s">
        <v>15</v>
      </c>
      <c r="C1380" t="s">
        <v>13</v>
      </c>
      <c r="D1380" s="1">
        <v>43251</v>
      </c>
      <c r="E1380">
        <v>160</v>
      </c>
      <c r="F1380">
        <v>119</v>
      </c>
      <c r="G1380">
        <f>SUMIFS(E$2:E1380,$A$2:A1380,Extraction[[#This Row],[AreaID]])</f>
        <v>20485</v>
      </c>
      <c r="H1380">
        <f>SUMIFS(F$2:F1380,$A$2:A1380,Extraction[[#This Row],[AreaID]])</f>
        <v>18667</v>
      </c>
      <c r="I1380">
        <f>VLOOKUP(Extraction[[#This Row],[AreaID]],Reserves[],4,FALSE)-Extraction[[#This Row],[OilExtractionToDate]]</f>
        <v>54926</v>
      </c>
      <c r="J1380">
        <f>VLOOKUP(Extraction[[#This Row],[AreaID]],Reserves[],5,FALSE)-Extraction[[#This Row],[GasExtractionToDate]]</f>
        <v>57471</v>
      </c>
    </row>
    <row r="1381" spans="1:10" x14ac:dyDescent="0.35">
      <c r="A1381">
        <v>7</v>
      </c>
      <c r="B1381" t="s">
        <v>6</v>
      </c>
      <c r="C1381" t="s">
        <v>10</v>
      </c>
      <c r="D1381" s="1">
        <v>43213</v>
      </c>
      <c r="E1381">
        <v>245</v>
      </c>
      <c r="F1381">
        <v>240</v>
      </c>
      <c r="G1381">
        <f>SUMIFS(E$2:E1381,$A$2:A1381,Extraction[[#This Row],[AreaID]])</f>
        <v>20309</v>
      </c>
      <c r="H1381">
        <f>SUMIFS(F$2:F1381,$A$2:A1381,Extraction[[#This Row],[AreaID]])</f>
        <v>19613</v>
      </c>
      <c r="I1381">
        <f>VLOOKUP(Extraction[[#This Row],[AreaID]],Reserves[],4,FALSE)-Extraction[[#This Row],[OilExtractionToDate]]</f>
        <v>56057</v>
      </c>
      <c r="J1381">
        <f>VLOOKUP(Extraction[[#This Row],[AreaID]],Reserves[],5,FALSE)-Extraction[[#This Row],[GasExtractionToDate]]</f>
        <v>31764</v>
      </c>
    </row>
    <row r="1382" spans="1:10" x14ac:dyDescent="0.35">
      <c r="A1382">
        <v>13</v>
      </c>
      <c r="B1382" t="s">
        <v>15</v>
      </c>
      <c r="C1382" t="s">
        <v>19</v>
      </c>
      <c r="D1382" s="1">
        <v>43131</v>
      </c>
      <c r="E1382">
        <v>243</v>
      </c>
      <c r="F1382">
        <v>119</v>
      </c>
      <c r="G1382">
        <f>SUMIFS(E$2:E1382,$A$2:A1382,Extraction[[#This Row],[AreaID]])</f>
        <v>19149</v>
      </c>
      <c r="H1382">
        <f>SUMIFS(F$2:F1382,$A$2:A1382,Extraction[[#This Row],[AreaID]])</f>
        <v>17593</v>
      </c>
      <c r="I1382">
        <f>VLOOKUP(Extraction[[#This Row],[AreaID]],Reserves[],4,FALSE)-Extraction[[#This Row],[OilExtractionToDate]]</f>
        <v>73554</v>
      </c>
      <c r="J1382">
        <f>VLOOKUP(Extraction[[#This Row],[AreaID]],Reserves[],5,FALSE)-Extraction[[#This Row],[GasExtractionToDate]]</f>
        <v>61862</v>
      </c>
    </row>
    <row r="1383" spans="1:10" x14ac:dyDescent="0.35">
      <c r="A1383">
        <v>3</v>
      </c>
      <c r="B1383" t="s">
        <v>4</v>
      </c>
      <c r="C1383" t="s">
        <v>7</v>
      </c>
      <c r="D1383" s="1">
        <v>43051</v>
      </c>
      <c r="E1383">
        <v>253</v>
      </c>
      <c r="F1383">
        <v>278</v>
      </c>
      <c r="G1383">
        <f>SUMIFS(E$2:E1383,$A$2:A1383,Extraction[[#This Row],[AreaID]])</f>
        <v>15971</v>
      </c>
      <c r="H1383">
        <f>SUMIFS(F$2:F1383,$A$2:A1383,Extraction[[#This Row],[AreaID]])</f>
        <v>13153</v>
      </c>
      <c r="I1383">
        <f>VLOOKUP(Extraction[[#This Row],[AreaID]],Reserves[],4,FALSE)-Extraction[[#This Row],[OilExtractionToDate]]</f>
        <v>36187</v>
      </c>
      <c r="J1383">
        <f>VLOOKUP(Extraction[[#This Row],[AreaID]],Reserves[],5,FALSE)-Extraction[[#This Row],[GasExtractionToDate]]</f>
        <v>83285</v>
      </c>
    </row>
    <row r="1384" spans="1:10" x14ac:dyDescent="0.35">
      <c r="A1384">
        <v>7</v>
      </c>
      <c r="B1384" t="s">
        <v>6</v>
      </c>
      <c r="C1384" t="s">
        <v>10</v>
      </c>
      <c r="D1384" s="1">
        <v>43216</v>
      </c>
      <c r="E1384">
        <v>239</v>
      </c>
      <c r="F1384">
        <v>297</v>
      </c>
      <c r="G1384">
        <f>SUMIFS(E$2:E1384,$A$2:A1384,Extraction[[#This Row],[AreaID]])</f>
        <v>20548</v>
      </c>
      <c r="H1384">
        <f>SUMIFS(F$2:F1384,$A$2:A1384,Extraction[[#This Row],[AreaID]])</f>
        <v>19910</v>
      </c>
      <c r="I1384">
        <f>VLOOKUP(Extraction[[#This Row],[AreaID]],Reserves[],4,FALSE)-Extraction[[#This Row],[OilExtractionToDate]]</f>
        <v>55818</v>
      </c>
      <c r="J1384">
        <f>VLOOKUP(Extraction[[#This Row],[AreaID]],Reserves[],5,FALSE)-Extraction[[#This Row],[GasExtractionToDate]]</f>
        <v>31467</v>
      </c>
    </row>
    <row r="1385" spans="1:10" x14ac:dyDescent="0.35">
      <c r="A1385">
        <v>14</v>
      </c>
      <c r="B1385" t="s">
        <v>15</v>
      </c>
      <c r="C1385" t="s">
        <v>13</v>
      </c>
      <c r="D1385" s="1">
        <v>43259</v>
      </c>
      <c r="E1385">
        <v>194</v>
      </c>
      <c r="F1385">
        <v>256</v>
      </c>
      <c r="G1385">
        <f>SUMIFS(E$2:E1385,$A$2:A1385,Extraction[[#This Row],[AreaID]])</f>
        <v>20679</v>
      </c>
      <c r="H1385">
        <f>SUMIFS(F$2:F1385,$A$2:A1385,Extraction[[#This Row],[AreaID]])</f>
        <v>18923</v>
      </c>
      <c r="I1385">
        <f>VLOOKUP(Extraction[[#This Row],[AreaID]],Reserves[],4,FALSE)-Extraction[[#This Row],[OilExtractionToDate]]</f>
        <v>54732</v>
      </c>
      <c r="J1385">
        <f>VLOOKUP(Extraction[[#This Row],[AreaID]],Reserves[],5,FALSE)-Extraction[[#This Row],[GasExtractionToDate]]</f>
        <v>57215</v>
      </c>
    </row>
    <row r="1386" spans="1:10" x14ac:dyDescent="0.35">
      <c r="A1386">
        <v>2</v>
      </c>
      <c r="B1386" t="s">
        <v>4</v>
      </c>
      <c r="C1386" t="s">
        <v>13</v>
      </c>
      <c r="D1386" s="1">
        <v>43146</v>
      </c>
      <c r="E1386">
        <v>241</v>
      </c>
      <c r="F1386">
        <v>271</v>
      </c>
      <c r="G1386">
        <f>SUMIFS(E$2:E1386,$A$2:A1386,Extraction[[#This Row],[AreaID]])</f>
        <v>19285</v>
      </c>
      <c r="H1386">
        <f>SUMIFS(F$2:F1386,$A$2:A1386,Extraction[[#This Row],[AreaID]])</f>
        <v>18302</v>
      </c>
      <c r="I1386">
        <f>VLOOKUP(Extraction[[#This Row],[AreaID]],Reserves[],4,FALSE)-Extraction[[#This Row],[OilExtractionToDate]]</f>
        <v>45156</v>
      </c>
      <c r="J1386">
        <f>VLOOKUP(Extraction[[#This Row],[AreaID]],Reserves[],5,FALSE)-Extraction[[#This Row],[GasExtractionToDate]]</f>
        <v>67907</v>
      </c>
    </row>
    <row r="1387" spans="1:10" x14ac:dyDescent="0.35">
      <c r="A1387">
        <v>7</v>
      </c>
      <c r="B1387" t="s">
        <v>6</v>
      </c>
      <c r="C1387" t="s">
        <v>10</v>
      </c>
      <c r="D1387" s="1">
        <v>43219</v>
      </c>
      <c r="E1387">
        <v>253</v>
      </c>
      <c r="F1387">
        <v>149</v>
      </c>
      <c r="G1387">
        <f>SUMIFS(E$2:E1387,$A$2:A1387,Extraction[[#This Row],[AreaID]])</f>
        <v>20801</v>
      </c>
      <c r="H1387">
        <f>SUMIFS(F$2:F1387,$A$2:A1387,Extraction[[#This Row],[AreaID]])</f>
        <v>20059</v>
      </c>
      <c r="I1387">
        <f>VLOOKUP(Extraction[[#This Row],[AreaID]],Reserves[],4,FALSE)-Extraction[[#This Row],[OilExtractionToDate]]</f>
        <v>55565</v>
      </c>
      <c r="J1387">
        <f>VLOOKUP(Extraction[[#This Row],[AreaID]],Reserves[],5,FALSE)-Extraction[[#This Row],[GasExtractionToDate]]</f>
        <v>31318</v>
      </c>
    </row>
    <row r="1388" spans="1:10" x14ac:dyDescent="0.35">
      <c r="A1388">
        <v>7</v>
      </c>
      <c r="B1388" t="s">
        <v>6</v>
      </c>
      <c r="C1388" t="s">
        <v>10</v>
      </c>
      <c r="D1388" s="1">
        <v>43222</v>
      </c>
      <c r="E1388">
        <v>128</v>
      </c>
      <c r="F1388">
        <v>87</v>
      </c>
      <c r="G1388">
        <f>SUMIFS(E$2:E1388,$A$2:A1388,Extraction[[#This Row],[AreaID]])</f>
        <v>20929</v>
      </c>
      <c r="H1388">
        <f>SUMIFS(F$2:F1388,$A$2:A1388,Extraction[[#This Row],[AreaID]])</f>
        <v>20146</v>
      </c>
      <c r="I1388">
        <f>VLOOKUP(Extraction[[#This Row],[AreaID]],Reserves[],4,FALSE)-Extraction[[#This Row],[OilExtractionToDate]]</f>
        <v>55437</v>
      </c>
      <c r="J1388">
        <f>VLOOKUP(Extraction[[#This Row],[AreaID]],Reserves[],5,FALSE)-Extraction[[#This Row],[GasExtractionToDate]]</f>
        <v>31231</v>
      </c>
    </row>
    <row r="1389" spans="1:10" x14ac:dyDescent="0.35">
      <c r="A1389">
        <v>2</v>
      </c>
      <c r="B1389" t="s">
        <v>4</v>
      </c>
      <c r="C1389" t="s">
        <v>13</v>
      </c>
      <c r="D1389" s="1">
        <v>43149</v>
      </c>
      <c r="E1389">
        <v>272</v>
      </c>
      <c r="F1389">
        <v>246</v>
      </c>
      <c r="G1389">
        <f>SUMIFS(E$2:E1389,$A$2:A1389,Extraction[[#This Row],[AreaID]])</f>
        <v>19557</v>
      </c>
      <c r="H1389">
        <f>SUMIFS(F$2:F1389,$A$2:A1389,Extraction[[#This Row],[AreaID]])</f>
        <v>18548</v>
      </c>
      <c r="I1389">
        <f>VLOOKUP(Extraction[[#This Row],[AreaID]],Reserves[],4,FALSE)-Extraction[[#This Row],[OilExtractionToDate]]</f>
        <v>44884</v>
      </c>
      <c r="J1389">
        <f>VLOOKUP(Extraction[[#This Row],[AreaID]],Reserves[],5,FALSE)-Extraction[[#This Row],[GasExtractionToDate]]</f>
        <v>67661</v>
      </c>
    </row>
    <row r="1390" spans="1:10" x14ac:dyDescent="0.35">
      <c r="A1390">
        <v>3</v>
      </c>
      <c r="B1390" t="s">
        <v>4</v>
      </c>
      <c r="C1390" t="s">
        <v>7</v>
      </c>
      <c r="D1390" s="1">
        <v>43059</v>
      </c>
      <c r="E1390">
        <v>292</v>
      </c>
      <c r="F1390">
        <v>169</v>
      </c>
      <c r="G1390">
        <f>SUMIFS(E$2:E1390,$A$2:A1390,Extraction[[#This Row],[AreaID]])</f>
        <v>16263</v>
      </c>
      <c r="H1390">
        <f>SUMIFS(F$2:F1390,$A$2:A1390,Extraction[[#This Row],[AreaID]])</f>
        <v>13322</v>
      </c>
      <c r="I1390">
        <f>VLOOKUP(Extraction[[#This Row],[AreaID]],Reserves[],4,FALSE)-Extraction[[#This Row],[OilExtractionToDate]]</f>
        <v>35895</v>
      </c>
      <c r="J1390">
        <f>VLOOKUP(Extraction[[#This Row],[AreaID]],Reserves[],5,FALSE)-Extraction[[#This Row],[GasExtractionToDate]]</f>
        <v>83116</v>
      </c>
    </row>
    <row r="1391" spans="1:10" x14ac:dyDescent="0.35">
      <c r="A1391">
        <v>7</v>
      </c>
      <c r="B1391" t="s">
        <v>6</v>
      </c>
      <c r="C1391" t="s">
        <v>10</v>
      </c>
      <c r="D1391" s="1">
        <v>43228</v>
      </c>
      <c r="E1391">
        <v>87</v>
      </c>
      <c r="F1391">
        <v>204</v>
      </c>
      <c r="G1391">
        <f>SUMIFS(E$2:E1391,$A$2:A1391,Extraction[[#This Row],[AreaID]])</f>
        <v>21016</v>
      </c>
      <c r="H1391">
        <f>SUMIFS(F$2:F1391,$A$2:A1391,Extraction[[#This Row],[AreaID]])</f>
        <v>20350</v>
      </c>
      <c r="I1391">
        <f>VLOOKUP(Extraction[[#This Row],[AreaID]],Reserves[],4,FALSE)-Extraction[[#This Row],[OilExtractionToDate]]</f>
        <v>55350</v>
      </c>
      <c r="J1391">
        <f>VLOOKUP(Extraction[[#This Row],[AreaID]],Reserves[],5,FALSE)-Extraction[[#This Row],[GasExtractionToDate]]</f>
        <v>31027</v>
      </c>
    </row>
    <row r="1392" spans="1:10" x14ac:dyDescent="0.35">
      <c r="A1392">
        <v>14</v>
      </c>
      <c r="B1392" t="s">
        <v>15</v>
      </c>
      <c r="C1392" t="s">
        <v>13</v>
      </c>
      <c r="D1392" s="1">
        <v>43262</v>
      </c>
      <c r="E1392">
        <v>115</v>
      </c>
      <c r="F1392">
        <v>73</v>
      </c>
      <c r="G1392">
        <f>SUMIFS(E$2:E1392,$A$2:A1392,Extraction[[#This Row],[AreaID]])</f>
        <v>20794</v>
      </c>
      <c r="H1392">
        <f>SUMIFS(F$2:F1392,$A$2:A1392,Extraction[[#This Row],[AreaID]])</f>
        <v>18996</v>
      </c>
      <c r="I1392">
        <f>VLOOKUP(Extraction[[#This Row],[AreaID]],Reserves[],4,FALSE)-Extraction[[#This Row],[OilExtractionToDate]]</f>
        <v>54617</v>
      </c>
      <c r="J1392">
        <f>VLOOKUP(Extraction[[#This Row],[AreaID]],Reserves[],5,FALSE)-Extraction[[#This Row],[GasExtractionToDate]]</f>
        <v>57142</v>
      </c>
    </row>
    <row r="1393" spans="1:10" x14ac:dyDescent="0.35">
      <c r="A1393">
        <v>7</v>
      </c>
      <c r="B1393" t="s">
        <v>6</v>
      </c>
      <c r="C1393" t="s">
        <v>10</v>
      </c>
      <c r="D1393" s="1">
        <v>43232</v>
      </c>
      <c r="E1393">
        <v>121</v>
      </c>
      <c r="F1393">
        <v>267</v>
      </c>
      <c r="G1393">
        <f>SUMIFS(E$2:E1393,$A$2:A1393,Extraction[[#This Row],[AreaID]])</f>
        <v>21137</v>
      </c>
      <c r="H1393">
        <f>SUMIFS(F$2:F1393,$A$2:A1393,Extraction[[#This Row],[AreaID]])</f>
        <v>20617</v>
      </c>
      <c r="I1393">
        <f>VLOOKUP(Extraction[[#This Row],[AreaID]],Reserves[],4,FALSE)-Extraction[[#This Row],[OilExtractionToDate]]</f>
        <v>55229</v>
      </c>
      <c r="J1393">
        <f>VLOOKUP(Extraction[[#This Row],[AreaID]],Reserves[],5,FALSE)-Extraction[[#This Row],[GasExtractionToDate]]</f>
        <v>30760</v>
      </c>
    </row>
    <row r="1394" spans="1:10" x14ac:dyDescent="0.35">
      <c r="A1394">
        <v>11</v>
      </c>
      <c r="B1394" t="s">
        <v>14</v>
      </c>
      <c r="C1394" t="s">
        <v>17</v>
      </c>
      <c r="D1394" s="1">
        <v>43058</v>
      </c>
      <c r="E1394">
        <v>112</v>
      </c>
      <c r="F1394">
        <v>226</v>
      </c>
      <c r="G1394">
        <f>SUMIFS(E$2:E1394,$A$2:A1394,Extraction[[#This Row],[AreaID]])</f>
        <v>17297</v>
      </c>
      <c r="H1394">
        <f>SUMIFS(F$2:F1394,$A$2:A1394,Extraction[[#This Row],[AreaID]])</f>
        <v>16420</v>
      </c>
      <c r="I1394">
        <f>VLOOKUP(Extraction[[#This Row],[AreaID]],Reserves[],4,FALSE)-Extraction[[#This Row],[OilExtractionToDate]]</f>
        <v>58683</v>
      </c>
      <c r="J1394">
        <f>VLOOKUP(Extraction[[#This Row],[AreaID]],Reserves[],5,FALSE)-Extraction[[#This Row],[GasExtractionToDate]]</f>
        <v>80377</v>
      </c>
    </row>
    <row r="1395" spans="1:10" x14ac:dyDescent="0.35">
      <c r="A1395">
        <v>1</v>
      </c>
      <c r="B1395" t="s">
        <v>4</v>
      </c>
      <c r="C1395" t="s">
        <v>12</v>
      </c>
      <c r="D1395" s="1">
        <v>43196</v>
      </c>
      <c r="E1395">
        <v>182</v>
      </c>
      <c r="F1395">
        <v>173</v>
      </c>
      <c r="G1395">
        <f>SUMIFS(E$2:E1395,$A$2:A1395,Extraction[[#This Row],[AreaID]])</f>
        <v>20745</v>
      </c>
      <c r="H1395">
        <f>SUMIFS(F$2:F1395,$A$2:A1395,Extraction[[#This Row],[AreaID]])</f>
        <v>20436</v>
      </c>
      <c r="I1395">
        <f>VLOOKUP(Extraction[[#This Row],[AreaID]],Reserves[],4,FALSE)-Extraction[[#This Row],[OilExtractionToDate]]</f>
        <v>66845</v>
      </c>
      <c r="J1395">
        <f>VLOOKUP(Extraction[[#This Row],[AreaID]],Reserves[],5,FALSE)-Extraction[[#This Row],[GasExtractionToDate]]</f>
        <v>52165</v>
      </c>
    </row>
    <row r="1396" spans="1:10" x14ac:dyDescent="0.35">
      <c r="A1396">
        <v>13</v>
      </c>
      <c r="B1396" t="s">
        <v>15</v>
      </c>
      <c r="C1396" t="s">
        <v>19</v>
      </c>
      <c r="D1396" s="1">
        <v>43134</v>
      </c>
      <c r="E1396">
        <v>294</v>
      </c>
      <c r="F1396">
        <v>256</v>
      </c>
      <c r="G1396">
        <f>SUMIFS(E$2:E1396,$A$2:A1396,Extraction[[#This Row],[AreaID]])</f>
        <v>19443</v>
      </c>
      <c r="H1396">
        <f>SUMIFS(F$2:F1396,$A$2:A1396,Extraction[[#This Row],[AreaID]])</f>
        <v>17849</v>
      </c>
      <c r="I1396">
        <f>VLOOKUP(Extraction[[#This Row],[AreaID]],Reserves[],4,FALSE)-Extraction[[#This Row],[OilExtractionToDate]]</f>
        <v>73260</v>
      </c>
      <c r="J1396">
        <f>VLOOKUP(Extraction[[#This Row],[AreaID]],Reserves[],5,FALSE)-Extraction[[#This Row],[GasExtractionToDate]]</f>
        <v>61606</v>
      </c>
    </row>
    <row r="1397" spans="1:10" x14ac:dyDescent="0.35">
      <c r="A1397">
        <v>14</v>
      </c>
      <c r="B1397" t="s">
        <v>15</v>
      </c>
      <c r="C1397" t="s">
        <v>13</v>
      </c>
      <c r="D1397" s="1">
        <v>43267</v>
      </c>
      <c r="E1397">
        <v>112</v>
      </c>
      <c r="F1397">
        <v>90</v>
      </c>
      <c r="G1397">
        <f>SUMIFS(E$2:E1397,$A$2:A1397,Extraction[[#This Row],[AreaID]])</f>
        <v>20906</v>
      </c>
      <c r="H1397">
        <f>SUMIFS(F$2:F1397,$A$2:A1397,Extraction[[#This Row],[AreaID]])</f>
        <v>19086</v>
      </c>
      <c r="I1397">
        <f>VLOOKUP(Extraction[[#This Row],[AreaID]],Reserves[],4,FALSE)-Extraction[[#This Row],[OilExtractionToDate]]</f>
        <v>54505</v>
      </c>
      <c r="J1397">
        <f>VLOOKUP(Extraction[[#This Row],[AreaID]],Reserves[],5,FALSE)-Extraction[[#This Row],[GasExtractionToDate]]</f>
        <v>57052</v>
      </c>
    </row>
    <row r="1398" spans="1:10" x14ac:dyDescent="0.35">
      <c r="A1398">
        <v>12</v>
      </c>
      <c r="B1398" t="s">
        <v>14</v>
      </c>
      <c r="C1398" t="s">
        <v>18</v>
      </c>
      <c r="D1398" s="1">
        <v>43081</v>
      </c>
      <c r="E1398">
        <v>203</v>
      </c>
      <c r="F1398">
        <v>215</v>
      </c>
      <c r="G1398">
        <f>SUMIFS(E$2:E1398,$A$2:A1398,Extraction[[#This Row],[AreaID]])</f>
        <v>18113</v>
      </c>
      <c r="H1398">
        <f>SUMIFS(F$2:F1398,$A$2:A1398,Extraction[[#This Row],[AreaID]])</f>
        <v>16033</v>
      </c>
      <c r="I1398">
        <f>VLOOKUP(Extraction[[#This Row],[AreaID]],Reserves[],4,FALSE)-Extraction[[#This Row],[OilExtractionToDate]]</f>
        <v>45274</v>
      </c>
      <c r="J1398">
        <f>VLOOKUP(Extraction[[#This Row],[AreaID]],Reserves[],5,FALSE)-Extraction[[#This Row],[GasExtractionToDate]]</f>
        <v>81172</v>
      </c>
    </row>
    <row r="1399" spans="1:10" x14ac:dyDescent="0.35">
      <c r="A1399">
        <v>7</v>
      </c>
      <c r="B1399" t="s">
        <v>6</v>
      </c>
      <c r="C1399" t="s">
        <v>10</v>
      </c>
      <c r="D1399" s="1">
        <v>43236</v>
      </c>
      <c r="E1399">
        <v>156</v>
      </c>
      <c r="F1399">
        <v>187</v>
      </c>
      <c r="G1399">
        <f>SUMIFS(E$2:E1399,$A$2:A1399,Extraction[[#This Row],[AreaID]])</f>
        <v>21293</v>
      </c>
      <c r="H1399">
        <f>SUMIFS(F$2:F1399,$A$2:A1399,Extraction[[#This Row],[AreaID]])</f>
        <v>20804</v>
      </c>
      <c r="I1399">
        <f>VLOOKUP(Extraction[[#This Row],[AreaID]],Reserves[],4,FALSE)-Extraction[[#This Row],[OilExtractionToDate]]</f>
        <v>55073</v>
      </c>
      <c r="J1399">
        <f>VLOOKUP(Extraction[[#This Row],[AreaID]],Reserves[],5,FALSE)-Extraction[[#This Row],[GasExtractionToDate]]</f>
        <v>30573</v>
      </c>
    </row>
    <row r="1400" spans="1:10" x14ac:dyDescent="0.35">
      <c r="A1400">
        <v>7</v>
      </c>
      <c r="B1400" t="s">
        <v>6</v>
      </c>
      <c r="C1400" t="s">
        <v>10</v>
      </c>
      <c r="D1400" s="1">
        <v>43241</v>
      </c>
      <c r="E1400">
        <v>211</v>
      </c>
      <c r="F1400">
        <v>248</v>
      </c>
      <c r="G1400">
        <f>SUMIFS(E$2:E1400,$A$2:A1400,Extraction[[#This Row],[AreaID]])</f>
        <v>21504</v>
      </c>
      <c r="H1400">
        <f>SUMIFS(F$2:F1400,$A$2:A1400,Extraction[[#This Row],[AreaID]])</f>
        <v>21052</v>
      </c>
      <c r="I1400">
        <f>VLOOKUP(Extraction[[#This Row],[AreaID]],Reserves[],4,FALSE)-Extraction[[#This Row],[OilExtractionToDate]]</f>
        <v>54862</v>
      </c>
      <c r="J1400">
        <f>VLOOKUP(Extraction[[#This Row],[AreaID]],Reserves[],5,FALSE)-Extraction[[#This Row],[GasExtractionToDate]]</f>
        <v>30325</v>
      </c>
    </row>
    <row r="1401" spans="1:10" x14ac:dyDescent="0.35">
      <c r="A1401">
        <v>7</v>
      </c>
      <c r="B1401" t="s">
        <v>6</v>
      </c>
      <c r="C1401" t="s">
        <v>10</v>
      </c>
      <c r="D1401" s="1">
        <v>43249</v>
      </c>
      <c r="E1401">
        <v>221</v>
      </c>
      <c r="F1401">
        <v>177</v>
      </c>
      <c r="G1401">
        <f>SUMIFS(E$2:E1401,$A$2:A1401,Extraction[[#This Row],[AreaID]])</f>
        <v>21725</v>
      </c>
      <c r="H1401">
        <f>SUMIFS(F$2:F1401,$A$2:A1401,Extraction[[#This Row],[AreaID]])</f>
        <v>21229</v>
      </c>
      <c r="I1401">
        <f>VLOOKUP(Extraction[[#This Row],[AreaID]],Reserves[],4,FALSE)-Extraction[[#This Row],[OilExtractionToDate]]</f>
        <v>54641</v>
      </c>
      <c r="J1401">
        <f>VLOOKUP(Extraction[[#This Row],[AreaID]],Reserves[],5,FALSE)-Extraction[[#This Row],[GasExtractionToDate]]</f>
        <v>30148</v>
      </c>
    </row>
    <row r="1402" spans="1:10" x14ac:dyDescent="0.35">
      <c r="A1402">
        <v>7</v>
      </c>
      <c r="B1402" t="s">
        <v>6</v>
      </c>
      <c r="C1402" t="s">
        <v>10</v>
      </c>
      <c r="D1402" s="1">
        <v>43253</v>
      </c>
      <c r="E1402">
        <v>81</v>
      </c>
      <c r="F1402">
        <v>180</v>
      </c>
      <c r="G1402">
        <f>SUMIFS(E$2:E1402,$A$2:A1402,Extraction[[#This Row],[AreaID]])</f>
        <v>21806</v>
      </c>
      <c r="H1402">
        <f>SUMIFS(F$2:F1402,$A$2:A1402,Extraction[[#This Row],[AreaID]])</f>
        <v>21409</v>
      </c>
      <c r="I1402">
        <f>VLOOKUP(Extraction[[#This Row],[AreaID]],Reserves[],4,FALSE)-Extraction[[#This Row],[OilExtractionToDate]]</f>
        <v>54560</v>
      </c>
      <c r="J1402">
        <f>VLOOKUP(Extraction[[#This Row],[AreaID]],Reserves[],5,FALSE)-Extraction[[#This Row],[GasExtractionToDate]]</f>
        <v>29968</v>
      </c>
    </row>
    <row r="1403" spans="1:10" x14ac:dyDescent="0.35">
      <c r="A1403">
        <v>13</v>
      </c>
      <c r="B1403" t="s">
        <v>15</v>
      </c>
      <c r="C1403" t="s">
        <v>19</v>
      </c>
      <c r="D1403" s="1">
        <v>43139</v>
      </c>
      <c r="E1403">
        <v>118</v>
      </c>
      <c r="F1403">
        <v>119</v>
      </c>
      <c r="G1403">
        <f>SUMIFS(E$2:E1403,$A$2:A1403,Extraction[[#This Row],[AreaID]])</f>
        <v>19561</v>
      </c>
      <c r="H1403">
        <f>SUMIFS(F$2:F1403,$A$2:A1403,Extraction[[#This Row],[AreaID]])</f>
        <v>17968</v>
      </c>
      <c r="I1403">
        <f>VLOOKUP(Extraction[[#This Row],[AreaID]],Reserves[],4,FALSE)-Extraction[[#This Row],[OilExtractionToDate]]</f>
        <v>73142</v>
      </c>
      <c r="J1403">
        <f>VLOOKUP(Extraction[[#This Row],[AreaID]],Reserves[],5,FALSE)-Extraction[[#This Row],[GasExtractionToDate]]</f>
        <v>61487</v>
      </c>
    </row>
    <row r="1404" spans="1:10" x14ac:dyDescent="0.35">
      <c r="A1404">
        <v>12</v>
      </c>
      <c r="B1404" t="s">
        <v>14</v>
      </c>
      <c r="C1404" t="s">
        <v>18</v>
      </c>
      <c r="D1404" s="1">
        <v>43084</v>
      </c>
      <c r="E1404">
        <v>225</v>
      </c>
      <c r="F1404">
        <v>108</v>
      </c>
      <c r="G1404">
        <f>SUMIFS(E$2:E1404,$A$2:A1404,Extraction[[#This Row],[AreaID]])</f>
        <v>18338</v>
      </c>
      <c r="H1404">
        <f>SUMIFS(F$2:F1404,$A$2:A1404,Extraction[[#This Row],[AreaID]])</f>
        <v>16141</v>
      </c>
      <c r="I1404">
        <f>VLOOKUP(Extraction[[#This Row],[AreaID]],Reserves[],4,FALSE)-Extraction[[#This Row],[OilExtractionToDate]]</f>
        <v>45049</v>
      </c>
      <c r="J1404">
        <f>VLOOKUP(Extraction[[#This Row],[AreaID]],Reserves[],5,FALSE)-Extraction[[#This Row],[GasExtractionToDate]]</f>
        <v>81064</v>
      </c>
    </row>
    <row r="1405" spans="1:10" x14ac:dyDescent="0.35">
      <c r="A1405">
        <v>7</v>
      </c>
      <c r="B1405" t="s">
        <v>6</v>
      </c>
      <c r="C1405" t="s">
        <v>10</v>
      </c>
      <c r="D1405" s="1">
        <v>43259</v>
      </c>
      <c r="E1405">
        <v>223</v>
      </c>
      <c r="F1405">
        <v>73</v>
      </c>
      <c r="G1405">
        <f>SUMIFS(E$2:E1405,$A$2:A1405,Extraction[[#This Row],[AreaID]])</f>
        <v>22029</v>
      </c>
      <c r="H1405">
        <f>SUMIFS(F$2:F1405,$A$2:A1405,Extraction[[#This Row],[AreaID]])</f>
        <v>21482</v>
      </c>
      <c r="I1405">
        <f>VLOOKUP(Extraction[[#This Row],[AreaID]],Reserves[],4,FALSE)-Extraction[[#This Row],[OilExtractionToDate]]</f>
        <v>54337</v>
      </c>
      <c r="J1405">
        <f>VLOOKUP(Extraction[[#This Row],[AreaID]],Reserves[],5,FALSE)-Extraction[[#This Row],[GasExtractionToDate]]</f>
        <v>29895</v>
      </c>
    </row>
    <row r="1406" spans="1:10" x14ac:dyDescent="0.35">
      <c r="A1406">
        <v>7</v>
      </c>
      <c r="B1406" t="s">
        <v>6</v>
      </c>
      <c r="C1406" t="s">
        <v>10</v>
      </c>
      <c r="D1406" s="1">
        <v>43267</v>
      </c>
      <c r="E1406">
        <v>188</v>
      </c>
      <c r="F1406">
        <v>241</v>
      </c>
      <c r="G1406">
        <f>SUMIFS(E$2:E1406,$A$2:A1406,Extraction[[#This Row],[AreaID]])</f>
        <v>22217</v>
      </c>
      <c r="H1406">
        <f>SUMIFS(F$2:F1406,$A$2:A1406,Extraction[[#This Row],[AreaID]])</f>
        <v>21723</v>
      </c>
      <c r="I1406">
        <f>VLOOKUP(Extraction[[#This Row],[AreaID]],Reserves[],4,FALSE)-Extraction[[#This Row],[OilExtractionToDate]]</f>
        <v>54149</v>
      </c>
      <c r="J1406">
        <f>VLOOKUP(Extraction[[#This Row],[AreaID]],Reserves[],5,FALSE)-Extraction[[#This Row],[GasExtractionToDate]]</f>
        <v>29654</v>
      </c>
    </row>
    <row r="1407" spans="1:10" x14ac:dyDescent="0.35">
      <c r="A1407">
        <v>1</v>
      </c>
      <c r="B1407" t="s">
        <v>4</v>
      </c>
      <c r="C1407" t="s">
        <v>12</v>
      </c>
      <c r="D1407" s="1">
        <v>43200</v>
      </c>
      <c r="E1407">
        <v>228</v>
      </c>
      <c r="F1407">
        <v>171</v>
      </c>
      <c r="G1407">
        <f>SUMIFS(E$2:E1407,$A$2:A1407,Extraction[[#This Row],[AreaID]])</f>
        <v>20973</v>
      </c>
      <c r="H1407">
        <f>SUMIFS(F$2:F1407,$A$2:A1407,Extraction[[#This Row],[AreaID]])</f>
        <v>20607</v>
      </c>
      <c r="I1407">
        <f>VLOOKUP(Extraction[[#This Row],[AreaID]],Reserves[],4,FALSE)-Extraction[[#This Row],[OilExtractionToDate]]</f>
        <v>66617</v>
      </c>
      <c r="J1407">
        <f>VLOOKUP(Extraction[[#This Row],[AreaID]],Reserves[],5,FALSE)-Extraction[[#This Row],[GasExtractionToDate]]</f>
        <v>51994</v>
      </c>
    </row>
    <row r="1408" spans="1:10" x14ac:dyDescent="0.35">
      <c r="A1408">
        <v>7</v>
      </c>
      <c r="B1408" t="s">
        <v>6</v>
      </c>
      <c r="C1408" t="s">
        <v>10</v>
      </c>
      <c r="D1408" s="1">
        <v>43275</v>
      </c>
      <c r="E1408">
        <v>300</v>
      </c>
      <c r="F1408">
        <v>232</v>
      </c>
      <c r="G1408">
        <f>SUMIFS(E$2:E1408,$A$2:A1408,Extraction[[#This Row],[AreaID]])</f>
        <v>22517</v>
      </c>
      <c r="H1408">
        <f>SUMIFS(F$2:F1408,$A$2:A1408,Extraction[[#This Row],[AreaID]])</f>
        <v>21955</v>
      </c>
      <c r="I1408">
        <f>VLOOKUP(Extraction[[#This Row],[AreaID]],Reserves[],4,FALSE)-Extraction[[#This Row],[OilExtractionToDate]]</f>
        <v>53849</v>
      </c>
      <c r="J1408">
        <f>VLOOKUP(Extraction[[#This Row],[AreaID]],Reserves[],5,FALSE)-Extraction[[#This Row],[GasExtractionToDate]]</f>
        <v>29422</v>
      </c>
    </row>
    <row r="1409" spans="1:10" x14ac:dyDescent="0.35">
      <c r="A1409">
        <v>1</v>
      </c>
      <c r="B1409" t="s">
        <v>4</v>
      </c>
      <c r="C1409" t="s">
        <v>12</v>
      </c>
      <c r="D1409" s="1">
        <v>43208</v>
      </c>
      <c r="E1409">
        <v>248</v>
      </c>
      <c r="F1409">
        <v>258</v>
      </c>
      <c r="G1409">
        <f>SUMIFS(E$2:E1409,$A$2:A1409,Extraction[[#This Row],[AreaID]])</f>
        <v>21221</v>
      </c>
      <c r="H1409">
        <f>SUMIFS(F$2:F1409,$A$2:A1409,Extraction[[#This Row],[AreaID]])</f>
        <v>20865</v>
      </c>
      <c r="I1409">
        <f>VLOOKUP(Extraction[[#This Row],[AreaID]],Reserves[],4,FALSE)-Extraction[[#This Row],[OilExtractionToDate]]</f>
        <v>66369</v>
      </c>
      <c r="J1409">
        <f>VLOOKUP(Extraction[[#This Row],[AreaID]],Reserves[],5,FALSE)-Extraction[[#This Row],[GasExtractionToDate]]</f>
        <v>51736</v>
      </c>
    </row>
    <row r="1410" spans="1:10" x14ac:dyDescent="0.35">
      <c r="A1410">
        <v>7</v>
      </c>
      <c r="B1410" t="s">
        <v>6</v>
      </c>
      <c r="C1410" t="s">
        <v>10</v>
      </c>
      <c r="D1410" s="1">
        <v>43279</v>
      </c>
      <c r="E1410">
        <v>289</v>
      </c>
      <c r="F1410">
        <v>101</v>
      </c>
      <c r="G1410">
        <f>SUMIFS(E$2:E1410,$A$2:A1410,Extraction[[#This Row],[AreaID]])</f>
        <v>22806</v>
      </c>
      <c r="H1410">
        <f>SUMIFS(F$2:F1410,$A$2:A1410,Extraction[[#This Row],[AreaID]])</f>
        <v>22056</v>
      </c>
      <c r="I1410">
        <f>VLOOKUP(Extraction[[#This Row],[AreaID]],Reserves[],4,FALSE)-Extraction[[#This Row],[OilExtractionToDate]]</f>
        <v>53560</v>
      </c>
      <c r="J1410">
        <f>VLOOKUP(Extraction[[#This Row],[AreaID]],Reserves[],5,FALSE)-Extraction[[#This Row],[GasExtractionToDate]]</f>
        <v>29321</v>
      </c>
    </row>
    <row r="1411" spans="1:10" x14ac:dyDescent="0.35">
      <c r="A1411">
        <v>7</v>
      </c>
      <c r="B1411" t="s">
        <v>6</v>
      </c>
      <c r="C1411" t="s">
        <v>10</v>
      </c>
      <c r="D1411" s="1">
        <v>43285</v>
      </c>
      <c r="E1411">
        <v>125</v>
      </c>
      <c r="F1411">
        <v>243</v>
      </c>
      <c r="G1411">
        <f>SUMIFS(E$2:E1411,$A$2:A1411,Extraction[[#This Row],[AreaID]])</f>
        <v>22931</v>
      </c>
      <c r="H1411">
        <f>SUMIFS(F$2:F1411,$A$2:A1411,Extraction[[#This Row],[AreaID]])</f>
        <v>22299</v>
      </c>
      <c r="I1411">
        <f>VLOOKUP(Extraction[[#This Row],[AreaID]],Reserves[],4,FALSE)-Extraction[[#This Row],[OilExtractionToDate]]</f>
        <v>53435</v>
      </c>
      <c r="J1411">
        <f>VLOOKUP(Extraction[[#This Row],[AreaID]],Reserves[],5,FALSE)-Extraction[[#This Row],[GasExtractionToDate]]</f>
        <v>29078</v>
      </c>
    </row>
    <row r="1412" spans="1:10" x14ac:dyDescent="0.35">
      <c r="A1412">
        <v>7</v>
      </c>
      <c r="B1412" t="s">
        <v>6</v>
      </c>
      <c r="C1412" t="s">
        <v>10</v>
      </c>
      <c r="D1412" s="1">
        <v>43290</v>
      </c>
      <c r="E1412">
        <v>150</v>
      </c>
      <c r="F1412">
        <v>146</v>
      </c>
      <c r="G1412">
        <f>SUMIFS(E$2:E1412,$A$2:A1412,Extraction[[#This Row],[AreaID]])</f>
        <v>23081</v>
      </c>
      <c r="H1412">
        <f>SUMIFS(F$2:F1412,$A$2:A1412,Extraction[[#This Row],[AreaID]])</f>
        <v>22445</v>
      </c>
      <c r="I1412">
        <f>VLOOKUP(Extraction[[#This Row],[AreaID]],Reserves[],4,FALSE)-Extraction[[#This Row],[OilExtractionToDate]]</f>
        <v>53285</v>
      </c>
      <c r="J1412">
        <f>VLOOKUP(Extraction[[#This Row],[AreaID]],Reserves[],5,FALSE)-Extraction[[#This Row],[GasExtractionToDate]]</f>
        <v>28932</v>
      </c>
    </row>
    <row r="1413" spans="1:10" x14ac:dyDescent="0.35">
      <c r="A1413">
        <v>2</v>
      </c>
      <c r="B1413" t="s">
        <v>4</v>
      </c>
      <c r="C1413" t="s">
        <v>13</v>
      </c>
      <c r="D1413" s="1">
        <v>43152</v>
      </c>
      <c r="E1413">
        <v>189</v>
      </c>
      <c r="F1413">
        <v>82</v>
      </c>
      <c r="G1413">
        <f>SUMIFS(E$2:E1413,$A$2:A1413,Extraction[[#This Row],[AreaID]])</f>
        <v>19746</v>
      </c>
      <c r="H1413">
        <f>SUMIFS(F$2:F1413,$A$2:A1413,Extraction[[#This Row],[AreaID]])</f>
        <v>18630</v>
      </c>
      <c r="I1413">
        <f>VLOOKUP(Extraction[[#This Row],[AreaID]],Reserves[],4,FALSE)-Extraction[[#This Row],[OilExtractionToDate]]</f>
        <v>44695</v>
      </c>
      <c r="J1413">
        <f>VLOOKUP(Extraction[[#This Row],[AreaID]],Reserves[],5,FALSE)-Extraction[[#This Row],[GasExtractionToDate]]</f>
        <v>67579</v>
      </c>
    </row>
    <row r="1414" spans="1:10" x14ac:dyDescent="0.35">
      <c r="A1414">
        <v>7</v>
      </c>
      <c r="B1414" t="s">
        <v>6</v>
      </c>
      <c r="C1414" t="s">
        <v>10</v>
      </c>
      <c r="D1414" s="1">
        <v>43294</v>
      </c>
      <c r="E1414">
        <v>117</v>
      </c>
      <c r="F1414">
        <v>52</v>
      </c>
      <c r="G1414">
        <f>SUMIFS(E$2:E1414,$A$2:A1414,Extraction[[#This Row],[AreaID]])</f>
        <v>23198</v>
      </c>
      <c r="H1414">
        <f>SUMIFS(F$2:F1414,$A$2:A1414,Extraction[[#This Row],[AreaID]])</f>
        <v>22497</v>
      </c>
      <c r="I1414">
        <f>VLOOKUP(Extraction[[#This Row],[AreaID]],Reserves[],4,FALSE)-Extraction[[#This Row],[OilExtractionToDate]]</f>
        <v>53168</v>
      </c>
      <c r="J1414">
        <f>VLOOKUP(Extraction[[#This Row],[AreaID]],Reserves[],5,FALSE)-Extraction[[#This Row],[GasExtractionToDate]]</f>
        <v>28880</v>
      </c>
    </row>
    <row r="1415" spans="1:10" x14ac:dyDescent="0.35">
      <c r="A1415">
        <v>3</v>
      </c>
      <c r="B1415" t="s">
        <v>4</v>
      </c>
      <c r="C1415" t="s">
        <v>7</v>
      </c>
      <c r="D1415" s="1">
        <v>43065</v>
      </c>
      <c r="E1415">
        <v>152</v>
      </c>
      <c r="F1415">
        <v>88</v>
      </c>
      <c r="G1415">
        <f>SUMIFS(E$2:E1415,$A$2:A1415,Extraction[[#This Row],[AreaID]])</f>
        <v>16415</v>
      </c>
      <c r="H1415">
        <f>SUMIFS(F$2:F1415,$A$2:A1415,Extraction[[#This Row],[AreaID]])</f>
        <v>13410</v>
      </c>
      <c r="I1415">
        <f>VLOOKUP(Extraction[[#This Row],[AreaID]],Reserves[],4,FALSE)-Extraction[[#This Row],[OilExtractionToDate]]</f>
        <v>35743</v>
      </c>
      <c r="J1415">
        <f>VLOOKUP(Extraction[[#This Row],[AreaID]],Reserves[],5,FALSE)-Extraction[[#This Row],[GasExtractionToDate]]</f>
        <v>83028</v>
      </c>
    </row>
    <row r="1416" spans="1:10" x14ac:dyDescent="0.35">
      <c r="A1416">
        <v>2</v>
      </c>
      <c r="B1416" t="s">
        <v>4</v>
      </c>
      <c r="C1416" t="s">
        <v>13</v>
      </c>
      <c r="D1416" s="1">
        <v>43160</v>
      </c>
      <c r="E1416">
        <v>285</v>
      </c>
      <c r="F1416">
        <v>148</v>
      </c>
      <c r="G1416">
        <f>SUMIFS(E$2:E1416,$A$2:A1416,Extraction[[#This Row],[AreaID]])</f>
        <v>20031</v>
      </c>
      <c r="H1416">
        <f>SUMIFS(F$2:F1416,$A$2:A1416,Extraction[[#This Row],[AreaID]])</f>
        <v>18778</v>
      </c>
      <c r="I1416">
        <f>VLOOKUP(Extraction[[#This Row],[AreaID]],Reserves[],4,FALSE)-Extraction[[#This Row],[OilExtractionToDate]]</f>
        <v>44410</v>
      </c>
      <c r="J1416">
        <f>VLOOKUP(Extraction[[#This Row],[AreaID]],Reserves[],5,FALSE)-Extraction[[#This Row],[GasExtractionToDate]]</f>
        <v>67431</v>
      </c>
    </row>
    <row r="1417" spans="1:10" x14ac:dyDescent="0.35">
      <c r="A1417">
        <v>12</v>
      </c>
      <c r="B1417" t="s">
        <v>14</v>
      </c>
      <c r="C1417" t="s">
        <v>18</v>
      </c>
      <c r="D1417" s="1">
        <v>43091</v>
      </c>
      <c r="E1417">
        <v>100</v>
      </c>
      <c r="F1417">
        <v>298</v>
      </c>
      <c r="G1417">
        <f>SUMIFS(E$2:E1417,$A$2:A1417,Extraction[[#This Row],[AreaID]])</f>
        <v>18438</v>
      </c>
      <c r="H1417">
        <f>SUMIFS(F$2:F1417,$A$2:A1417,Extraction[[#This Row],[AreaID]])</f>
        <v>16439</v>
      </c>
      <c r="I1417">
        <f>VLOOKUP(Extraction[[#This Row],[AreaID]],Reserves[],4,FALSE)-Extraction[[#This Row],[OilExtractionToDate]]</f>
        <v>44949</v>
      </c>
      <c r="J1417">
        <f>VLOOKUP(Extraction[[#This Row],[AreaID]],Reserves[],5,FALSE)-Extraction[[#This Row],[GasExtractionToDate]]</f>
        <v>80766</v>
      </c>
    </row>
    <row r="1418" spans="1:10" x14ac:dyDescent="0.35">
      <c r="A1418">
        <v>12</v>
      </c>
      <c r="B1418" t="s">
        <v>14</v>
      </c>
      <c r="C1418" t="s">
        <v>18</v>
      </c>
      <c r="D1418" s="1">
        <v>43095</v>
      </c>
      <c r="E1418">
        <v>268</v>
      </c>
      <c r="F1418">
        <v>71</v>
      </c>
      <c r="G1418">
        <f>SUMIFS(E$2:E1418,$A$2:A1418,Extraction[[#This Row],[AreaID]])</f>
        <v>18706</v>
      </c>
      <c r="H1418">
        <f>SUMIFS(F$2:F1418,$A$2:A1418,Extraction[[#This Row],[AreaID]])</f>
        <v>16510</v>
      </c>
      <c r="I1418">
        <f>VLOOKUP(Extraction[[#This Row],[AreaID]],Reserves[],4,FALSE)-Extraction[[#This Row],[OilExtractionToDate]]</f>
        <v>44681</v>
      </c>
      <c r="J1418">
        <f>VLOOKUP(Extraction[[#This Row],[AreaID]],Reserves[],5,FALSE)-Extraction[[#This Row],[GasExtractionToDate]]</f>
        <v>80695</v>
      </c>
    </row>
    <row r="1419" spans="1:10" x14ac:dyDescent="0.35">
      <c r="A1419">
        <v>14</v>
      </c>
      <c r="B1419" t="s">
        <v>15</v>
      </c>
      <c r="C1419" t="s">
        <v>13</v>
      </c>
      <c r="D1419" s="1">
        <v>43270</v>
      </c>
      <c r="E1419">
        <v>287</v>
      </c>
      <c r="F1419">
        <v>133</v>
      </c>
      <c r="G1419">
        <f>SUMIFS(E$2:E1419,$A$2:A1419,Extraction[[#This Row],[AreaID]])</f>
        <v>21193</v>
      </c>
      <c r="H1419">
        <f>SUMIFS(F$2:F1419,$A$2:A1419,Extraction[[#This Row],[AreaID]])</f>
        <v>19219</v>
      </c>
      <c r="I1419">
        <f>VLOOKUP(Extraction[[#This Row],[AreaID]],Reserves[],4,FALSE)-Extraction[[#This Row],[OilExtractionToDate]]</f>
        <v>54218</v>
      </c>
      <c r="J1419">
        <f>VLOOKUP(Extraction[[#This Row],[AreaID]],Reserves[],5,FALSE)-Extraction[[#This Row],[GasExtractionToDate]]</f>
        <v>56919</v>
      </c>
    </row>
    <row r="1420" spans="1:10" x14ac:dyDescent="0.35">
      <c r="A1420">
        <v>7</v>
      </c>
      <c r="B1420" t="s">
        <v>6</v>
      </c>
      <c r="C1420" t="s">
        <v>10</v>
      </c>
      <c r="D1420" s="1">
        <v>43300</v>
      </c>
      <c r="E1420">
        <v>221</v>
      </c>
      <c r="F1420">
        <v>144</v>
      </c>
      <c r="G1420">
        <f>SUMIFS(E$2:E1420,$A$2:A1420,Extraction[[#This Row],[AreaID]])</f>
        <v>23419</v>
      </c>
      <c r="H1420">
        <f>SUMIFS(F$2:F1420,$A$2:A1420,Extraction[[#This Row],[AreaID]])</f>
        <v>22641</v>
      </c>
      <c r="I1420">
        <f>VLOOKUP(Extraction[[#This Row],[AreaID]],Reserves[],4,FALSE)-Extraction[[#This Row],[OilExtractionToDate]]</f>
        <v>52947</v>
      </c>
      <c r="J1420">
        <f>VLOOKUP(Extraction[[#This Row],[AreaID]],Reserves[],5,FALSE)-Extraction[[#This Row],[GasExtractionToDate]]</f>
        <v>28736</v>
      </c>
    </row>
    <row r="1421" spans="1:10" x14ac:dyDescent="0.35">
      <c r="A1421">
        <v>14</v>
      </c>
      <c r="B1421" t="s">
        <v>15</v>
      </c>
      <c r="C1421" t="s">
        <v>13</v>
      </c>
      <c r="D1421" s="1">
        <v>43275</v>
      </c>
      <c r="E1421">
        <v>161</v>
      </c>
      <c r="F1421">
        <v>138</v>
      </c>
      <c r="G1421">
        <f>SUMIFS(E$2:E1421,$A$2:A1421,Extraction[[#This Row],[AreaID]])</f>
        <v>21354</v>
      </c>
      <c r="H1421">
        <f>SUMIFS(F$2:F1421,$A$2:A1421,Extraction[[#This Row],[AreaID]])</f>
        <v>19357</v>
      </c>
      <c r="I1421">
        <f>VLOOKUP(Extraction[[#This Row],[AreaID]],Reserves[],4,FALSE)-Extraction[[#This Row],[OilExtractionToDate]]</f>
        <v>54057</v>
      </c>
      <c r="J1421">
        <f>VLOOKUP(Extraction[[#This Row],[AreaID]],Reserves[],5,FALSE)-Extraction[[#This Row],[GasExtractionToDate]]</f>
        <v>56781</v>
      </c>
    </row>
    <row r="1422" spans="1:10" x14ac:dyDescent="0.35">
      <c r="A1422">
        <v>5</v>
      </c>
      <c r="B1422" t="s">
        <v>5</v>
      </c>
      <c r="C1422" t="s">
        <v>9</v>
      </c>
      <c r="D1422" s="1">
        <v>43158</v>
      </c>
      <c r="E1422">
        <v>257</v>
      </c>
      <c r="F1422">
        <v>71</v>
      </c>
      <c r="G1422">
        <f>SUMIFS(E$2:E1422,$A$2:A1422,Extraction[[#This Row],[AreaID]])</f>
        <v>19859</v>
      </c>
      <c r="H1422">
        <f>SUMIFS(F$2:F1422,$A$2:A1422,Extraction[[#This Row],[AreaID]])</f>
        <v>17593</v>
      </c>
      <c r="I1422">
        <f>VLOOKUP(Extraction[[#This Row],[AreaID]],Reserves[],4,FALSE)-Extraction[[#This Row],[OilExtractionToDate]]</f>
        <v>27564</v>
      </c>
      <c r="J1422">
        <f>VLOOKUP(Extraction[[#This Row],[AreaID]],Reserves[],5,FALSE)-Extraction[[#This Row],[GasExtractionToDate]]</f>
        <v>60115</v>
      </c>
    </row>
    <row r="1423" spans="1:10" x14ac:dyDescent="0.35">
      <c r="A1423">
        <v>5</v>
      </c>
      <c r="B1423" t="s">
        <v>5</v>
      </c>
      <c r="C1423" t="s">
        <v>9</v>
      </c>
      <c r="D1423" s="1">
        <v>43165</v>
      </c>
      <c r="E1423">
        <v>98</v>
      </c>
      <c r="F1423">
        <v>108</v>
      </c>
      <c r="G1423">
        <f>SUMIFS(E$2:E1423,$A$2:A1423,Extraction[[#This Row],[AreaID]])</f>
        <v>19957</v>
      </c>
      <c r="H1423">
        <f>SUMIFS(F$2:F1423,$A$2:A1423,Extraction[[#This Row],[AreaID]])</f>
        <v>17701</v>
      </c>
      <c r="I1423">
        <f>VLOOKUP(Extraction[[#This Row],[AreaID]],Reserves[],4,FALSE)-Extraction[[#This Row],[OilExtractionToDate]]</f>
        <v>27466</v>
      </c>
      <c r="J1423">
        <f>VLOOKUP(Extraction[[#This Row],[AreaID]],Reserves[],5,FALSE)-Extraction[[#This Row],[GasExtractionToDate]]</f>
        <v>60007</v>
      </c>
    </row>
    <row r="1424" spans="1:10" x14ac:dyDescent="0.35">
      <c r="A1424">
        <v>3</v>
      </c>
      <c r="B1424" t="s">
        <v>4</v>
      </c>
      <c r="C1424" t="s">
        <v>7</v>
      </c>
      <c r="D1424" s="1">
        <v>43071</v>
      </c>
      <c r="E1424">
        <v>85</v>
      </c>
      <c r="F1424">
        <v>156</v>
      </c>
      <c r="G1424">
        <f>SUMIFS(E$2:E1424,$A$2:A1424,Extraction[[#This Row],[AreaID]])</f>
        <v>16500</v>
      </c>
      <c r="H1424">
        <f>SUMIFS(F$2:F1424,$A$2:A1424,Extraction[[#This Row],[AreaID]])</f>
        <v>13566</v>
      </c>
      <c r="I1424">
        <f>VLOOKUP(Extraction[[#This Row],[AreaID]],Reserves[],4,FALSE)-Extraction[[#This Row],[OilExtractionToDate]]</f>
        <v>35658</v>
      </c>
      <c r="J1424">
        <f>VLOOKUP(Extraction[[#This Row],[AreaID]],Reserves[],5,FALSE)-Extraction[[#This Row],[GasExtractionToDate]]</f>
        <v>82872</v>
      </c>
    </row>
    <row r="1425" spans="1:10" x14ac:dyDescent="0.35">
      <c r="A1425">
        <v>7</v>
      </c>
      <c r="B1425" t="s">
        <v>6</v>
      </c>
      <c r="C1425" t="s">
        <v>10</v>
      </c>
      <c r="D1425" s="1">
        <v>43307</v>
      </c>
      <c r="E1425">
        <v>178</v>
      </c>
      <c r="F1425">
        <v>265</v>
      </c>
      <c r="G1425">
        <f>SUMIFS(E$2:E1425,$A$2:A1425,Extraction[[#This Row],[AreaID]])</f>
        <v>23597</v>
      </c>
      <c r="H1425">
        <f>SUMIFS(F$2:F1425,$A$2:A1425,Extraction[[#This Row],[AreaID]])</f>
        <v>22906</v>
      </c>
      <c r="I1425">
        <f>VLOOKUP(Extraction[[#This Row],[AreaID]],Reserves[],4,FALSE)-Extraction[[#This Row],[OilExtractionToDate]]</f>
        <v>52769</v>
      </c>
      <c r="J1425">
        <f>VLOOKUP(Extraction[[#This Row],[AreaID]],Reserves[],5,FALSE)-Extraction[[#This Row],[GasExtractionToDate]]</f>
        <v>28471</v>
      </c>
    </row>
    <row r="1426" spans="1:10" x14ac:dyDescent="0.35">
      <c r="A1426">
        <v>7</v>
      </c>
      <c r="B1426" t="s">
        <v>6</v>
      </c>
      <c r="C1426" t="s">
        <v>10</v>
      </c>
      <c r="D1426" s="1">
        <v>43314</v>
      </c>
      <c r="E1426">
        <v>94</v>
      </c>
      <c r="F1426">
        <v>268</v>
      </c>
      <c r="G1426">
        <f>SUMIFS(E$2:E1426,$A$2:A1426,Extraction[[#This Row],[AreaID]])</f>
        <v>23691</v>
      </c>
      <c r="H1426">
        <f>SUMIFS(F$2:F1426,$A$2:A1426,Extraction[[#This Row],[AreaID]])</f>
        <v>23174</v>
      </c>
      <c r="I1426">
        <f>VLOOKUP(Extraction[[#This Row],[AreaID]],Reserves[],4,FALSE)-Extraction[[#This Row],[OilExtractionToDate]]</f>
        <v>52675</v>
      </c>
      <c r="J1426">
        <f>VLOOKUP(Extraction[[#This Row],[AreaID]],Reserves[],5,FALSE)-Extraction[[#This Row],[GasExtractionToDate]]</f>
        <v>28203</v>
      </c>
    </row>
    <row r="1427" spans="1:10" x14ac:dyDescent="0.35">
      <c r="A1427">
        <v>11</v>
      </c>
      <c r="B1427" t="s">
        <v>14</v>
      </c>
      <c r="C1427" t="s">
        <v>17</v>
      </c>
      <c r="D1427" s="1">
        <v>43066</v>
      </c>
      <c r="E1427">
        <v>296</v>
      </c>
      <c r="F1427">
        <v>178</v>
      </c>
      <c r="G1427">
        <f>SUMIFS(E$2:E1427,$A$2:A1427,Extraction[[#This Row],[AreaID]])</f>
        <v>17593</v>
      </c>
      <c r="H1427">
        <f>SUMIFS(F$2:F1427,$A$2:A1427,Extraction[[#This Row],[AreaID]])</f>
        <v>16598</v>
      </c>
      <c r="I1427">
        <f>VLOOKUP(Extraction[[#This Row],[AreaID]],Reserves[],4,FALSE)-Extraction[[#This Row],[OilExtractionToDate]]</f>
        <v>58387</v>
      </c>
      <c r="J1427">
        <f>VLOOKUP(Extraction[[#This Row],[AreaID]],Reserves[],5,FALSE)-Extraction[[#This Row],[GasExtractionToDate]]</f>
        <v>80199</v>
      </c>
    </row>
    <row r="1428" spans="1:10" x14ac:dyDescent="0.35">
      <c r="A1428">
        <v>7</v>
      </c>
      <c r="B1428" t="s">
        <v>6</v>
      </c>
      <c r="C1428" t="s">
        <v>10</v>
      </c>
      <c r="D1428" s="1">
        <v>43317</v>
      </c>
      <c r="E1428">
        <v>93</v>
      </c>
      <c r="F1428">
        <v>64</v>
      </c>
      <c r="G1428">
        <f>SUMIFS(E$2:E1428,$A$2:A1428,Extraction[[#This Row],[AreaID]])</f>
        <v>23784</v>
      </c>
      <c r="H1428">
        <f>SUMIFS(F$2:F1428,$A$2:A1428,Extraction[[#This Row],[AreaID]])</f>
        <v>23238</v>
      </c>
      <c r="I1428">
        <f>VLOOKUP(Extraction[[#This Row],[AreaID]],Reserves[],4,FALSE)-Extraction[[#This Row],[OilExtractionToDate]]</f>
        <v>52582</v>
      </c>
      <c r="J1428">
        <f>VLOOKUP(Extraction[[#This Row],[AreaID]],Reserves[],5,FALSE)-Extraction[[#This Row],[GasExtractionToDate]]</f>
        <v>28139</v>
      </c>
    </row>
    <row r="1429" spans="1:10" x14ac:dyDescent="0.35">
      <c r="A1429">
        <v>13</v>
      </c>
      <c r="B1429" t="s">
        <v>15</v>
      </c>
      <c r="C1429" t="s">
        <v>19</v>
      </c>
      <c r="D1429" s="1">
        <v>43143</v>
      </c>
      <c r="E1429">
        <v>116</v>
      </c>
      <c r="F1429">
        <v>61</v>
      </c>
      <c r="G1429">
        <f>SUMIFS(E$2:E1429,$A$2:A1429,Extraction[[#This Row],[AreaID]])</f>
        <v>19677</v>
      </c>
      <c r="H1429">
        <f>SUMIFS(F$2:F1429,$A$2:A1429,Extraction[[#This Row],[AreaID]])</f>
        <v>18029</v>
      </c>
      <c r="I1429">
        <f>VLOOKUP(Extraction[[#This Row],[AreaID]],Reserves[],4,FALSE)-Extraction[[#This Row],[OilExtractionToDate]]</f>
        <v>73026</v>
      </c>
      <c r="J1429">
        <f>VLOOKUP(Extraction[[#This Row],[AreaID]],Reserves[],5,FALSE)-Extraction[[#This Row],[GasExtractionToDate]]</f>
        <v>61426</v>
      </c>
    </row>
    <row r="1430" spans="1:10" x14ac:dyDescent="0.35">
      <c r="A1430">
        <v>10</v>
      </c>
      <c r="B1430" t="s">
        <v>14</v>
      </c>
      <c r="C1430" t="s">
        <v>16</v>
      </c>
      <c r="D1430" s="1">
        <v>43153</v>
      </c>
      <c r="E1430">
        <v>97</v>
      </c>
      <c r="F1430">
        <v>96</v>
      </c>
      <c r="G1430">
        <f>SUMIFS(E$2:E1430,$A$2:A1430,Extraction[[#This Row],[AreaID]])</f>
        <v>18527</v>
      </c>
      <c r="H1430">
        <f>SUMIFS(F$2:F1430,$A$2:A1430,Extraction[[#This Row],[AreaID]])</f>
        <v>17093</v>
      </c>
      <c r="I1430">
        <f>VLOOKUP(Extraction[[#This Row],[AreaID]],Reserves[],4,FALSE)-Extraction[[#This Row],[OilExtractionToDate]]</f>
        <v>58701</v>
      </c>
      <c r="J1430">
        <f>VLOOKUP(Extraction[[#This Row],[AreaID]],Reserves[],5,FALSE)-Extraction[[#This Row],[GasExtractionToDate]]</f>
        <v>48160</v>
      </c>
    </row>
    <row r="1431" spans="1:10" x14ac:dyDescent="0.35">
      <c r="A1431">
        <v>7</v>
      </c>
      <c r="B1431" t="s">
        <v>6</v>
      </c>
      <c r="C1431" t="s">
        <v>10</v>
      </c>
      <c r="D1431" s="1">
        <v>43324</v>
      </c>
      <c r="E1431">
        <v>108</v>
      </c>
      <c r="F1431">
        <v>225</v>
      </c>
      <c r="G1431">
        <f>SUMIFS(E$2:E1431,$A$2:A1431,Extraction[[#This Row],[AreaID]])</f>
        <v>23892</v>
      </c>
      <c r="H1431">
        <f>SUMIFS(F$2:F1431,$A$2:A1431,Extraction[[#This Row],[AreaID]])</f>
        <v>23463</v>
      </c>
      <c r="I1431">
        <f>VLOOKUP(Extraction[[#This Row],[AreaID]],Reserves[],4,FALSE)-Extraction[[#This Row],[OilExtractionToDate]]</f>
        <v>52474</v>
      </c>
      <c r="J1431">
        <f>VLOOKUP(Extraction[[#This Row],[AreaID]],Reserves[],5,FALSE)-Extraction[[#This Row],[GasExtractionToDate]]</f>
        <v>27914</v>
      </c>
    </row>
    <row r="1432" spans="1:10" x14ac:dyDescent="0.35">
      <c r="A1432">
        <v>2</v>
      </c>
      <c r="B1432" t="s">
        <v>4</v>
      </c>
      <c r="C1432" t="s">
        <v>13</v>
      </c>
      <c r="D1432" s="1">
        <v>43164</v>
      </c>
      <c r="E1432">
        <v>84</v>
      </c>
      <c r="F1432">
        <v>69</v>
      </c>
      <c r="G1432">
        <f>SUMIFS(E$2:E1432,$A$2:A1432,Extraction[[#This Row],[AreaID]])</f>
        <v>20115</v>
      </c>
      <c r="H1432">
        <f>SUMIFS(F$2:F1432,$A$2:A1432,Extraction[[#This Row],[AreaID]])</f>
        <v>18847</v>
      </c>
      <c r="I1432">
        <f>VLOOKUP(Extraction[[#This Row],[AreaID]],Reserves[],4,FALSE)-Extraction[[#This Row],[OilExtractionToDate]]</f>
        <v>44326</v>
      </c>
      <c r="J1432">
        <f>VLOOKUP(Extraction[[#This Row],[AreaID]],Reserves[],5,FALSE)-Extraction[[#This Row],[GasExtractionToDate]]</f>
        <v>67362</v>
      </c>
    </row>
    <row r="1433" spans="1:10" x14ac:dyDescent="0.35">
      <c r="A1433">
        <v>5</v>
      </c>
      <c r="B1433" t="s">
        <v>5</v>
      </c>
      <c r="C1433" t="s">
        <v>9</v>
      </c>
      <c r="D1433" s="1">
        <v>43171</v>
      </c>
      <c r="E1433">
        <v>291</v>
      </c>
      <c r="F1433">
        <v>215</v>
      </c>
      <c r="G1433">
        <f>SUMIFS(E$2:E1433,$A$2:A1433,Extraction[[#This Row],[AreaID]])</f>
        <v>20248</v>
      </c>
      <c r="H1433">
        <f>SUMIFS(F$2:F1433,$A$2:A1433,Extraction[[#This Row],[AreaID]])</f>
        <v>17916</v>
      </c>
      <c r="I1433">
        <f>VLOOKUP(Extraction[[#This Row],[AreaID]],Reserves[],4,FALSE)-Extraction[[#This Row],[OilExtractionToDate]]</f>
        <v>27175</v>
      </c>
      <c r="J1433">
        <f>VLOOKUP(Extraction[[#This Row],[AreaID]],Reserves[],5,FALSE)-Extraction[[#This Row],[GasExtractionToDate]]</f>
        <v>59792</v>
      </c>
    </row>
    <row r="1434" spans="1:10" x14ac:dyDescent="0.35">
      <c r="A1434">
        <v>14</v>
      </c>
      <c r="B1434" t="s">
        <v>15</v>
      </c>
      <c r="C1434" t="s">
        <v>13</v>
      </c>
      <c r="D1434" s="1">
        <v>43278</v>
      </c>
      <c r="E1434">
        <v>268</v>
      </c>
      <c r="F1434">
        <v>180</v>
      </c>
      <c r="G1434">
        <f>SUMIFS(E$2:E1434,$A$2:A1434,Extraction[[#This Row],[AreaID]])</f>
        <v>21622</v>
      </c>
      <c r="H1434">
        <f>SUMIFS(F$2:F1434,$A$2:A1434,Extraction[[#This Row],[AreaID]])</f>
        <v>19537</v>
      </c>
      <c r="I1434">
        <f>VLOOKUP(Extraction[[#This Row],[AreaID]],Reserves[],4,FALSE)-Extraction[[#This Row],[OilExtractionToDate]]</f>
        <v>53789</v>
      </c>
      <c r="J1434">
        <f>VLOOKUP(Extraction[[#This Row],[AreaID]],Reserves[],5,FALSE)-Extraction[[#This Row],[GasExtractionToDate]]</f>
        <v>56601</v>
      </c>
    </row>
    <row r="1435" spans="1:10" x14ac:dyDescent="0.35">
      <c r="A1435">
        <v>13</v>
      </c>
      <c r="B1435" t="s">
        <v>15</v>
      </c>
      <c r="C1435" t="s">
        <v>19</v>
      </c>
      <c r="D1435" s="1">
        <v>43150</v>
      </c>
      <c r="E1435">
        <v>283</v>
      </c>
      <c r="F1435">
        <v>134</v>
      </c>
      <c r="G1435">
        <f>SUMIFS(E$2:E1435,$A$2:A1435,Extraction[[#This Row],[AreaID]])</f>
        <v>19960</v>
      </c>
      <c r="H1435">
        <f>SUMIFS(F$2:F1435,$A$2:A1435,Extraction[[#This Row],[AreaID]])</f>
        <v>18163</v>
      </c>
      <c r="I1435">
        <f>VLOOKUP(Extraction[[#This Row],[AreaID]],Reserves[],4,FALSE)-Extraction[[#This Row],[OilExtractionToDate]]</f>
        <v>72743</v>
      </c>
      <c r="J1435">
        <f>VLOOKUP(Extraction[[#This Row],[AreaID]],Reserves[],5,FALSE)-Extraction[[#This Row],[GasExtractionToDate]]</f>
        <v>61292</v>
      </c>
    </row>
    <row r="1436" spans="1:10" x14ac:dyDescent="0.35">
      <c r="A1436">
        <v>10</v>
      </c>
      <c r="B1436" t="s">
        <v>14</v>
      </c>
      <c r="C1436" t="s">
        <v>16</v>
      </c>
      <c r="D1436" s="1">
        <v>43160</v>
      </c>
      <c r="E1436">
        <v>148</v>
      </c>
      <c r="F1436">
        <v>138</v>
      </c>
      <c r="G1436">
        <f>SUMIFS(E$2:E1436,$A$2:A1436,Extraction[[#This Row],[AreaID]])</f>
        <v>18675</v>
      </c>
      <c r="H1436">
        <f>SUMIFS(F$2:F1436,$A$2:A1436,Extraction[[#This Row],[AreaID]])</f>
        <v>17231</v>
      </c>
      <c r="I1436">
        <f>VLOOKUP(Extraction[[#This Row],[AreaID]],Reserves[],4,FALSE)-Extraction[[#This Row],[OilExtractionToDate]]</f>
        <v>58553</v>
      </c>
      <c r="J1436">
        <f>VLOOKUP(Extraction[[#This Row],[AreaID]],Reserves[],5,FALSE)-Extraction[[#This Row],[GasExtractionToDate]]</f>
        <v>48022</v>
      </c>
    </row>
    <row r="1437" spans="1:10" x14ac:dyDescent="0.35">
      <c r="A1437">
        <v>14</v>
      </c>
      <c r="B1437" t="s">
        <v>15</v>
      </c>
      <c r="C1437" t="s">
        <v>13</v>
      </c>
      <c r="D1437" s="1">
        <v>43281</v>
      </c>
      <c r="E1437">
        <v>159</v>
      </c>
      <c r="F1437">
        <v>182</v>
      </c>
      <c r="G1437">
        <f>SUMIFS(E$2:E1437,$A$2:A1437,Extraction[[#This Row],[AreaID]])</f>
        <v>21781</v>
      </c>
      <c r="H1437">
        <f>SUMIFS(F$2:F1437,$A$2:A1437,Extraction[[#This Row],[AreaID]])</f>
        <v>19719</v>
      </c>
      <c r="I1437">
        <f>VLOOKUP(Extraction[[#This Row],[AreaID]],Reserves[],4,FALSE)-Extraction[[#This Row],[OilExtractionToDate]]</f>
        <v>53630</v>
      </c>
      <c r="J1437">
        <f>VLOOKUP(Extraction[[#This Row],[AreaID]],Reserves[],5,FALSE)-Extraction[[#This Row],[GasExtractionToDate]]</f>
        <v>56419</v>
      </c>
    </row>
    <row r="1438" spans="1:10" x14ac:dyDescent="0.35">
      <c r="A1438">
        <v>12</v>
      </c>
      <c r="B1438" t="s">
        <v>14</v>
      </c>
      <c r="C1438" t="s">
        <v>18</v>
      </c>
      <c r="D1438" s="1">
        <v>43099</v>
      </c>
      <c r="E1438">
        <v>119</v>
      </c>
      <c r="F1438">
        <v>127</v>
      </c>
      <c r="G1438">
        <f>SUMIFS(E$2:E1438,$A$2:A1438,Extraction[[#This Row],[AreaID]])</f>
        <v>18825</v>
      </c>
      <c r="H1438">
        <f>SUMIFS(F$2:F1438,$A$2:A1438,Extraction[[#This Row],[AreaID]])</f>
        <v>16637</v>
      </c>
      <c r="I1438">
        <f>VLOOKUP(Extraction[[#This Row],[AreaID]],Reserves[],4,FALSE)-Extraction[[#This Row],[OilExtractionToDate]]</f>
        <v>44562</v>
      </c>
      <c r="J1438">
        <f>VLOOKUP(Extraction[[#This Row],[AreaID]],Reserves[],5,FALSE)-Extraction[[#This Row],[GasExtractionToDate]]</f>
        <v>80568</v>
      </c>
    </row>
    <row r="1439" spans="1:10" x14ac:dyDescent="0.35">
      <c r="A1439">
        <v>10</v>
      </c>
      <c r="B1439" t="s">
        <v>14</v>
      </c>
      <c r="C1439" t="s">
        <v>16</v>
      </c>
      <c r="D1439" s="1">
        <v>43166</v>
      </c>
      <c r="E1439">
        <v>109</v>
      </c>
      <c r="F1439">
        <v>239</v>
      </c>
      <c r="G1439">
        <f>SUMIFS(E$2:E1439,$A$2:A1439,Extraction[[#This Row],[AreaID]])</f>
        <v>18784</v>
      </c>
      <c r="H1439">
        <f>SUMIFS(F$2:F1439,$A$2:A1439,Extraction[[#This Row],[AreaID]])</f>
        <v>17470</v>
      </c>
      <c r="I1439">
        <f>VLOOKUP(Extraction[[#This Row],[AreaID]],Reserves[],4,FALSE)-Extraction[[#This Row],[OilExtractionToDate]]</f>
        <v>58444</v>
      </c>
      <c r="J1439">
        <f>VLOOKUP(Extraction[[#This Row],[AreaID]],Reserves[],5,FALSE)-Extraction[[#This Row],[GasExtractionToDate]]</f>
        <v>47783</v>
      </c>
    </row>
    <row r="1440" spans="1:10" x14ac:dyDescent="0.35">
      <c r="A1440">
        <v>4</v>
      </c>
      <c r="B1440" t="s">
        <v>5</v>
      </c>
      <c r="C1440" t="s">
        <v>8</v>
      </c>
      <c r="D1440" s="1">
        <v>43078</v>
      </c>
      <c r="E1440">
        <v>150</v>
      </c>
      <c r="F1440">
        <v>169</v>
      </c>
      <c r="G1440">
        <f>SUMIFS(E$2:E1440,$A$2:A1440,Extraction[[#This Row],[AreaID]])</f>
        <v>17042</v>
      </c>
      <c r="H1440">
        <f>SUMIFS(F$2:F1440,$A$2:A1440,Extraction[[#This Row],[AreaID]])</f>
        <v>15755</v>
      </c>
      <c r="I1440">
        <f>VLOOKUP(Extraction[[#This Row],[AreaID]],Reserves[],4,FALSE)-Extraction[[#This Row],[OilExtractionToDate]]</f>
        <v>48148</v>
      </c>
      <c r="J1440">
        <f>VLOOKUP(Extraction[[#This Row],[AreaID]],Reserves[],5,FALSE)-Extraction[[#This Row],[GasExtractionToDate]]</f>
        <v>72698</v>
      </c>
    </row>
    <row r="1441" spans="1:10" x14ac:dyDescent="0.35">
      <c r="A1441">
        <v>11</v>
      </c>
      <c r="B1441" t="s">
        <v>14</v>
      </c>
      <c r="C1441" t="s">
        <v>17</v>
      </c>
      <c r="D1441" s="1">
        <v>43069</v>
      </c>
      <c r="E1441">
        <v>291</v>
      </c>
      <c r="F1441">
        <v>275</v>
      </c>
      <c r="G1441">
        <f>SUMIFS(E$2:E1441,$A$2:A1441,Extraction[[#This Row],[AreaID]])</f>
        <v>17884</v>
      </c>
      <c r="H1441">
        <f>SUMIFS(F$2:F1441,$A$2:A1441,Extraction[[#This Row],[AreaID]])</f>
        <v>16873</v>
      </c>
      <c r="I1441">
        <f>VLOOKUP(Extraction[[#This Row],[AreaID]],Reserves[],4,FALSE)-Extraction[[#This Row],[OilExtractionToDate]]</f>
        <v>58096</v>
      </c>
      <c r="J1441">
        <f>VLOOKUP(Extraction[[#This Row],[AreaID]],Reserves[],5,FALSE)-Extraction[[#This Row],[GasExtractionToDate]]</f>
        <v>79924</v>
      </c>
    </row>
    <row r="1442" spans="1:10" x14ac:dyDescent="0.35">
      <c r="A1442">
        <v>10</v>
      </c>
      <c r="B1442" t="s">
        <v>14</v>
      </c>
      <c r="C1442" t="s">
        <v>16</v>
      </c>
      <c r="D1442" s="1">
        <v>43170</v>
      </c>
      <c r="E1442">
        <v>277</v>
      </c>
      <c r="F1442">
        <v>184</v>
      </c>
      <c r="G1442">
        <f>SUMIFS(E$2:E1442,$A$2:A1442,Extraction[[#This Row],[AreaID]])</f>
        <v>19061</v>
      </c>
      <c r="H1442">
        <f>SUMIFS(F$2:F1442,$A$2:A1442,Extraction[[#This Row],[AreaID]])</f>
        <v>17654</v>
      </c>
      <c r="I1442">
        <f>VLOOKUP(Extraction[[#This Row],[AreaID]],Reserves[],4,FALSE)-Extraction[[#This Row],[OilExtractionToDate]]</f>
        <v>58167</v>
      </c>
      <c r="J1442">
        <f>VLOOKUP(Extraction[[#This Row],[AreaID]],Reserves[],5,FALSE)-Extraction[[#This Row],[GasExtractionToDate]]</f>
        <v>47599</v>
      </c>
    </row>
    <row r="1443" spans="1:10" x14ac:dyDescent="0.35">
      <c r="A1443">
        <v>5</v>
      </c>
      <c r="B1443" t="s">
        <v>5</v>
      </c>
      <c r="C1443" t="s">
        <v>9</v>
      </c>
      <c r="D1443" s="1">
        <v>43174</v>
      </c>
      <c r="E1443">
        <v>276</v>
      </c>
      <c r="F1443">
        <v>231</v>
      </c>
      <c r="G1443">
        <f>SUMIFS(E$2:E1443,$A$2:A1443,Extraction[[#This Row],[AreaID]])</f>
        <v>20524</v>
      </c>
      <c r="H1443">
        <f>SUMIFS(F$2:F1443,$A$2:A1443,Extraction[[#This Row],[AreaID]])</f>
        <v>18147</v>
      </c>
      <c r="I1443">
        <f>VLOOKUP(Extraction[[#This Row],[AreaID]],Reserves[],4,FALSE)-Extraction[[#This Row],[OilExtractionToDate]]</f>
        <v>26899</v>
      </c>
      <c r="J1443">
        <f>VLOOKUP(Extraction[[#This Row],[AreaID]],Reserves[],5,FALSE)-Extraction[[#This Row],[GasExtractionToDate]]</f>
        <v>59561</v>
      </c>
    </row>
    <row r="1444" spans="1:10" x14ac:dyDescent="0.35">
      <c r="A1444">
        <v>1</v>
      </c>
      <c r="B1444" t="s">
        <v>4</v>
      </c>
      <c r="C1444" t="s">
        <v>12</v>
      </c>
      <c r="D1444" s="1">
        <v>43215</v>
      </c>
      <c r="E1444">
        <v>248</v>
      </c>
      <c r="F1444">
        <v>95</v>
      </c>
      <c r="G1444">
        <f>SUMIFS(E$2:E1444,$A$2:A1444,Extraction[[#This Row],[AreaID]])</f>
        <v>21469</v>
      </c>
      <c r="H1444">
        <f>SUMIFS(F$2:F1444,$A$2:A1444,Extraction[[#This Row],[AreaID]])</f>
        <v>20960</v>
      </c>
      <c r="I1444">
        <f>VLOOKUP(Extraction[[#This Row],[AreaID]],Reserves[],4,FALSE)-Extraction[[#This Row],[OilExtractionToDate]]</f>
        <v>66121</v>
      </c>
      <c r="J1444">
        <f>VLOOKUP(Extraction[[#This Row],[AreaID]],Reserves[],5,FALSE)-Extraction[[#This Row],[GasExtractionToDate]]</f>
        <v>51641</v>
      </c>
    </row>
    <row r="1445" spans="1:10" x14ac:dyDescent="0.35">
      <c r="A1445">
        <v>2</v>
      </c>
      <c r="B1445" t="s">
        <v>4</v>
      </c>
      <c r="C1445" t="s">
        <v>13</v>
      </c>
      <c r="D1445" s="1">
        <v>43167</v>
      </c>
      <c r="E1445">
        <v>116</v>
      </c>
      <c r="F1445">
        <v>74</v>
      </c>
      <c r="G1445">
        <f>SUMIFS(E$2:E1445,$A$2:A1445,Extraction[[#This Row],[AreaID]])</f>
        <v>20231</v>
      </c>
      <c r="H1445">
        <f>SUMIFS(F$2:F1445,$A$2:A1445,Extraction[[#This Row],[AreaID]])</f>
        <v>18921</v>
      </c>
      <c r="I1445">
        <f>VLOOKUP(Extraction[[#This Row],[AreaID]],Reserves[],4,FALSE)-Extraction[[#This Row],[OilExtractionToDate]]</f>
        <v>44210</v>
      </c>
      <c r="J1445">
        <f>VLOOKUP(Extraction[[#This Row],[AreaID]],Reserves[],5,FALSE)-Extraction[[#This Row],[GasExtractionToDate]]</f>
        <v>67288</v>
      </c>
    </row>
    <row r="1446" spans="1:10" x14ac:dyDescent="0.35">
      <c r="A1446">
        <v>7</v>
      </c>
      <c r="B1446" t="s">
        <v>6</v>
      </c>
      <c r="C1446" t="s">
        <v>10</v>
      </c>
      <c r="D1446" s="1">
        <v>43330</v>
      </c>
      <c r="E1446">
        <v>296</v>
      </c>
      <c r="F1446">
        <v>50</v>
      </c>
      <c r="G1446">
        <f>SUMIFS(E$2:E1446,$A$2:A1446,Extraction[[#This Row],[AreaID]])</f>
        <v>24188</v>
      </c>
      <c r="H1446">
        <f>SUMIFS(F$2:F1446,$A$2:A1446,Extraction[[#This Row],[AreaID]])</f>
        <v>23513</v>
      </c>
      <c r="I1446">
        <f>VLOOKUP(Extraction[[#This Row],[AreaID]],Reserves[],4,FALSE)-Extraction[[#This Row],[OilExtractionToDate]]</f>
        <v>52178</v>
      </c>
      <c r="J1446">
        <f>VLOOKUP(Extraction[[#This Row],[AreaID]],Reserves[],5,FALSE)-Extraction[[#This Row],[GasExtractionToDate]]</f>
        <v>27864</v>
      </c>
    </row>
    <row r="1447" spans="1:10" x14ac:dyDescent="0.35">
      <c r="A1447">
        <v>1</v>
      </c>
      <c r="B1447" t="s">
        <v>4</v>
      </c>
      <c r="C1447" t="s">
        <v>12</v>
      </c>
      <c r="D1447" s="1">
        <v>43222</v>
      </c>
      <c r="E1447">
        <v>98</v>
      </c>
      <c r="F1447">
        <v>256</v>
      </c>
      <c r="G1447">
        <f>SUMIFS(E$2:E1447,$A$2:A1447,Extraction[[#This Row],[AreaID]])</f>
        <v>21567</v>
      </c>
      <c r="H1447">
        <f>SUMIFS(F$2:F1447,$A$2:A1447,Extraction[[#This Row],[AreaID]])</f>
        <v>21216</v>
      </c>
      <c r="I1447">
        <f>VLOOKUP(Extraction[[#This Row],[AreaID]],Reserves[],4,FALSE)-Extraction[[#This Row],[OilExtractionToDate]]</f>
        <v>66023</v>
      </c>
      <c r="J1447">
        <f>VLOOKUP(Extraction[[#This Row],[AreaID]],Reserves[],5,FALSE)-Extraction[[#This Row],[GasExtractionToDate]]</f>
        <v>51385</v>
      </c>
    </row>
    <row r="1448" spans="1:10" x14ac:dyDescent="0.35">
      <c r="A1448">
        <v>2</v>
      </c>
      <c r="B1448" t="s">
        <v>4</v>
      </c>
      <c r="C1448" t="s">
        <v>13</v>
      </c>
      <c r="D1448" s="1">
        <v>43172</v>
      </c>
      <c r="E1448">
        <v>265</v>
      </c>
      <c r="F1448">
        <v>146</v>
      </c>
      <c r="G1448">
        <f>SUMIFS(E$2:E1448,$A$2:A1448,Extraction[[#This Row],[AreaID]])</f>
        <v>20496</v>
      </c>
      <c r="H1448">
        <f>SUMIFS(F$2:F1448,$A$2:A1448,Extraction[[#This Row],[AreaID]])</f>
        <v>19067</v>
      </c>
      <c r="I1448">
        <f>VLOOKUP(Extraction[[#This Row],[AreaID]],Reserves[],4,FALSE)-Extraction[[#This Row],[OilExtractionToDate]]</f>
        <v>43945</v>
      </c>
      <c r="J1448">
        <f>VLOOKUP(Extraction[[#This Row],[AreaID]],Reserves[],5,FALSE)-Extraction[[#This Row],[GasExtractionToDate]]</f>
        <v>67142</v>
      </c>
    </row>
    <row r="1449" spans="1:10" x14ac:dyDescent="0.35">
      <c r="A1449">
        <v>14</v>
      </c>
      <c r="B1449" t="s">
        <v>15</v>
      </c>
      <c r="C1449" t="s">
        <v>13</v>
      </c>
      <c r="D1449" s="1">
        <v>43287</v>
      </c>
      <c r="E1449">
        <v>220</v>
      </c>
      <c r="F1449">
        <v>237</v>
      </c>
      <c r="G1449">
        <f>SUMIFS(E$2:E1449,$A$2:A1449,Extraction[[#This Row],[AreaID]])</f>
        <v>22001</v>
      </c>
      <c r="H1449">
        <f>SUMIFS(F$2:F1449,$A$2:A1449,Extraction[[#This Row],[AreaID]])</f>
        <v>19956</v>
      </c>
      <c r="I1449">
        <f>VLOOKUP(Extraction[[#This Row],[AreaID]],Reserves[],4,FALSE)-Extraction[[#This Row],[OilExtractionToDate]]</f>
        <v>53410</v>
      </c>
      <c r="J1449">
        <f>VLOOKUP(Extraction[[#This Row],[AreaID]],Reserves[],5,FALSE)-Extraction[[#This Row],[GasExtractionToDate]]</f>
        <v>56182</v>
      </c>
    </row>
    <row r="1450" spans="1:10" x14ac:dyDescent="0.35">
      <c r="A1450">
        <v>3</v>
      </c>
      <c r="B1450" t="s">
        <v>4</v>
      </c>
      <c r="C1450" t="s">
        <v>7</v>
      </c>
      <c r="D1450" s="1">
        <v>43079</v>
      </c>
      <c r="E1450">
        <v>230</v>
      </c>
      <c r="F1450">
        <v>227</v>
      </c>
      <c r="G1450">
        <f>SUMIFS(E$2:E1450,$A$2:A1450,Extraction[[#This Row],[AreaID]])</f>
        <v>16730</v>
      </c>
      <c r="H1450">
        <f>SUMIFS(F$2:F1450,$A$2:A1450,Extraction[[#This Row],[AreaID]])</f>
        <v>13793</v>
      </c>
      <c r="I1450">
        <f>VLOOKUP(Extraction[[#This Row],[AreaID]],Reserves[],4,FALSE)-Extraction[[#This Row],[OilExtractionToDate]]</f>
        <v>35428</v>
      </c>
      <c r="J1450">
        <f>VLOOKUP(Extraction[[#This Row],[AreaID]],Reserves[],5,FALSE)-Extraction[[#This Row],[GasExtractionToDate]]</f>
        <v>82645</v>
      </c>
    </row>
    <row r="1451" spans="1:10" x14ac:dyDescent="0.35">
      <c r="A1451">
        <v>2</v>
      </c>
      <c r="B1451" t="s">
        <v>4</v>
      </c>
      <c r="C1451" t="s">
        <v>13</v>
      </c>
      <c r="D1451" s="1">
        <v>43178</v>
      </c>
      <c r="E1451">
        <v>227</v>
      </c>
      <c r="F1451">
        <v>241</v>
      </c>
      <c r="G1451">
        <f>SUMIFS(E$2:E1451,$A$2:A1451,Extraction[[#This Row],[AreaID]])</f>
        <v>20723</v>
      </c>
      <c r="H1451">
        <f>SUMIFS(F$2:F1451,$A$2:A1451,Extraction[[#This Row],[AreaID]])</f>
        <v>19308</v>
      </c>
      <c r="I1451">
        <f>VLOOKUP(Extraction[[#This Row],[AreaID]],Reserves[],4,FALSE)-Extraction[[#This Row],[OilExtractionToDate]]</f>
        <v>43718</v>
      </c>
      <c r="J1451">
        <f>VLOOKUP(Extraction[[#This Row],[AreaID]],Reserves[],5,FALSE)-Extraction[[#This Row],[GasExtractionToDate]]</f>
        <v>66901</v>
      </c>
    </row>
    <row r="1452" spans="1:10" x14ac:dyDescent="0.35">
      <c r="A1452">
        <v>14</v>
      </c>
      <c r="B1452" t="s">
        <v>15</v>
      </c>
      <c r="C1452" t="s">
        <v>13</v>
      </c>
      <c r="D1452" s="1">
        <v>43292</v>
      </c>
      <c r="E1452">
        <v>203</v>
      </c>
      <c r="F1452">
        <v>191</v>
      </c>
      <c r="G1452">
        <f>SUMIFS(E$2:E1452,$A$2:A1452,Extraction[[#This Row],[AreaID]])</f>
        <v>22204</v>
      </c>
      <c r="H1452">
        <f>SUMIFS(F$2:F1452,$A$2:A1452,Extraction[[#This Row],[AreaID]])</f>
        <v>20147</v>
      </c>
      <c r="I1452">
        <f>VLOOKUP(Extraction[[#This Row],[AreaID]],Reserves[],4,FALSE)-Extraction[[#This Row],[OilExtractionToDate]]</f>
        <v>53207</v>
      </c>
      <c r="J1452">
        <f>VLOOKUP(Extraction[[#This Row],[AreaID]],Reserves[],5,FALSE)-Extraction[[#This Row],[GasExtractionToDate]]</f>
        <v>55991</v>
      </c>
    </row>
    <row r="1453" spans="1:10" x14ac:dyDescent="0.35">
      <c r="A1453">
        <v>13</v>
      </c>
      <c r="B1453" t="s">
        <v>15</v>
      </c>
      <c r="C1453" t="s">
        <v>19</v>
      </c>
      <c r="D1453" s="1">
        <v>43155</v>
      </c>
      <c r="E1453">
        <v>219</v>
      </c>
      <c r="F1453">
        <v>110</v>
      </c>
      <c r="G1453">
        <f>SUMIFS(E$2:E1453,$A$2:A1453,Extraction[[#This Row],[AreaID]])</f>
        <v>20179</v>
      </c>
      <c r="H1453">
        <f>SUMIFS(F$2:F1453,$A$2:A1453,Extraction[[#This Row],[AreaID]])</f>
        <v>18273</v>
      </c>
      <c r="I1453">
        <f>VLOOKUP(Extraction[[#This Row],[AreaID]],Reserves[],4,FALSE)-Extraction[[#This Row],[OilExtractionToDate]]</f>
        <v>72524</v>
      </c>
      <c r="J1453">
        <f>VLOOKUP(Extraction[[#This Row],[AreaID]],Reserves[],5,FALSE)-Extraction[[#This Row],[GasExtractionToDate]]</f>
        <v>61182</v>
      </c>
    </row>
    <row r="1454" spans="1:10" x14ac:dyDescent="0.35">
      <c r="A1454">
        <v>3</v>
      </c>
      <c r="B1454" t="s">
        <v>4</v>
      </c>
      <c r="C1454" t="s">
        <v>7</v>
      </c>
      <c r="D1454" s="1">
        <v>43086</v>
      </c>
      <c r="E1454">
        <v>134</v>
      </c>
      <c r="F1454">
        <v>250</v>
      </c>
      <c r="G1454">
        <f>SUMIFS(E$2:E1454,$A$2:A1454,Extraction[[#This Row],[AreaID]])</f>
        <v>16864</v>
      </c>
      <c r="H1454">
        <f>SUMIFS(F$2:F1454,$A$2:A1454,Extraction[[#This Row],[AreaID]])</f>
        <v>14043</v>
      </c>
      <c r="I1454">
        <f>VLOOKUP(Extraction[[#This Row],[AreaID]],Reserves[],4,FALSE)-Extraction[[#This Row],[OilExtractionToDate]]</f>
        <v>35294</v>
      </c>
      <c r="J1454">
        <f>VLOOKUP(Extraction[[#This Row],[AreaID]],Reserves[],5,FALSE)-Extraction[[#This Row],[GasExtractionToDate]]</f>
        <v>82395</v>
      </c>
    </row>
    <row r="1455" spans="1:10" x14ac:dyDescent="0.35">
      <c r="A1455">
        <v>1</v>
      </c>
      <c r="B1455" t="s">
        <v>4</v>
      </c>
      <c r="C1455" t="s">
        <v>12</v>
      </c>
      <c r="D1455" s="1">
        <v>43226</v>
      </c>
      <c r="E1455">
        <v>230</v>
      </c>
      <c r="F1455">
        <v>210</v>
      </c>
      <c r="G1455">
        <f>SUMIFS(E$2:E1455,$A$2:A1455,Extraction[[#This Row],[AreaID]])</f>
        <v>21797</v>
      </c>
      <c r="H1455">
        <f>SUMIFS(F$2:F1455,$A$2:A1455,Extraction[[#This Row],[AreaID]])</f>
        <v>21426</v>
      </c>
      <c r="I1455">
        <f>VLOOKUP(Extraction[[#This Row],[AreaID]],Reserves[],4,FALSE)-Extraction[[#This Row],[OilExtractionToDate]]</f>
        <v>65793</v>
      </c>
      <c r="J1455">
        <f>VLOOKUP(Extraction[[#This Row],[AreaID]],Reserves[],5,FALSE)-Extraction[[#This Row],[GasExtractionToDate]]</f>
        <v>51175</v>
      </c>
    </row>
    <row r="1456" spans="1:10" x14ac:dyDescent="0.35">
      <c r="A1456">
        <v>11</v>
      </c>
      <c r="B1456" t="s">
        <v>14</v>
      </c>
      <c r="C1456" t="s">
        <v>17</v>
      </c>
      <c r="D1456" s="1">
        <v>43075</v>
      </c>
      <c r="E1456">
        <v>209</v>
      </c>
      <c r="F1456">
        <v>147</v>
      </c>
      <c r="G1456">
        <f>SUMIFS(E$2:E1456,$A$2:A1456,Extraction[[#This Row],[AreaID]])</f>
        <v>18093</v>
      </c>
      <c r="H1456">
        <f>SUMIFS(F$2:F1456,$A$2:A1456,Extraction[[#This Row],[AreaID]])</f>
        <v>17020</v>
      </c>
      <c r="I1456">
        <f>VLOOKUP(Extraction[[#This Row],[AreaID]],Reserves[],4,FALSE)-Extraction[[#This Row],[OilExtractionToDate]]</f>
        <v>57887</v>
      </c>
      <c r="J1456">
        <f>VLOOKUP(Extraction[[#This Row],[AreaID]],Reserves[],5,FALSE)-Extraction[[#This Row],[GasExtractionToDate]]</f>
        <v>79777</v>
      </c>
    </row>
    <row r="1457" spans="1:10" x14ac:dyDescent="0.35">
      <c r="A1457">
        <v>12</v>
      </c>
      <c r="B1457" t="s">
        <v>14</v>
      </c>
      <c r="C1457" t="s">
        <v>18</v>
      </c>
      <c r="D1457" s="1">
        <v>43104</v>
      </c>
      <c r="E1457">
        <v>266</v>
      </c>
      <c r="F1457">
        <v>154</v>
      </c>
      <c r="G1457">
        <f>SUMIFS(E$2:E1457,$A$2:A1457,Extraction[[#This Row],[AreaID]])</f>
        <v>19091</v>
      </c>
      <c r="H1457">
        <f>SUMIFS(F$2:F1457,$A$2:A1457,Extraction[[#This Row],[AreaID]])</f>
        <v>16791</v>
      </c>
      <c r="I1457">
        <f>VLOOKUP(Extraction[[#This Row],[AreaID]],Reserves[],4,FALSE)-Extraction[[#This Row],[OilExtractionToDate]]</f>
        <v>44296</v>
      </c>
      <c r="J1457">
        <f>VLOOKUP(Extraction[[#This Row],[AreaID]],Reserves[],5,FALSE)-Extraction[[#This Row],[GasExtractionToDate]]</f>
        <v>80414</v>
      </c>
    </row>
    <row r="1458" spans="1:10" x14ac:dyDescent="0.35">
      <c r="A1458">
        <v>2</v>
      </c>
      <c r="B1458" t="s">
        <v>4</v>
      </c>
      <c r="C1458" t="s">
        <v>13</v>
      </c>
      <c r="D1458" s="1">
        <v>43184</v>
      </c>
      <c r="E1458">
        <v>155</v>
      </c>
      <c r="F1458">
        <v>297</v>
      </c>
      <c r="G1458">
        <f>SUMIFS(E$2:E1458,$A$2:A1458,Extraction[[#This Row],[AreaID]])</f>
        <v>20878</v>
      </c>
      <c r="H1458">
        <f>SUMIFS(F$2:F1458,$A$2:A1458,Extraction[[#This Row],[AreaID]])</f>
        <v>19605</v>
      </c>
      <c r="I1458">
        <f>VLOOKUP(Extraction[[#This Row],[AreaID]],Reserves[],4,FALSE)-Extraction[[#This Row],[OilExtractionToDate]]</f>
        <v>43563</v>
      </c>
      <c r="J1458">
        <f>VLOOKUP(Extraction[[#This Row],[AreaID]],Reserves[],5,FALSE)-Extraction[[#This Row],[GasExtractionToDate]]</f>
        <v>66604</v>
      </c>
    </row>
    <row r="1459" spans="1:10" x14ac:dyDescent="0.35">
      <c r="A1459">
        <v>7</v>
      </c>
      <c r="B1459" t="s">
        <v>6</v>
      </c>
      <c r="C1459" t="s">
        <v>10</v>
      </c>
      <c r="D1459" s="1">
        <v>43333</v>
      </c>
      <c r="E1459">
        <v>113</v>
      </c>
      <c r="F1459">
        <v>192</v>
      </c>
      <c r="G1459">
        <f>SUMIFS(E$2:E1459,$A$2:A1459,Extraction[[#This Row],[AreaID]])</f>
        <v>24301</v>
      </c>
      <c r="H1459">
        <f>SUMIFS(F$2:F1459,$A$2:A1459,Extraction[[#This Row],[AreaID]])</f>
        <v>23705</v>
      </c>
      <c r="I1459">
        <f>VLOOKUP(Extraction[[#This Row],[AreaID]],Reserves[],4,FALSE)-Extraction[[#This Row],[OilExtractionToDate]]</f>
        <v>52065</v>
      </c>
      <c r="J1459">
        <f>VLOOKUP(Extraction[[#This Row],[AreaID]],Reserves[],5,FALSE)-Extraction[[#This Row],[GasExtractionToDate]]</f>
        <v>27672</v>
      </c>
    </row>
    <row r="1460" spans="1:10" x14ac:dyDescent="0.35">
      <c r="A1460">
        <v>13</v>
      </c>
      <c r="B1460" t="s">
        <v>15</v>
      </c>
      <c r="C1460" t="s">
        <v>19</v>
      </c>
      <c r="D1460" s="1">
        <v>43161</v>
      </c>
      <c r="E1460">
        <v>149</v>
      </c>
      <c r="F1460">
        <v>142</v>
      </c>
      <c r="G1460">
        <f>SUMIFS(E$2:E1460,$A$2:A1460,Extraction[[#This Row],[AreaID]])</f>
        <v>20328</v>
      </c>
      <c r="H1460">
        <f>SUMIFS(F$2:F1460,$A$2:A1460,Extraction[[#This Row],[AreaID]])</f>
        <v>18415</v>
      </c>
      <c r="I1460">
        <f>VLOOKUP(Extraction[[#This Row],[AreaID]],Reserves[],4,FALSE)-Extraction[[#This Row],[OilExtractionToDate]]</f>
        <v>72375</v>
      </c>
      <c r="J1460">
        <f>VLOOKUP(Extraction[[#This Row],[AreaID]],Reserves[],5,FALSE)-Extraction[[#This Row],[GasExtractionToDate]]</f>
        <v>61040</v>
      </c>
    </row>
    <row r="1461" spans="1:10" x14ac:dyDescent="0.35">
      <c r="A1461">
        <v>1</v>
      </c>
      <c r="B1461" t="s">
        <v>4</v>
      </c>
      <c r="C1461" t="s">
        <v>12</v>
      </c>
      <c r="D1461" s="1">
        <v>43232</v>
      </c>
      <c r="E1461">
        <v>218</v>
      </c>
      <c r="F1461">
        <v>116</v>
      </c>
      <c r="G1461">
        <f>SUMIFS(E$2:E1461,$A$2:A1461,Extraction[[#This Row],[AreaID]])</f>
        <v>22015</v>
      </c>
      <c r="H1461">
        <f>SUMIFS(F$2:F1461,$A$2:A1461,Extraction[[#This Row],[AreaID]])</f>
        <v>21542</v>
      </c>
      <c r="I1461">
        <f>VLOOKUP(Extraction[[#This Row],[AreaID]],Reserves[],4,FALSE)-Extraction[[#This Row],[OilExtractionToDate]]</f>
        <v>65575</v>
      </c>
      <c r="J1461">
        <f>VLOOKUP(Extraction[[#This Row],[AreaID]],Reserves[],5,FALSE)-Extraction[[#This Row],[GasExtractionToDate]]</f>
        <v>51059</v>
      </c>
    </row>
    <row r="1462" spans="1:10" x14ac:dyDescent="0.35">
      <c r="A1462">
        <v>4</v>
      </c>
      <c r="B1462" t="s">
        <v>5</v>
      </c>
      <c r="C1462" t="s">
        <v>8</v>
      </c>
      <c r="D1462" s="1">
        <v>43084</v>
      </c>
      <c r="E1462">
        <v>127</v>
      </c>
      <c r="F1462">
        <v>131</v>
      </c>
      <c r="G1462">
        <f>SUMIFS(E$2:E1462,$A$2:A1462,Extraction[[#This Row],[AreaID]])</f>
        <v>17169</v>
      </c>
      <c r="H1462">
        <f>SUMIFS(F$2:F1462,$A$2:A1462,Extraction[[#This Row],[AreaID]])</f>
        <v>15886</v>
      </c>
      <c r="I1462">
        <f>VLOOKUP(Extraction[[#This Row],[AreaID]],Reserves[],4,FALSE)-Extraction[[#This Row],[OilExtractionToDate]]</f>
        <v>48021</v>
      </c>
      <c r="J1462">
        <f>VLOOKUP(Extraction[[#This Row],[AreaID]],Reserves[],5,FALSE)-Extraction[[#This Row],[GasExtractionToDate]]</f>
        <v>72567</v>
      </c>
    </row>
    <row r="1463" spans="1:10" x14ac:dyDescent="0.35">
      <c r="A1463">
        <v>7</v>
      </c>
      <c r="B1463" t="s">
        <v>6</v>
      </c>
      <c r="C1463" t="s">
        <v>10</v>
      </c>
      <c r="D1463" s="1">
        <v>43337</v>
      </c>
      <c r="E1463">
        <v>235</v>
      </c>
      <c r="F1463">
        <v>74</v>
      </c>
      <c r="G1463">
        <f>SUMIFS(E$2:E1463,$A$2:A1463,Extraction[[#This Row],[AreaID]])</f>
        <v>24536</v>
      </c>
      <c r="H1463">
        <f>SUMIFS(F$2:F1463,$A$2:A1463,Extraction[[#This Row],[AreaID]])</f>
        <v>23779</v>
      </c>
      <c r="I1463">
        <f>VLOOKUP(Extraction[[#This Row],[AreaID]],Reserves[],4,FALSE)-Extraction[[#This Row],[OilExtractionToDate]]</f>
        <v>51830</v>
      </c>
      <c r="J1463">
        <f>VLOOKUP(Extraction[[#This Row],[AreaID]],Reserves[],5,FALSE)-Extraction[[#This Row],[GasExtractionToDate]]</f>
        <v>27598</v>
      </c>
    </row>
    <row r="1464" spans="1:10" x14ac:dyDescent="0.35">
      <c r="A1464">
        <v>2</v>
      </c>
      <c r="B1464" t="s">
        <v>4</v>
      </c>
      <c r="C1464" t="s">
        <v>13</v>
      </c>
      <c r="D1464" s="1">
        <v>43192</v>
      </c>
      <c r="E1464">
        <v>190</v>
      </c>
      <c r="F1464">
        <v>192</v>
      </c>
      <c r="G1464">
        <f>SUMIFS(E$2:E1464,$A$2:A1464,Extraction[[#This Row],[AreaID]])</f>
        <v>21068</v>
      </c>
      <c r="H1464">
        <f>SUMIFS(F$2:F1464,$A$2:A1464,Extraction[[#This Row],[AreaID]])</f>
        <v>19797</v>
      </c>
      <c r="I1464">
        <f>VLOOKUP(Extraction[[#This Row],[AreaID]],Reserves[],4,FALSE)-Extraction[[#This Row],[OilExtractionToDate]]</f>
        <v>43373</v>
      </c>
      <c r="J1464">
        <f>VLOOKUP(Extraction[[#This Row],[AreaID]],Reserves[],5,FALSE)-Extraction[[#This Row],[GasExtractionToDate]]</f>
        <v>66412</v>
      </c>
    </row>
    <row r="1465" spans="1:10" x14ac:dyDescent="0.35">
      <c r="A1465">
        <v>11</v>
      </c>
      <c r="B1465" t="s">
        <v>14</v>
      </c>
      <c r="C1465" t="s">
        <v>17</v>
      </c>
      <c r="D1465" s="1">
        <v>43080</v>
      </c>
      <c r="E1465">
        <v>123</v>
      </c>
      <c r="F1465">
        <v>105</v>
      </c>
      <c r="G1465">
        <f>SUMIFS(E$2:E1465,$A$2:A1465,Extraction[[#This Row],[AreaID]])</f>
        <v>18216</v>
      </c>
      <c r="H1465">
        <f>SUMIFS(F$2:F1465,$A$2:A1465,Extraction[[#This Row],[AreaID]])</f>
        <v>17125</v>
      </c>
      <c r="I1465">
        <f>VLOOKUP(Extraction[[#This Row],[AreaID]],Reserves[],4,FALSE)-Extraction[[#This Row],[OilExtractionToDate]]</f>
        <v>57764</v>
      </c>
      <c r="J1465">
        <f>VLOOKUP(Extraction[[#This Row],[AreaID]],Reserves[],5,FALSE)-Extraction[[#This Row],[GasExtractionToDate]]</f>
        <v>79672</v>
      </c>
    </row>
    <row r="1466" spans="1:10" x14ac:dyDescent="0.35">
      <c r="A1466">
        <v>7</v>
      </c>
      <c r="B1466" t="s">
        <v>6</v>
      </c>
      <c r="C1466" t="s">
        <v>10</v>
      </c>
      <c r="D1466" s="1">
        <v>43340</v>
      </c>
      <c r="E1466">
        <v>229</v>
      </c>
      <c r="F1466">
        <v>60</v>
      </c>
      <c r="G1466">
        <f>SUMIFS(E$2:E1466,$A$2:A1466,Extraction[[#This Row],[AreaID]])</f>
        <v>24765</v>
      </c>
      <c r="H1466">
        <f>SUMIFS(F$2:F1466,$A$2:A1466,Extraction[[#This Row],[AreaID]])</f>
        <v>23839</v>
      </c>
      <c r="I1466">
        <f>VLOOKUP(Extraction[[#This Row],[AreaID]],Reserves[],4,FALSE)-Extraction[[#This Row],[OilExtractionToDate]]</f>
        <v>51601</v>
      </c>
      <c r="J1466">
        <f>VLOOKUP(Extraction[[#This Row],[AreaID]],Reserves[],5,FALSE)-Extraction[[#This Row],[GasExtractionToDate]]</f>
        <v>27538</v>
      </c>
    </row>
    <row r="1467" spans="1:10" x14ac:dyDescent="0.35">
      <c r="A1467">
        <v>1</v>
      </c>
      <c r="B1467" t="s">
        <v>4</v>
      </c>
      <c r="C1467" t="s">
        <v>12</v>
      </c>
      <c r="D1467" s="1">
        <v>43237</v>
      </c>
      <c r="E1467">
        <v>256</v>
      </c>
      <c r="F1467">
        <v>199</v>
      </c>
      <c r="G1467">
        <f>SUMIFS(E$2:E1467,$A$2:A1467,Extraction[[#This Row],[AreaID]])</f>
        <v>22271</v>
      </c>
      <c r="H1467">
        <f>SUMIFS(F$2:F1467,$A$2:A1467,Extraction[[#This Row],[AreaID]])</f>
        <v>21741</v>
      </c>
      <c r="I1467">
        <f>VLOOKUP(Extraction[[#This Row],[AreaID]],Reserves[],4,FALSE)-Extraction[[#This Row],[OilExtractionToDate]]</f>
        <v>65319</v>
      </c>
      <c r="J1467">
        <f>VLOOKUP(Extraction[[#This Row],[AreaID]],Reserves[],5,FALSE)-Extraction[[#This Row],[GasExtractionToDate]]</f>
        <v>50860</v>
      </c>
    </row>
    <row r="1468" spans="1:10" x14ac:dyDescent="0.35">
      <c r="A1468">
        <v>7</v>
      </c>
      <c r="B1468" t="s">
        <v>6</v>
      </c>
      <c r="C1468" t="s">
        <v>10</v>
      </c>
      <c r="D1468" s="1">
        <v>43348</v>
      </c>
      <c r="E1468">
        <v>155</v>
      </c>
      <c r="F1468">
        <v>233</v>
      </c>
      <c r="G1468">
        <f>SUMIFS(E$2:E1468,$A$2:A1468,Extraction[[#This Row],[AreaID]])</f>
        <v>24920</v>
      </c>
      <c r="H1468">
        <f>SUMIFS(F$2:F1468,$A$2:A1468,Extraction[[#This Row],[AreaID]])</f>
        <v>24072</v>
      </c>
      <c r="I1468">
        <f>VLOOKUP(Extraction[[#This Row],[AreaID]],Reserves[],4,FALSE)-Extraction[[#This Row],[OilExtractionToDate]]</f>
        <v>51446</v>
      </c>
      <c r="J1468">
        <f>VLOOKUP(Extraction[[#This Row],[AreaID]],Reserves[],5,FALSE)-Extraction[[#This Row],[GasExtractionToDate]]</f>
        <v>27305</v>
      </c>
    </row>
    <row r="1469" spans="1:10" x14ac:dyDescent="0.35">
      <c r="A1469">
        <v>7</v>
      </c>
      <c r="B1469" t="s">
        <v>6</v>
      </c>
      <c r="C1469" t="s">
        <v>10</v>
      </c>
      <c r="D1469" s="1">
        <v>43351</v>
      </c>
      <c r="E1469">
        <v>147</v>
      </c>
      <c r="F1469">
        <v>257</v>
      </c>
      <c r="G1469">
        <f>SUMIFS(E$2:E1469,$A$2:A1469,Extraction[[#This Row],[AreaID]])</f>
        <v>25067</v>
      </c>
      <c r="H1469">
        <f>SUMIFS(F$2:F1469,$A$2:A1469,Extraction[[#This Row],[AreaID]])</f>
        <v>24329</v>
      </c>
      <c r="I1469">
        <f>VLOOKUP(Extraction[[#This Row],[AreaID]],Reserves[],4,FALSE)-Extraction[[#This Row],[OilExtractionToDate]]</f>
        <v>51299</v>
      </c>
      <c r="J1469">
        <f>VLOOKUP(Extraction[[#This Row],[AreaID]],Reserves[],5,FALSE)-Extraction[[#This Row],[GasExtractionToDate]]</f>
        <v>27048</v>
      </c>
    </row>
    <row r="1470" spans="1:10" x14ac:dyDescent="0.35">
      <c r="A1470">
        <v>11</v>
      </c>
      <c r="B1470" t="s">
        <v>14</v>
      </c>
      <c r="C1470" t="s">
        <v>17</v>
      </c>
      <c r="D1470" s="1">
        <v>43088</v>
      </c>
      <c r="E1470">
        <v>223</v>
      </c>
      <c r="F1470">
        <v>275</v>
      </c>
      <c r="G1470">
        <f>SUMIFS(E$2:E1470,$A$2:A1470,Extraction[[#This Row],[AreaID]])</f>
        <v>18439</v>
      </c>
      <c r="H1470">
        <f>SUMIFS(F$2:F1470,$A$2:A1470,Extraction[[#This Row],[AreaID]])</f>
        <v>17400</v>
      </c>
      <c r="I1470">
        <f>VLOOKUP(Extraction[[#This Row],[AreaID]],Reserves[],4,FALSE)-Extraction[[#This Row],[OilExtractionToDate]]</f>
        <v>57541</v>
      </c>
      <c r="J1470">
        <f>VLOOKUP(Extraction[[#This Row],[AreaID]],Reserves[],5,FALSE)-Extraction[[#This Row],[GasExtractionToDate]]</f>
        <v>79397</v>
      </c>
    </row>
    <row r="1471" spans="1:10" x14ac:dyDescent="0.35">
      <c r="A1471">
        <v>3</v>
      </c>
      <c r="B1471" t="s">
        <v>4</v>
      </c>
      <c r="C1471" t="s">
        <v>7</v>
      </c>
      <c r="D1471" s="1">
        <v>43090</v>
      </c>
      <c r="E1471">
        <v>172</v>
      </c>
      <c r="F1471">
        <v>92</v>
      </c>
      <c r="G1471">
        <f>SUMIFS(E$2:E1471,$A$2:A1471,Extraction[[#This Row],[AreaID]])</f>
        <v>17036</v>
      </c>
      <c r="H1471">
        <f>SUMIFS(F$2:F1471,$A$2:A1471,Extraction[[#This Row],[AreaID]])</f>
        <v>14135</v>
      </c>
      <c r="I1471">
        <f>VLOOKUP(Extraction[[#This Row],[AreaID]],Reserves[],4,FALSE)-Extraction[[#This Row],[OilExtractionToDate]]</f>
        <v>35122</v>
      </c>
      <c r="J1471">
        <f>VLOOKUP(Extraction[[#This Row],[AreaID]],Reserves[],5,FALSE)-Extraction[[#This Row],[GasExtractionToDate]]</f>
        <v>82303</v>
      </c>
    </row>
    <row r="1472" spans="1:10" x14ac:dyDescent="0.35">
      <c r="A1472">
        <v>2</v>
      </c>
      <c r="B1472" t="s">
        <v>4</v>
      </c>
      <c r="C1472" t="s">
        <v>13</v>
      </c>
      <c r="D1472" s="1">
        <v>43196</v>
      </c>
      <c r="E1472">
        <v>110</v>
      </c>
      <c r="F1472">
        <v>274</v>
      </c>
      <c r="G1472">
        <f>SUMIFS(E$2:E1472,$A$2:A1472,Extraction[[#This Row],[AreaID]])</f>
        <v>21178</v>
      </c>
      <c r="H1472">
        <f>SUMIFS(F$2:F1472,$A$2:A1472,Extraction[[#This Row],[AreaID]])</f>
        <v>20071</v>
      </c>
      <c r="I1472">
        <f>VLOOKUP(Extraction[[#This Row],[AreaID]],Reserves[],4,FALSE)-Extraction[[#This Row],[OilExtractionToDate]]</f>
        <v>43263</v>
      </c>
      <c r="J1472">
        <f>VLOOKUP(Extraction[[#This Row],[AreaID]],Reserves[],5,FALSE)-Extraction[[#This Row],[GasExtractionToDate]]</f>
        <v>66138</v>
      </c>
    </row>
    <row r="1473" spans="1:10" x14ac:dyDescent="0.35">
      <c r="A1473">
        <v>14</v>
      </c>
      <c r="B1473" t="s">
        <v>15</v>
      </c>
      <c r="C1473" t="s">
        <v>13</v>
      </c>
      <c r="D1473" s="1">
        <v>43295</v>
      </c>
      <c r="E1473">
        <v>189</v>
      </c>
      <c r="F1473">
        <v>68</v>
      </c>
      <c r="G1473">
        <f>SUMIFS(E$2:E1473,$A$2:A1473,Extraction[[#This Row],[AreaID]])</f>
        <v>22393</v>
      </c>
      <c r="H1473">
        <f>SUMIFS(F$2:F1473,$A$2:A1473,Extraction[[#This Row],[AreaID]])</f>
        <v>20215</v>
      </c>
      <c r="I1473">
        <f>VLOOKUP(Extraction[[#This Row],[AreaID]],Reserves[],4,FALSE)-Extraction[[#This Row],[OilExtractionToDate]]</f>
        <v>53018</v>
      </c>
      <c r="J1473">
        <f>VLOOKUP(Extraction[[#This Row],[AreaID]],Reserves[],5,FALSE)-Extraction[[#This Row],[GasExtractionToDate]]</f>
        <v>55923</v>
      </c>
    </row>
    <row r="1474" spans="1:10" x14ac:dyDescent="0.35">
      <c r="A1474">
        <v>13</v>
      </c>
      <c r="B1474" t="s">
        <v>15</v>
      </c>
      <c r="C1474" t="s">
        <v>19</v>
      </c>
      <c r="D1474" s="1">
        <v>43166</v>
      </c>
      <c r="E1474">
        <v>249</v>
      </c>
      <c r="F1474">
        <v>205</v>
      </c>
      <c r="G1474">
        <f>SUMIFS(E$2:E1474,$A$2:A1474,Extraction[[#This Row],[AreaID]])</f>
        <v>20577</v>
      </c>
      <c r="H1474">
        <f>SUMIFS(F$2:F1474,$A$2:A1474,Extraction[[#This Row],[AreaID]])</f>
        <v>18620</v>
      </c>
      <c r="I1474">
        <f>VLOOKUP(Extraction[[#This Row],[AreaID]],Reserves[],4,FALSE)-Extraction[[#This Row],[OilExtractionToDate]]</f>
        <v>72126</v>
      </c>
      <c r="J1474">
        <f>VLOOKUP(Extraction[[#This Row],[AreaID]],Reserves[],5,FALSE)-Extraction[[#This Row],[GasExtractionToDate]]</f>
        <v>60835</v>
      </c>
    </row>
    <row r="1475" spans="1:10" x14ac:dyDescent="0.35">
      <c r="A1475">
        <v>4</v>
      </c>
      <c r="B1475" t="s">
        <v>5</v>
      </c>
      <c r="C1475" t="s">
        <v>8</v>
      </c>
      <c r="D1475" s="1">
        <v>43090</v>
      </c>
      <c r="E1475">
        <v>292</v>
      </c>
      <c r="F1475">
        <v>124</v>
      </c>
      <c r="G1475">
        <f>SUMIFS(E$2:E1475,$A$2:A1475,Extraction[[#This Row],[AreaID]])</f>
        <v>17461</v>
      </c>
      <c r="H1475">
        <f>SUMIFS(F$2:F1475,$A$2:A1475,Extraction[[#This Row],[AreaID]])</f>
        <v>16010</v>
      </c>
      <c r="I1475">
        <f>VLOOKUP(Extraction[[#This Row],[AreaID]],Reserves[],4,FALSE)-Extraction[[#This Row],[OilExtractionToDate]]</f>
        <v>47729</v>
      </c>
      <c r="J1475">
        <f>VLOOKUP(Extraction[[#This Row],[AreaID]],Reserves[],5,FALSE)-Extraction[[#This Row],[GasExtractionToDate]]</f>
        <v>72443</v>
      </c>
    </row>
    <row r="1476" spans="1:10" x14ac:dyDescent="0.35">
      <c r="A1476">
        <v>7</v>
      </c>
      <c r="B1476" t="s">
        <v>6</v>
      </c>
      <c r="C1476" t="s">
        <v>10</v>
      </c>
      <c r="D1476" s="1">
        <v>43356</v>
      </c>
      <c r="E1476">
        <v>171</v>
      </c>
      <c r="F1476">
        <v>100</v>
      </c>
      <c r="G1476">
        <f>SUMIFS(E$2:E1476,$A$2:A1476,Extraction[[#This Row],[AreaID]])</f>
        <v>25238</v>
      </c>
      <c r="H1476">
        <f>SUMIFS(F$2:F1476,$A$2:A1476,Extraction[[#This Row],[AreaID]])</f>
        <v>24429</v>
      </c>
      <c r="I1476">
        <f>VLOOKUP(Extraction[[#This Row],[AreaID]],Reserves[],4,FALSE)-Extraction[[#This Row],[OilExtractionToDate]]</f>
        <v>51128</v>
      </c>
      <c r="J1476">
        <f>VLOOKUP(Extraction[[#This Row],[AreaID]],Reserves[],5,FALSE)-Extraction[[#This Row],[GasExtractionToDate]]</f>
        <v>26948</v>
      </c>
    </row>
    <row r="1477" spans="1:10" x14ac:dyDescent="0.35">
      <c r="A1477">
        <v>7</v>
      </c>
      <c r="B1477" t="s">
        <v>6</v>
      </c>
      <c r="C1477" t="s">
        <v>10</v>
      </c>
      <c r="D1477" s="1">
        <v>43359</v>
      </c>
      <c r="E1477">
        <v>202</v>
      </c>
      <c r="F1477">
        <v>65</v>
      </c>
      <c r="G1477">
        <f>SUMIFS(E$2:E1477,$A$2:A1477,Extraction[[#This Row],[AreaID]])</f>
        <v>25440</v>
      </c>
      <c r="H1477">
        <f>SUMIFS(F$2:F1477,$A$2:A1477,Extraction[[#This Row],[AreaID]])</f>
        <v>24494</v>
      </c>
      <c r="I1477">
        <f>VLOOKUP(Extraction[[#This Row],[AreaID]],Reserves[],4,FALSE)-Extraction[[#This Row],[OilExtractionToDate]]</f>
        <v>50926</v>
      </c>
      <c r="J1477">
        <f>VLOOKUP(Extraction[[#This Row],[AreaID]],Reserves[],5,FALSE)-Extraction[[#This Row],[GasExtractionToDate]]</f>
        <v>26883</v>
      </c>
    </row>
    <row r="1478" spans="1:10" x14ac:dyDescent="0.35">
      <c r="A1478">
        <v>14</v>
      </c>
      <c r="B1478" t="s">
        <v>15</v>
      </c>
      <c r="C1478" t="s">
        <v>13</v>
      </c>
      <c r="D1478" s="1">
        <v>43303</v>
      </c>
      <c r="E1478">
        <v>188</v>
      </c>
      <c r="F1478">
        <v>136</v>
      </c>
      <c r="G1478">
        <f>SUMIFS(E$2:E1478,$A$2:A1478,Extraction[[#This Row],[AreaID]])</f>
        <v>22581</v>
      </c>
      <c r="H1478">
        <f>SUMIFS(F$2:F1478,$A$2:A1478,Extraction[[#This Row],[AreaID]])</f>
        <v>20351</v>
      </c>
      <c r="I1478">
        <f>VLOOKUP(Extraction[[#This Row],[AreaID]],Reserves[],4,FALSE)-Extraction[[#This Row],[OilExtractionToDate]]</f>
        <v>52830</v>
      </c>
      <c r="J1478">
        <f>VLOOKUP(Extraction[[#This Row],[AreaID]],Reserves[],5,FALSE)-Extraction[[#This Row],[GasExtractionToDate]]</f>
        <v>55787</v>
      </c>
    </row>
    <row r="1479" spans="1:10" x14ac:dyDescent="0.35">
      <c r="A1479">
        <v>14</v>
      </c>
      <c r="B1479" t="s">
        <v>15</v>
      </c>
      <c r="C1479" t="s">
        <v>13</v>
      </c>
      <c r="D1479" s="1">
        <v>43307</v>
      </c>
      <c r="E1479">
        <v>183</v>
      </c>
      <c r="F1479">
        <v>253</v>
      </c>
      <c r="G1479">
        <f>SUMIFS(E$2:E1479,$A$2:A1479,Extraction[[#This Row],[AreaID]])</f>
        <v>22764</v>
      </c>
      <c r="H1479">
        <f>SUMIFS(F$2:F1479,$A$2:A1479,Extraction[[#This Row],[AreaID]])</f>
        <v>20604</v>
      </c>
      <c r="I1479">
        <f>VLOOKUP(Extraction[[#This Row],[AreaID]],Reserves[],4,FALSE)-Extraction[[#This Row],[OilExtractionToDate]]</f>
        <v>52647</v>
      </c>
      <c r="J1479">
        <f>VLOOKUP(Extraction[[#This Row],[AreaID]],Reserves[],5,FALSE)-Extraction[[#This Row],[GasExtractionToDate]]</f>
        <v>55534</v>
      </c>
    </row>
    <row r="1480" spans="1:10" x14ac:dyDescent="0.35">
      <c r="A1480">
        <v>12</v>
      </c>
      <c r="B1480" t="s">
        <v>14</v>
      </c>
      <c r="C1480" t="s">
        <v>18</v>
      </c>
      <c r="D1480" s="1">
        <v>43108</v>
      </c>
      <c r="E1480">
        <v>114</v>
      </c>
      <c r="F1480">
        <v>265</v>
      </c>
      <c r="G1480">
        <f>SUMIFS(E$2:E1480,$A$2:A1480,Extraction[[#This Row],[AreaID]])</f>
        <v>19205</v>
      </c>
      <c r="H1480">
        <f>SUMIFS(F$2:F1480,$A$2:A1480,Extraction[[#This Row],[AreaID]])</f>
        <v>17056</v>
      </c>
      <c r="I1480">
        <f>VLOOKUP(Extraction[[#This Row],[AreaID]],Reserves[],4,FALSE)-Extraction[[#This Row],[OilExtractionToDate]]</f>
        <v>44182</v>
      </c>
      <c r="J1480">
        <f>VLOOKUP(Extraction[[#This Row],[AreaID]],Reserves[],5,FALSE)-Extraction[[#This Row],[GasExtractionToDate]]</f>
        <v>80149</v>
      </c>
    </row>
    <row r="1481" spans="1:10" x14ac:dyDescent="0.35">
      <c r="A1481">
        <v>5</v>
      </c>
      <c r="B1481" t="s">
        <v>5</v>
      </c>
      <c r="C1481" t="s">
        <v>9</v>
      </c>
      <c r="D1481" s="1">
        <v>43177</v>
      </c>
      <c r="E1481">
        <v>152</v>
      </c>
      <c r="F1481">
        <v>61</v>
      </c>
      <c r="G1481">
        <f>SUMIFS(E$2:E1481,$A$2:A1481,Extraction[[#This Row],[AreaID]])</f>
        <v>20676</v>
      </c>
      <c r="H1481">
        <f>SUMIFS(F$2:F1481,$A$2:A1481,Extraction[[#This Row],[AreaID]])</f>
        <v>18208</v>
      </c>
      <c r="I1481">
        <f>VLOOKUP(Extraction[[#This Row],[AreaID]],Reserves[],4,FALSE)-Extraction[[#This Row],[OilExtractionToDate]]</f>
        <v>26747</v>
      </c>
      <c r="J1481">
        <f>VLOOKUP(Extraction[[#This Row],[AreaID]],Reserves[],5,FALSE)-Extraction[[#This Row],[GasExtractionToDate]]</f>
        <v>59500</v>
      </c>
    </row>
    <row r="1482" spans="1:10" x14ac:dyDescent="0.35">
      <c r="A1482">
        <v>10</v>
      </c>
      <c r="B1482" t="s">
        <v>14</v>
      </c>
      <c r="C1482" t="s">
        <v>16</v>
      </c>
      <c r="D1482" s="1">
        <v>43175</v>
      </c>
      <c r="E1482">
        <v>92</v>
      </c>
      <c r="F1482">
        <v>86</v>
      </c>
      <c r="G1482">
        <f>SUMIFS(E$2:E1482,$A$2:A1482,Extraction[[#This Row],[AreaID]])</f>
        <v>19153</v>
      </c>
      <c r="H1482">
        <f>SUMIFS(F$2:F1482,$A$2:A1482,Extraction[[#This Row],[AreaID]])</f>
        <v>17740</v>
      </c>
      <c r="I1482">
        <f>VLOOKUP(Extraction[[#This Row],[AreaID]],Reserves[],4,FALSE)-Extraction[[#This Row],[OilExtractionToDate]]</f>
        <v>58075</v>
      </c>
      <c r="J1482">
        <f>VLOOKUP(Extraction[[#This Row],[AreaID]],Reserves[],5,FALSE)-Extraction[[#This Row],[GasExtractionToDate]]</f>
        <v>47513</v>
      </c>
    </row>
    <row r="1483" spans="1:10" x14ac:dyDescent="0.35">
      <c r="A1483">
        <v>11</v>
      </c>
      <c r="B1483" t="s">
        <v>14</v>
      </c>
      <c r="C1483" t="s">
        <v>17</v>
      </c>
      <c r="D1483" s="1">
        <v>43092</v>
      </c>
      <c r="E1483">
        <v>125</v>
      </c>
      <c r="F1483">
        <v>186</v>
      </c>
      <c r="G1483">
        <f>SUMIFS(E$2:E1483,$A$2:A1483,Extraction[[#This Row],[AreaID]])</f>
        <v>18564</v>
      </c>
      <c r="H1483">
        <f>SUMIFS(F$2:F1483,$A$2:A1483,Extraction[[#This Row],[AreaID]])</f>
        <v>17586</v>
      </c>
      <c r="I1483">
        <f>VLOOKUP(Extraction[[#This Row],[AreaID]],Reserves[],4,FALSE)-Extraction[[#This Row],[OilExtractionToDate]]</f>
        <v>57416</v>
      </c>
      <c r="J1483">
        <f>VLOOKUP(Extraction[[#This Row],[AreaID]],Reserves[],5,FALSE)-Extraction[[#This Row],[GasExtractionToDate]]</f>
        <v>79211</v>
      </c>
    </row>
    <row r="1484" spans="1:10" x14ac:dyDescent="0.35">
      <c r="A1484">
        <v>7</v>
      </c>
      <c r="B1484" t="s">
        <v>6</v>
      </c>
      <c r="C1484" t="s">
        <v>10</v>
      </c>
      <c r="D1484" s="1">
        <v>43362</v>
      </c>
      <c r="E1484">
        <v>232</v>
      </c>
      <c r="F1484">
        <v>296</v>
      </c>
      <c r="G1484">
        <f>SUMIFS(E$2:E1484,$A$2:A1484,Extraction[[#This Row],[AreaID]])</f>
        <v>25672</v>
      </c>
      <c r="H1484">
        <f>SUMIFS(F$2:F1484,$A$2:A1484,Extraction[[#This Row],[AreaID]])</f>
        <v>24790</v>
      </c>
      <c r="I1484">
        <f>VLOOKUP(Extraction[[#This Row],[AreaID]],Reserves[],4,FALSE)-Extraction[[#This Row],[OilExtractionToDate]]</f>
        <v>50694</v>
      </c>
      <c r="J1484">
        <f>VLOOKUP(Extraction[[#This Row],[AreaID]],Reserves[],5,FALSE)-Extraction[[#This Row],[GasExtractionToDate]]</f>
        <v>26587</v>
      </c>
    </row>
    <row r="1485" spans="1:10" x14ac:dyDescent="0.35">
      <c r="A1485">
        <v>14</v>
      </c>
      <c r="B1485" t="s">
        <v>15</v>
      </c>
      <c r="C1485" t="s">
        <v>13</v>
      </c>
      <c r="D1485" s="1">
        <v>43313</v>
      </c>
      <c r="E1485">
        <v>127</v>
      </c>
      <c r="F1485">
        <v>197</v>
      </c>
      <c r="G1485">
        <f>SUMIFS(E$2:E1485,$A$2:A1485,Extraction[[#This Row],[AreaID]])</f>
        <v>22891</v>
      </c>
      <c r="H1485">
        <f>SUMIFS(F$2:F1485,$A$2:A1485,Extraction[[#This Row],[AreaID]])</f>
        <v>20801</v>
      </c>
      <c r="I1485">
        <f>VLOOKUP(Extraction[[#This Row],[AreaID]],Reserves[],4,FALSE)-Extraction[[#This Row],[OilExtractionToDate]]</f>
        <v>52520</v>
      </c>
      <c r="J1485">
        <f>VLOOKUP(Extraction[[#This Row],[AreaID]],Reserves[],5,FALSE)-Extraction[[#This Row],[GasExtractionToDate]]</f>
        <v>55337</v>
      </c>
    </row>
    <row r="1486" spans="1:10" x14ac:dyDescent="0.35">
      <c r="A1486">
        <v>3</v>
      </c>
      <c r="B1486" t="s">
        <v>4</v>
      </c>
      <c r="C1486" t="s">
        <v>7</v>
      </c>
      <c r="D1486" s="1">
        <v>43098</v>
      </c>
      <c r="E1486">
        <v>234</v>
      </c>
      <c r="F1486">
        <v>280</v>
      </c>
      <c r="G1486">
        <f>SUMIFS(E$2:E1486,$A$2:A1486,Extraction[[#This Row],[AreaID]])</f>
        <v>17270</v>
      </c>
      <c r="H1486">
        <f>SUMIFS(F$2:F1486,$A$2:A1486,Extraction[[#This Row],[AreaID]])</f>
        <v>14415</v>
      </c>
      <c r="I1486">
        <f>VLOOKUP(Extraction[[#This Row],[AreaID]],Reserves[],4,FALSE)-Extraction[[#This Row],[OilExtractionToDate]]</f>
        <v>34888</v>
      </c>
      <c r="J1486">
        <f>VLOOKUP(Extraction[[#This Row],[AreaID]],Reserves[],5,FALSE)-Extraction[[#This Row],[GasExtractionToDate]]</f>
        <v>82023</v>
      </c>
    </row>
    <row r="1487" spans="1:10" x14ac:dyDescent="0.35">
      <c r="A1487">
        <v>10</v>
      </c>
      <c r="B1487" t="s">
        <v>14</v>
      </c>
      <c r="C1487" t="s">
        <v>16</v>
      </c>
      <c r="D1487" s="1">
        <v>43182</v>
      </c>
      <c r="E1487">
        <v>297</v>
      </c>
      <c r="F1487">
        <v>56</v>
      </c>
      <c r="G1487">
        <f>SUMIFS(E$2:E1487,$A$2:A1487,Extraction[[#This Row],[AreaID]])</f>
        <v>19450</v>
      </c>
      <c r="H1487">
        <f>SUMIFS(F$2:F1487,$A$2:A1487,Extraction[[#This Row],[AreaID]])</f>
        <v>17796</v>
      </c>
      <c r="I1487">
        <f>VLOOKUP(Extraction[[#This Row],[AreaID]],Reserves[],4,FALSE)-Extraction[[#This Row],[OilExtractionToDate]]</f>
        <v>57778</v>
      </c>
      <c r="J1487">
        <f>VLOOKUP(Extraction[[#This Row],[AreaID]],Reserves[],5,FALSE)-Extraction[[#This Row],[GasExtractionToDate]]</f>
        <v>47457</v>
      </c>
    </row>
    <row r="1488" spans="1:10" x14ac:dyDescent="0.35">
      <c r="A1488">
        <v>10</v>
      </c>
      <c r="B1488" t="s">
        <v>14</v>
      </c>
      <c r="C1488" t="s">
        <v>16</v>
      </c>
      <c r="D1488" s="1">
        <v>43188</v>
      </c>
      <c r="E1488">
        <v>197</v>
      </c>
      <c r="F1488">
        <v>82</v>
      </c>
      <c r="G1488">
        <f>SUMIFS(E$2:E1488,$A$2:A1488,Extraction[[#This Row],[AreaID]])</f>
        <v>19647</v>
      </c>
      <c r="H1488">
        <f>SUMIFS(F$2:F1488,$A$2:A1488,Extraction[[#This Row],[AreaID]])</f>
        <v>17878</v>
      </c>
      <c r="I1488">
        <f>VLOOKUP(Extraction[[#This Row],[AreaID]],Reserves[],4,FALSE)-Extraction[[#This Row],[OilExtractionToDate]]</f>
        <v>57581</v>
      </c>
      <c r="J1488">
        <f>VLOOKUP(Extraction[[#This Row],[AreaID]],Reserves[],5,FALSE)-Extraction[[#This Row],[GasExtractionToDate]]</f>
        <v>47375</v>
      </c>
    </row>
    <row r="1489" spans="1:10" x14ac:dyDescent="0.35">
      <c r="A1489">
        <v>14</v>
      </c>
      <c r="B1489" t="s">
        <v>15</v>
      </c>
      <c r="C1489" t="s">
        <v>13</v>
      </c>
      <c r="D1489" s="1">
        <v>43317</v>
      </c>
      <c r="E1489">
        <v>186</v>
      </c>
      <c r="F1489">
        <v>115</v>
      </c>
      <c r="G1489">
        <f>SUMIFS(E$2:E1489,$A$2:A1489,Extraction[[#This Row],[AreaID]])</f>
        <v>23077</v>
      </c>
      <c r="H1489">
        <f>SUMIFS(F$2:F1489,$A$2:A1489,Extraction[[#This Row],[AreaID]])</f>
        <v>20916</v>
      </c>
      <c r="I1489">
        <f>VLOOKUP(Extraction[[#This Row],[AreaID]],Reserves[],4,FALSE)-Extraction[[#This Row],[OilExtractionToDate]]</f>
        <v>52334</v>
      </c>
      <c r="J1489">
        <f>VLOOKUP(Extraction[[#This Row],[AreaID]],Reserves[],5,FALSE)-Extraction[[#This Row],[GasExtractionToDate]]</f>
        <v>55222</v>
      </c>
    </row>
    <row r="1490" spans="1:10" x14ac:dyDescent="0.35">
      <c r="A1490">
        <v>7</v>
      </c>
      <c r="B1490" t="s">
        <v>6</v>
      </c>
      <c r="C1490" t="s">
        <v>10</v>
      </c>
      <c r="D1490" s="1">
        <v>43365</v>
      </c>
      <c r="E1490">
        <v>231</v>
      </c>
      <c r="F1490">
        <v>114</v>
      </c>
      <c r="G1490">
        <f>SUMIFS(E$2:E1490,$A$2:A1490,Extraction[[#This Row],[AreaID]])</f>
        <v>25903</v>
      </c>
      <c r="H1490">
        <f>SUMIFS(F$2:F1490,$A$2:A1490,Extraction[[#This Row],[AreaID]])</f>
        <v>24904</v>
      </c>
      <c r="I1490">
        <f>VLOOKUP(Extraction[[#This Row],[AreaID]],Reserves[],4,FALSE)-Extraction[[#This Row],[OilExtractionToDate]]</f>
        <v>50463</v>
      </c>
      <c r="J1490">
        <f>VLOOKUP(Extraction[[#This Row],[AreaID]],Reserves[],5,FALSE)-Extraction[[#This Row],[GasExtractionToDate]]</f>
        <v>26473</v>
      </c>
    </row>
    <row r="1491" spans="1:10" x14ac:dyDescent="0.35">
      <c r="A1491">
        <v>7</v>
      </c>
      <c r="B1491" t="s">
        <v>6</v>
      </c>
      <c r="C1491" t="s">
        <v>10</v>
      </c>
      <c r="D1491" s="1">
        <v>43369</v>
      </c>
      <c r="E1491">
        <v>204</v>
      </c>
      <c r="F1491">
        <v>76</v>
      </c>
      <c r="G1491">
        <f>SUMIFS(E$2:E1491,$A$2:A1491,Extraction[[#This Row],[AreaID]])</f>
        <v>26107</v>
      </c>
      <c r="H1491">
        <f>SUMIFS(F$2:F1491,$A$2:A1491,Extraction[[#This Row],[AreaID]])</f>
        <v>24980</v>
      </c>
      <c r="I1491">
        <f>VLOOKUP(Extraction[[#This Row],[AreaID]],Reserves[],4,FALSE)-Extraction[[#This Row],[OilExtractionToDate]]</f>
        <v>50259</v>
      </c>
      <c r="J1491">
        <f>VLOOKUP(Extraction[[#This Row],[AreaID]],Reserves[],5,FALSE)-Extraction[[#This Row],[GasExtractionToDate]]</f>
        <v>26397</v>
      </c>
    </row>
    <row r="1492" spans="1:10" x14ac:dyDescent="0.35">
      <c r="A1492">
        <v>11</v>
      </c>
      <c r="B1492" t="s">
        <v>14</v>
      </c>
      <c r="C1492" t="s">
        <v>17</v>
      </c>
      <c r="D1492" s="1">
        <v>43100</v>
      </c>
      <c r="E1492">
        <v>81</v>
      </c>
      <c r="F1492">
        <v>61</v>
      </c>
      <c r="G1492">
        <f>SUMIFS(E$2:E1492,$A$2:A1492,Extraction[[#This Row],[AreaID]])</f>
        <v>18645</v>
      </c>
      <c r="H1492">
        <f>SUMIFS(F$2:F1492,$A$2:A1492,Extraction[[#This Row],[AreaID]])</f>
        <v>17647</v>
      </c>
      <c r="I1492">
        <f>VLOOKUP(Extraction[[#This Row],[AreaID]],Reserves[],4,FALSE)-Extraction[[#This Row],[OilExtractionToDate]]</f>
        <v>57335</v>
      </c>
      <c r="J1492">
        <f>VLOOKUP(Extraction[[#This Row],[AreaID]],Reserves[],5,FALSE)-Extraction[[#This Row],[GasExtractionToDate]]</f>
        <v>79150</v>
      </c>
    </row>
    <row r="1493" spans="1:10" x14ac:dyDescent="0.35">
      <c r="A1493">
        <v>7</v>
      </c>
      <c r="B1493" t="s">
        <v>6</v>
      </c>
      <c r="C1493" t="s">
        <v>10</v>
      </c>
      <c r="D1493" s="1">
        <v>43377</v>
      </c>
      <c r="E1493">
        <v>288</v>
      </c>
      <c r="F1493">
        <v>250</v>
      </c>
      <c r="G1493">
        <f>SUMIFS(E$2:E1493,$A$2:A1493,Extraction[[#This Row],[AreaID]])</f>
        <v>26395</v>
      </c>
      <c r="H1493">
        <f>SUMIFS(F$2:F1493,$A$2:A1493,Extraction[[#This Row],[AreaID]])</f>
        <v>25230</v>
      </c>
      <c r="I1493">
        <f>VLOOKUP(Extraction[[#This Row],[AreaID]],Reserves[],4,FALSE)-Extraction[[#This Row],[OilExtractionToDate]]</f>
        <v>49971</v>
      </c>
      <c r="J1493">
        <f>VLOOKUP(Extraction[[#This Row],[AreaID]],Reserves[],5,FALSE)-Extraction[[#This Row],[GasExtractionToDate]]</f>
        <v>26147</v>
      </c>
    </row>
    <row r="1494" spans="1:10" x14ac:dyDescent="0.35">
      <c r="A1494">
        <v>7</v>
      </c>
      <c r="B1494" t="s">
        <v>6</v>
      </c>
      <c r="C1494" t="s">
        <v>10</v>
      </c>
      <c r="D1494" s="1">
        <v>43385</v>
      </c>
      <c r="E1494">
        <v>186</v>
      </c>
      <c r="F1494">
        <v>296</v>
      </c>
      <c r="G1494">
        <f>SUMIFS(E$2:E1494,$A$2:A1494,Extraction[[#This Row],[AreaID]])</f>
        <v>26581</v>
      </c>
      <c r="H1494">
        <f>SUMIFS(F$2:F1494,$A$2:A1494,Extraction[[#This Row],[AreaID]])</f>
        <v>25526</v>
      </c>
      <c r="I1494">
        <f>VLOOKUP(Extraction[[#This Row],[AreaID]],Reserves[],4,FALSE)-Extraction[[#This Row],[OilExtractionToDate]]</f>
        <v>49785</v>
      </c>
      <c r="J1494">
        <f>VLOOKUP(Extraction[[#This Row],[AreaID]],Reserves[],5,FALSE)-Extraction[[#This Row],[GasExtractionToDate]]</f>
        <v>25851</v>
      </c>
    </row>
    <row r="1495" spans="1:10" x14ac:dyDescent="0.35">
      <c r="A1495">
        <v>13</v>
      </c>
      <c r="B1495" t="s">
        <v>15</v>
      </c>
      <c r="C1495" t="s">
        <v>19</v>
      </c>
      <c r="D1495" s="1">
        <v>43169</v>
      </c>
      <c r="E1495">
        <v>266</v>
      </c>
      <c r="F1495">
        <v>265</v>
      </c>
      <c r="G1495">
        <f>SUMIFS(E$2:E1495,$A$2:A1495,Extraction[[#This Row],[AreaID]])</f>
        <v>20843</v>
      </c>
      <c r="H1495">
        <f>SUMIFS(F$2:F1495,$A$2:A1495,Extraction[[#This Row],[AreaID]])</f>
        <v>18885</v>
      </c>
      <c r="I1495">
        <f>VLOOKUP(Extraction[[#This Row],[AreaID]],Reserves[],4,FALSE)-Extraction[[#This Row],[OilExtractionToDate]]</f>
        <v>71860</v>
      </c>
      <c r="J1495">
        <f>VLOOKUP(Extraction[[#This Row],[AreaID]],Reserves[],5,FALSE)-Extraction[[#This Row],[GasExtractionToDate]]</f>
        <v>60570</v>
      </c>
    </row>
    <row r="1496" spans="1:10" x14ac:dyDescent="0.35">
      <c r="A1496">
        <v>7</v>
      </c>
      <c r="B1496" t="s">
        <v>6</v>
      </c>
      <c r="C1496" t="s">
        <v>10</v>
      </c>
      <c r="D1496" s="1">
        <v>43392</v>
      </c>
      <c r="E1496">
        <v>86</v>
      </c>
      <c r="F1496">
        <v>246</v>
      </c>
      <c r="G1496">
        <f>SUMIFS(E$2:E1496,$A$2:A1496,Extraction[[#This Row],[AreaID]])</f>
        <v>26667</v>
      </c>
      <c r="H1496">
        <f>SUMIFS(F$2:F1496,$A$2:A1496,Extraction[[#This Row],[AreaID]])</f>
        <v>25772</v>
      </c>
      <c r="I1496">
        <f>VLOOKUP(Extraction[[#This Row],[AreaID]],Reserves[],4,FALSE)-Extraction[[#This Row],[OilExtractionToDate]]</f>
        <v>49699</v>
      </c>
      <c r="J1496">
        <f>VLOOKUP(Extraction[[#This Row],[AreaID]],Reserves[],5,FALSE)-Extraction[[#This Row],[GasExtractionToDate]]</f>
        <v>25605</v>
      </c>
    </row>
    <row r="1497" spans="1:10" x14ac:dyDescent="0.35">
      <c r="A1497">
        <v>7</v>
      </c>
      <c r="B1497" t="s">
        <v>6</v>
      </c>
      <c r="C1497" t="s">
        <v>10</v>
      </c>
      <c r="D1497" s="1">
        <v>43397</v>
      </c>
      <c r="E1497">
        <v>288</v>
      </c>
      <c r="F1497">
        <v>283</v>
      </c>
      <c r="G1497">
        <f>SUMIFS(E$2:E1497,$A$2:A1497,Extraction[[#This Row],[AreaID]])</f>
        <v>26955</v>
      </c>
      <c r="H1497">
        <f>SUMIFS(F$2:F1497,$A$2:A1497,Extraction[[#This Row],[AreaID]])</f>
        <v>26055</v>
      </c>
      <c r="I1497">
        <f>VLOOKUP(Extraction[[#This Row],[AreaID]],Reserves[],4,FALSE)-Extraction[[#This Row],[OilExtractionToDate]]</f>
        <v>49411</v>
      </c>
      <c r="J1497">
        <f>VLOOKUP(Extraction[[#This Row],[AreaID]],Reserves[],5,FALSE)-Extraction[[#This Row],[GasExtractionToDate]]</f>
        <v>25322</v>
      </c>
    </row>
    <row r="1498" spans="1:10" x14ac:dyDescent="0.35">
      <c r="A1498">
        <v>7</v>
      </c>
      <c r="B1498" t="s">
        <v>6</v>
      </c>
      <c r="C1498" t="s">
        <v>10</v>
      </c>
      <c r="D1498" s="1">
        <v>43405</v>
      </c>
      <c r="E1498">
        <v>275</v>
      </c>
      <c r="F1498">
        <v>116</v>
      </c>
      <c r="G1498">
        <f>SUMIFS(E$2:E1498,$A$2:A1498,Extraction[[#This Row],[AreaID]])</f>
        <v>27230</v>
      </c>
      <c r="H1498">
        <f>SUMIFS(F$2:F1498,$A$2:A1498,Extraction[[#This Row],[AreaID]])</f>
        <v>26171</v>
      </c>
      <c r="I1498">
        <f>VLOOKUP(Extraction[[#This Row],[AreaID]],Reserves[],4,FALSE)-Extraction[[#This Row],[OilExtractionToDate]]</f>
        <v>49136</v>
      </c>
      <c r="J1498">
        <f>VLOOKUP(Extraction[[#This Row],[AreaID]],Reserves[],5,FALSE)-Extraction[[#This Row],[GasExtractionToDate]]</f>
        <v>25206</v>
      </c>
    </row>
    <row r="1499" spans="1:10" x14ac:dyDescent="0.35">
      <c r="A1499">
        <v>7</v>
      </c>
      <c r="B1499" t="s">
        <v>6</v>
      </c>
      <c r="C1499" t="s">
        <v>10</v>
      </c>
      <c r="D1499" s="1">
        <v>43408</v>
      </c>
      <c r="E1499">
        <v>201</v>
      </c>
      <c r="F1499">
        <v>126</v>
      </c>
      <c r="G1499">
        <f>SUMIFS(E$2:E1499,$A$2:A1499,Extraction[[#This Row],[AreaID]])</f>
        <v>27431</v>
      </c>
      <c r="H1499">
        <f>SUMIFS(F$2:F1499,$A$2:A1499,Extraction[[#This Row],[AreaID]])</f>
        <v>26297</v>
      </c>
      <c r="I1499">
        <f>VLOOKUP(Extraction[[#This Row],[AreaID]],Reserves[],4,FALSE)-Extraction[[#This Row],[OilExtractionToDate]]</f>
        <v>48935</v>
      </c>
      <c r="J1499">
        <f>VLOOKUP(Extraction[[#This Row],[AreaID]],Reserves[],5,FALSE)-Extraction[[#This Row],[GasExtractionToDate]]</f>
        <v>25080</v>
      </c>
    </row>
    <row r="1500" spans="1:10" x14ac:dyDescent="0.35">
      <c r="A1500">
        <v>1</v>
      </c>
      <c r="B1500" t="s">
        <v>4</v>
      </c>
      <c r="C1500" t="s">
        <v>12</v>
      </c>
      <c r="D1500" s="1">
        <v>43245</v>
      </c>
      <c r="E1500">
        <v>249</v>
      </c>
      <c r="F1500">
        <v>123</v>
      </c>
      <c r="G1500">
        <f>SUMIFS(E$2:E1500,$A$2:A1500,Extraction[[#This Row],[AreaID]])</f>
        <v>22520</v>
      </c>
      <c r="H1500">
        <f>SUMIFS(F$2:F1500,$A$2:A1500,Extraction[[#This Row],[AreaID]])</f>
        <v>21864</v>
      </c>
      <c r="I1500">
        <f>VLOOKUP(Extraction[[#This Row],[AreaID]],Reserves[],4,FALSE)-Extraction[[#This Row],[OilExtractionToDate]]</f>
        <v>65070</v>
      </c>
      <c r="J1500">
        <f>VLOOKUP(Extraction[[#This Row],[AreaID]],Reserves[],5,FALSE)-Extraction[[#This Row],[GasExtractionToDate]]</f>
        <v>50737</v>
      </c>
    </row>
    <row r="1501" spans="1:10" x14ac:dyDescent="0.35">
      <c r="A1501">
        <v>7</v>
      </c>
      <c r="B1501" t="s">
        <v>6</v>
      </c>
      <c r="C1501" t="s">
        <v>10</v>
      </c>
      <c r="D1501" s="1">
        <v>43411</v>
      </c>
      <c r="E1501">
        <v>214</v>
      </c>
      <c r="F1501">
        <v>242</v>
      </c>
      <c r="G1501">
        <f>SUMIFS(E$2:E1501,$A$2:A1501,Extraction[[#This Row],[AreaID]])</f>
        <v>27645</v>
      </c>
      <c r="H1501">
        <f>SUMIFS(F$2:F1501,$A$2:A1501,Extraction[[#This Row],[AreaID]])</f>
        <v>26539</v>
      </c>
      <c r="I1501">
        <f>VLOOKUP(Extraction[[#This Row],[AreaID]],Reserves[],4,FALSE)-Extraction[[#This Row],[OilExtractionToDate]]</f>
        <v>48721</v>
      </c>
      <c r="J1501">
        <f>VLOOKUP(Extraction[[#This Row],[AreaID]],Reserves[],5,FALSE)-Extraction[[#This Row],[GasExtractionToDate]]</f>
        <v>24838</v>
      </c>
    </row>
    <row r="1502" spans="1:10" x14ac:dyDescent="0.35">
      <c r="A1502">
        <v>11</v>
      </c>
      <c r="B1502" t="s">
        <v>14</v>
      </c>
      <c r="C1502" t="s">
        <v>17</v>
      </c>
      <c r="D1502" s="1">
        <v>43106</v>
      </c>
      <c r="E1502">
        <v>151</v>
      </c>
      <c r="F1502">
        <v>92</v>
      </c>
      <c r="G1502">
        <f>SUMIFS(E$2:E1502,$A$2:A1502,Extraction[[#This Row],[AreaID]])</f>
        <v>18796</v>
      </c>
      <c r="H1502">
        <f>SUMIFS(F$2:F1502,$A$2:A1502,Extraction[[#This Row],[AreaID]])</f>
        <v>17739</v>
      </c>
      <c r="I1502">
        <f>VLOOKUP(Extraction[[#This Row],[AreaID]],Reserves[],4,FALSE)-Extraction[[#This Row],[OilExtractionToDate]]</f>
        <v>57184</v>
      </c>
      <c r="J1502">
        <f>VLOOKUP(Extraction[[#This Row],[AreaID]],Reserves[],5,FALSE)-Extraction[[#This Row],[GasExtractionToDate]]</f>
        <v>79058</v>
      </c>
    </row>
    <row r="1503" spans="1:10" x14ac:dyDescent="0.35">
      <c r="A1503">
        <v>5</v>
      </c>
      <c r="B1503" t="s">
        <v>5</v>
      </c>
      <c r="C1503" t="s">
        <v>9</v>
      </c>
      <c r="D1503" s="1">
        <v>43180</v>
      </c>
      <c r="E1503">
        <v>232</v>
      </c>
      <c r="F1503">
        <v>134</v>
      </c>
      <c r="G1503">
        <f>SUMIFS(E$2:E1503,$A$2:A1503,Extraction[[#This Row],[AreaID]])</f>
        <v>20908</v>
      </c>
      <c r="H1503">
        <f>SUMIFS(F$2:F1503,$A$2:A1503,Extraction[[#This Row],[AreaID]])</f>
        <v>18342</v>
      </c>
      <c r="I1503">
        <f>VLOOKUP(Extraction[[#This Row],[AreaID]],Reserves[],4,FALSE)-Extraction[[#This Row],[OilExtractionToDate]]</f>
        <v>26515</v>
      </c>
      <c r="J1503">
        <f>VLOOKUP(Extraction[[#This Row],[AreaID]],Reserves[],5,FALSE)-Extraction[[#This Row],[GasExtractionToDate]]</f>
        <v>59366</v>
      </c>
    </row>
    <row r="1504" spans="1:10" x14ac:dyDescent="0.35">
      <c r="A1504">
        <v>7</v>
      </c>
      <c r="B1504" t="s">
        <v>6</v>
      </c>
      <c r="C1504" t="s">
        <v>10</v>
      </c>
      <c r="D1504" s="1">
        <v>43419</v>
      </c>
      <c r="E1504">
        <v>210</v>
      </c>
      <c r="F1504">
        <v>63</v>
      </c>
      <c r="G1504">
        <f>SUMIFS(E$2:E1504,$A$2:A1504,Extraction[[#This Row],[AreaID]])</f>
        <v>27855</v>
      </c>
      <c r="H1504">
        <f>SUMIFS(F$2:F1504,$A$2:A1504,Extraction[[#This Row],[AreaID]])</f>
        <v>26602</v>
      </c>
      <c r="I1504">
        <f>VLOOKUP(Extraction[[#This Row],[AreaID]],Reserves[],4,FALSE)-Extraction[[#This Row],[OilExtractionToDate]]</f>
        <v>48511</v>
      </c>
      <c r="J1504">
        <f>VLOOKUP(Extraction[[#This Row],[AreaID]],Reserves[],5,FALSE)-Extraction[[#This Row],[GasExtractionToDate]]</f>
        <v>24775</v>
      </c>
    </row>
    <row r="1505" spans="1:10" x14ac:dyDescent="0.35">
      <c r="A1505">
        <v>7</v>
      </c>
      <c r="B1505" t="s">
        <v>6</v>
      </c>
      <c r="C1505" t="s">
        <v>10</v>
      </c>
      <c r="D1505" s="1">
        <v>43423</v>
      </c>
      <c r="E1505">
        <v>221</v>
      </c>
      <c r="F1505">
        <v>120</v>
      </c>
      <c r="G1505">
        <f>SUMIFS(E$2:E1505,$A$2:A1505,Extraction[[#This Row],[AreaID]])</f>
        <v>28076</v>
      </c>
      <c r="H1505">
        <f>SUMIFS(F$2:F1505,$A$2:A1505,Extraction[[#This Row],[AreaID]])</f>
        <v>26722</v>
      </c>
      <c r="I1505">
        <f>VLOOKUP(Extraction[[#This Row],[AreaID]],Reserves[],4,FALSE)-Extraction[[#This Row],[OilExtractionToDate]]</f>
        <v>48290</v>
      </c>
      <c r="J1505">
        <f>VLOOKUP(Extraction[[#This Row],[AreaID]],Reserves[],5,FALSE)-Extraction[[#This Row],[GasExtractionToDate]]</f>
        <v>24655</v>
      </c>
    </row>
    <row r="1506" spans="1:10" x14ac:dyDescent="0.35">
      <c r="A1506">
        <v>14</v>
      </c>
      <c r="B1506" t="s">
        <v>15</v>
      </c>
      <c r="C1506" t="s">
        <v>13</v>
      </c>
      <c r="D1506" s="1">
        <v>43322</v>
      </c>
      <c r="E1506">
        <v>182</v>
      </c>
      <c r="F1506">
        <v>298</v>
      </c>
      <c r="G1506">
        <f>SUMIFS(E$2:E1506,$A$2:A1506,Extraction[[#This Row],[AreaID]])</f>
        <v>23259</v>
      </c>
      <c r="H1506">
        <f>SUMIFS(F$2:F1506,$A$2:A1506,Extraction[[#This Row],[AreaID]])</f>
        <v>21214</v>
      </c>
      <c r="I1506">
        <f>VLOOKUP(Extraction[[#This Row],[AreaID]],Reserves[],4,FALSE)-Extraction[[#This Row],[OilExtractionToDate]]</f>
        <v>52152</v>
      </c>
      <c r="J1506">
        <f>VLOOKUP(Extraction[[#This Row],[AreaID]],Reserves[],5,FALSE)-Extraction[[#This Row],[GasExtractionToDate]]</f>
        <v>54924</v>
      </c>
    </row>
    <row r="1507" spans="1:10" x14ac:dyDescent="0.35">
      <c r="A1507">
        <v>11</v>
      </c>
      <c r="B1507" t="s">
        <v>14</v>
      </c>
      <c r="C1507" t="s">
        <v>17</v>
      </c>
      <c r="D1507" s="1">
        <v>43113</v>
      </c>
      <c r="E1507">
        <v>282</v>
      </c>
      <c r="F1507">
        <v>190</v>
      </c>
      <c r="G1507">
        <f>SUMIFS(E$2:E1507,$A$2:A1507,Extraction[[#This Row],[AreaID]])</f>
        <v>19078</v>
      </c>
      <c r="H1507">
        <f>SUMIFS(F$2:F1507,$A$2:A1507,Extraction[[#This Row],[AreaID]])</f>
        <v>17929</v>
      </c>
      <c r="I1507">
        <f>VLOOKUP(Extraction[[#This Row],[AreaID]],Reserves[],4,FALSE)-Extraction[[#This Row],[OilExtractionToDate]]</f>
        <v>56902</v>
      </c>
      <c r="J1507">
        <f>VLOOKUP(Extraction[[#This Row],[AreaID]],Reserves[],5,FALSE)-Extraction[[#This Row],[GasExtractionToDate]]</f>
        <v>78868</v>
      </c>
    </row>
    <row r="1508" spans="1:10" x14ac:dyDescent="0.35">
      <c r="A1508">
        <v>2</v>
      </c>
      <c r="B1508" t="s">
        <v>4</v>
      </c>
      <c r="C1508" t="s">
        <v>13</v>
      </c>
      <c r="D1508" s="1">
        <v>43199</v>
      </c>
      <c r="E1508">
        <v>162</v>
      </c>
      <c r="F1508">
        <v>247</v>
      </c>
      <c r="G1508">
        <f>SUMIFS(E$2:E1508,$A$2:A1508,Extraction[[#This Row],[AreaID]])</f>
        <v>21340</v>
      </c>
      <c r="H1508">
        <f>SUMIFS(F$2:F1508,$A$2:A1508,Extraction[[#This Row],[AreaID]])</f>
        <v>20318</v>
      </c>
      <c r="I1508">
        <f>VLOOKUP(Extraction[[#This Row],[AreaID]],Reserves[],4,FALSE)-Extraction[[#This Row],[OilExtractionToDate]]</f>
        <v>43101</v>
      </c>
      <c r="J1508">
        <f>VLOOKUP(Extraction[[#This Row],[AreaID]],Reserves[],5,FALSE)-Extraction[[#This Row],[GasExtractionToDate]]</f>
        <v>65891</v>
      </c>
    </row>
    <row r="1509" spans="1:10" x14ac:dyDescent="0.35">
      <c r="A1509">
        <v>13</v>
      </c>
      <c r="B1509" t="s">
        <v>15</v>
      </c>
      <c r="C1509" t="s">
        <v>19</v>
      </c>
      <c r="D1509" s="1">
        <v>43174</v>
      </c>
      <c r="E1509">
        <v>80</v>
      </c>
      <c r="F1509">
        <v>170</v>
      </c>
      <c r="G1509">
        <f>SUMIFS(E$2:E1509,$A$2:A1509,Extraction[[#This Row],[AreaID]])</f>
        <v>20923</v>
      </c>
      <c r="H1509">
        <f>SUMIFS(F$2:F1509,$A$2:A1509,Extraction[[#This Row],[AreaID]])</f>
        <v>19055</v>
      </c>
      <c r="I1509">
        <f>VLOOKUP(Extraction[[#This Row],[AreaID]],Reserves[],4,FALSE)-Extraction[[#This Row],[OilExtractionToDate]]</f>
        <v>71780</v>
      </c>
      <c r="J1509">
        <f>VLOOKUP(Extraction[[#This Row],[AreaID]],Reserves[],5,FALSE)-Extraction[[#This Row],[GasExtractionToDate]]</f>
        <v>60400</v>
      </c>
    </row>
    <row r="1510" spans="1:10" x14ac:dyDescent="0.35">
      <c r="A1510">
        <v>10</v>
      </c>
      <c r="B1510" t="s">
        <v>14</v>
      </c>
      <c r="C1510" t="s">
        <v>16</v>
      </c>
      <c r="D1510" s="1">
        <v>43192</v>
      </c>
      <c r="E1510">
        <v>193</v>
      </c>
      <c r="F1510">
        <v>130</v>
      </c>
      <c r="G1510">
        <f>SUMIFS(E$2:E1510,$A$2:A1510,Extraction[[#This Row],[AreaID]])</f>
        <v>19840</v>
      </c>
      <c r="H1510">
        <f>SUMIFS(F$2:F1510,$A$2:A1510,Extraction[[#This Row],[AreaID]])</f>
        <v>18008</v>
      </c>
      <c r="I1510">
        <f>VLOOKUP(Extraction[[#This Row],[AreaID]],Reserves[],4,FALSE)-Extraction[[#This Row],[OilExtractionToDate]]</f>
        <v>57388</v>
      </c>
      <c r="J1510">
        <f>VLOOKUP(Extraction[[#This Row],[AreaID]],Reserves[],5,FALSE)-Extraction[[#This Row],[GasExtractionToDate]]</f>
        <v>47245</v>
      </c>
    </row>
    <row r="1511" spans="1:10" x14ac:dyDescent="0.35">
      <c r="A1511">
        <v>12</v>
      </c>
      <c r="B1511" t="s">
        <v>14</v>
      </c>
      <c r="C1511" t="s">
        <v>18</v>
      </c>
      <c r="D1511" s="1">
        <v>43114</v>
      </c>
      <c r="E1511">
        <v>141</v>
      </c>
      <c r="F1511">
        <v>205</v>
      </c>
      <c r="G1511">
        <f>SUMIFS(E$2:E1511,$A$2:A1511,Extraction[[#This Row],[AreaID]])</f>
        <v>19346</v>
      </c>
      <c r="H1511">
        <f>SUMIFS(F$2:F1511,$A$2:A1511,Extraction[[#This Row],[AreaID]])</f>
        <v>17261</v>
      </c>
      <c r="I1511">
        <f>VLOOKUP(Extraction[[#This Row],[AreaID]],Reserves[],4,FALSE)-Extraction[[#This Row],[OilExtractionToDate]]</f>
        <v>44041</v>
      </c>
      <c r="J1511">
        <f>VLOOKUP(Extraction[[#This Row],[AreaID]],Reserves[],5,FALSE)-Extraction[[#This Row],[GasExtractionToDate]]</f>
        <v>79944</v>
      </c>
    </row>
    <row r="1512" spans="1:10" x14ac:dyDescent="0.35">
      <c r="A1512">
        <v>1</v>
      </c>
      <c r="B1512" t="s">
        <v>4</v>
      </c>
      <c r="C1512" t="s">
        <v>12</v>
      </c>
      <c r="D1512" s="1">
        <v>43248</v>
      </c>
      <c r="E1512">
        <v>130</v>
      </c>
      <c r="F1512">
        <v>261</v>
      </c>
      <c r="G1512">
        <f>SUMIFS(E$2:E1512,$A$2:A1512,Extraction[[#This Row],[AreaID]])</f>
        <v>22650</v>
      </c>
      <c r="H1512">
        <f>SUMIFS(F$2:F1512,$A$2:A1512,Extraction[[#This Row],[AreaID]])</f>
        <v>22125</v>
      </c>
      <c r="I1512">
        <f>VLOOKUP(Extraction[[#This Row],[AreaID]],Reserves[],4,FALSE)-Extraction[[#This Row],[OilExtractionToDate]]</f>
        <v>64940</v>
      </c>
      <c r="J1512">
        <f>VLOOKUP(Extraction[[#This Row],[AreaID]],Reserves[],5,FALSE)-Extraction[[#This Row],[GasExtractionToDate]]</f>
        <v>50476</v>
      </c>
    </row>
    <row r="1513" spans="1:10" x14ac:dyDescent="0.35">
      <c r="A1513">
        <v>13</v>
      </c>
      <c r="B1513" t="s">
        <v>15</v>
      </c>
      <c r="C1513" t="s">
        <v>19</v>
      </c>
      <c r="D1513" s="1">
        <v>43180</v>
      </c>
      <c r="E1513">
        <v>220</v>
      </c>
      <c r="F1513">
        <v>232</v>
      </c>
      <c r="G1513">
        <f>SUMIFS(E$2:E1513,$A$2:A1513,Extraction[[#This Row],[AreaID]])</f>
        <v>21143</v>
      </c>
      <c r="H1513">
        <f>SUMIFS(F$2:F1513,$A$2:A1513,Extraction[[#This Row],[AreaID]])</f>
        <v>19287</v>
      </c>
      <c r="I1513">
        <f>VLOOKUP(Extraction[[#This Row],[AreaID]],Reserves[],4,FALSE)-Extraction[[#This Row],[OilExtractionToDate]]</f>
        <v>71560</v>
      </c>
      <c r="J1513">
        <f>VLOOKUP(Extraction[[#This Row],[AreaID]],Reserves[],5,FALSE)-Extraction[[#This Row],[GasExtractionToDate]]</f>
        <v>60168</v>
      </c>
    </row>
    <row r="1514" spans="1:10" x14ac:dyDescent="0.35">
      <c r="A1514">
        <v>7</v>
      </c>
      <c r="B1514" t="s">
        <v>6</v>
      </c>
      <c r="C1514" t="s">
        <v>10</v>
      </c>
      <c r="D1514" s="1">
        <v>43428</v>
      </c>
      <c r="E1514">
        <v>147</v>
      </c>
      <c r="F1514">
        <v>118</v>
      </c>
      <c r="G1514">
        <f>SUMIFS(E$2:E1514,$A$2:A1514,Extraction[[#This Row],[AreaID]])</f>
        <v>28223</v>
      </c>
      <c r="H1514">
        <f>SUMIFS(F$2:F1514,$A$2:A1514,Extraction[[#This Row],[AreaID]])</f>
        <v>26840</v>
      </c>
      <c r="I1514">
        <f>VLOOKUP(Extraction[[#This Row],[AreaID]],Reserves[],4,FALSE)-Extraction[[#This Row],[OilExtractionToDate]]</f>
        <v>48143</v>
      </c>
      <c r="J1514">
        <f>VLOOKUP(Extraction[[#This Row],[AreaID]],Reserves[],5,FALSE)-Extraction[[#This Row],[GasExtractionToDate]]</f>
        <v>24537</v>
      </c>
    </row>
    <row r="1515" spans="1:10" x14ac:dyDescent="0.35">
      <c r="A1515">
        <v>1</v>
      </c>
      <c r="B1515" t="s">
        <v>4</v>
      </c>
      <c r="C1515" t="s">
        <v>12</v>
      </c>
      <c r="D1515" s="1">
        <v>43252</v>
      </c>
      <c r="E1515">
        <v>262</v>
      </c>
      <c r="F1515">
        <v>112</v>
      </c>
      <c r="G1515">
        <f>SUMIFS(E$2:E1515,$A$2:A1515,Extraction[[#This Row],[AreaID]])</f>
        <v>22912</v>
      </c>
      <c r="H1515">
        <f>SUMIFS(F$2:F1515,$A$2:A1515,Extraction[[#This Row],[AreaID]])</f>
        <v>22237</v>
      </c>
      <c r="I1515">
        <f>VLOOKUP(Extraction[[#This Row],[AreaID]],Reserves[],4,FALSE)-Extraction[[#This Row],[OilExtractionToDate]]</f>
        <v>64678</v>
      </c>
      <c r="J1515">
        <f>VLOOKUP(Extraction[[#This Row],[AreaID]],Reserves[],5,FALSE)-Extraction[[#This Row],[GasExtractionToDate]]</f>
        <v>50364</v>
      </c>
    </row>
    <row r="1516" spans="1:10" x14ac:dyDescent="0.35">
      <c r="A1516">
        <v>7</v>
      </c>
      <c r="B1516" t="s">
        <v>6</v>
      </c>
      <c r="C1516" t="s">
        <v>10</v>
      </c>
      <c r="D1516" s="1">
        <v>43433</v>
      </c>
      <c r="E1516">
        <v>171</v>
      </c>
      <c r="F1516">
        <v>252</v>
      </c>
      <c r="G1516">
        <f>SUMIFS(E$2:E1516,$A$2:A1516,Extraction[[#This Row],[AreaID]])</f>
        <v>28394</v>
      </c>
      <c r="H1516">
        <f>SUMIFS(F$2:F1516,$A$2:A1516,Extraction[[#This Row],[AreaID]])</f>
        <v>27092</v>
      </c>
      <c r="I1516">
        <f>VLOOKUP(Extraction[[#This Row],[AreaID]],Reserves[],4,FALSE)-Extraction[[#This Row],[OilExtractionToDate]]</f>
        <v>47972</v>
      </c>
      <c r="J1516">
        <f>VLOOKUP(Extraction[[#This Row],[AreaID]],Reserves[],5,FALSE)-Extraction[[#This Row],[GasExtractionToDate]]</f>
        <v>24285</v>
      </c>
    </row>
    <row r="1517" spans="1:10" x14ac:dyDescent="0.35">
      <c r="A1517">
        <v>7</v>
      </c>
      <c r="B1517" t="s">
        <v>6</v>
      </c>
      <c r="C1517" t="s">
        <v>10</v>
      </c>
      <c r="D1517" s="1">
        <v>43439</v>
      </c>
      <c r="E1517">
        <v>174</v>
      </c>
      <c r="F1517">
        <v>227</v>
      </c>
      <c r="G1517">
        <f>SUMIFS(E$2:E1517,$A$2:A1517,Extraction[[#This Row],[AreaID]])</f>
        <v>28568</v>
      </c>
      <c r="H1517">
        <f>SUMIFS(F$2:F1517,$A$2:A1517,Extraction[[#This Row],[AreaID]])</f>
        <v>27319</v>
      </c>
      <c r="I1517">
        <f>VLOOKUP(Extraction[[#This Row],[AreaID]],Reserves[],4,FALSE)-Extraction[[#This Row],[OilExtractionToDate]]</f>
        <v>47798</v>
      </c>
      <c r="J1517">
        <f>VLOOKUP(Extraction[[#This Row],[AreaID]],Reserves[],5,FALSE)-Extraction[[#This Row],[GasExtractionToDate]]</f>
        <v>24058</v>
      </c>
    </row>
    <row r="1518" spans="1:10" x14ac:dyDescent="0.35">
      <c r="A1518">
        <v>4</v>
      </c>
      <c r="B1518" t="s">
        <v>5</v>
      </c>
      <c r="C1518" t="s">
        <v>8</v>
      </c>
      <c r="D1518" s="1">
        <v>43093</v>
      </c>
      <c r="E1518">
        <v>114</v>
      </c>
      <c r="F1518">
        <v>254</v>
      </c>
      <c r="G1518">
        <f>SUMIFS(E$2:E1518,$A$2:A1518,Extraction[[#This Row],[AreaID]])</f>
        <v>17575</v>
      </c>
      <c r="H1518">
        <f>SUMIFS(F$2:F1518,$A$2:A1518,Extraction[[#This Row],[AreaID]])</f>
        <v>16264</v>
      </c>
      <c r="I1518">
        <f>VLOOKUP(Extraction[[#This Row],[AreaID]],Reserves[],4,FALSE)-Extraction[[#This Row],[OilExtractionToDate]]</f>
        <v>47615</v>
      </c>
      <c r="J1518">
        <f>VLOOKUP(Extraction[[#This Row],[AreaID]],Reserves[],5,FALSE)-Extraction[[#This Row],[GasExtractionToDate]]</f>
        <v>72189</v>
      </c>
    </row>
    <row r="1519" spans="1:10" x14ac:dyDescent="0.35">
      <c r="A1519">
        <v>12</v>
      </c>
      <c r="B1519" t="s">
        <v>14</v>
      </c>
      <c r="C1519" t="s">
        <v>18</v>
      </c>
      <c r="D1519" s="1">
        <v>43122</v>
      </c>
      <c r="E1519">
        <v>250</v>
      </c>
      <c r="F1519">
        <v>58</v>
      </c>
      <c r="G1519">
        <f>SUMIFS(E$2:E1519,$A$2:A1519,Extraction[[#This Row],[AreaID]])</f>
        <v>19596</v>
      </c>
      <c r="H1519">
        <f>SUMIFS(F$2:F1519,$A$2:A1519,Extraction[[#This Row],[AreaID]])</f>
        <v>17319</v>
      </c>
      <c r="I1519">
        <f>VLOOKUP(Extraction[[#This Row],[AreaID]],Reserves[],4,FALSE)-Extraction[[#This Row],[OilExtractionToDate]]</f>
        <v>43791</v>
      </c>
      <c r="J1519">
        <f>VLOOKUP(Extraction[[#This Row],[AreaID]],Reserves[],5,FALSE)-Extraction[[#This Row],[GasExtractionToDate]]</f>
        <v>79886</v>
      </c>
    </row>
    <row r="1520" spans="1:10" x14ac:dyDescent="0.35">
      <c r="A1520">
        <v>14</v>
      </c>
      <c r="B1520" t="s">
        <v>15</v>
      </c>
      <c r="C1520" t="s">
        <v>13</v>
      </c>
      <c r="D1520" s="1">
        <v>43326</v>
      </c>
      <c r="E1520">
        <v>288</v>
      </c>
      <c r="F1520">
        <v>116</v>
      </c>
      <c r="G1520">
        <f>SUMIFS(E$2:E1520,$A$2:A1520,Extraction[[#This Row],[AreaID]])</f>
        <v>23547</v>
      </c>
      <c r="H1520">
        <f>SUMIFS(F$2:F1520,$A$2:A1520,Extraction[[#This Row],[AreaID]])</f>
        <v>21330</v>
      </c>
      <c r="I1520">
        <f>VLOOKUP(Extraction[[#This Row],[AreaID]],Reserves[],4,FALSE)-Extraction[[#This Row],[OilExtractionToDate]]</f>
        <v>51864</v>
      </c>
      <c r="J1520">
        <f>VLOOKUP(Extraction[[#This Row],[AreaID]],Reserves[],5,FALSE)-Extraction[[#This Row],[GasExtractionToDate]]</f>
        <v>54808</v>
      </c>
    </row>
    <row r="1521" spans="1:10" x14ac:dyDescent="0.35">
      <c r="A1521">
        <v>14</v>
      </c>
      <c r="B1521" t="s">
        <v>15</v>
      </c>
      <c r="C1521" t="s">
        <v>13</v>
      </c>
      <c r="D1521" s="1">
        <v>43329</v>
      </c>
      <c r="E1521">
        <v>267</v>
      </c>
      <c r="F1521">
        <v>214</v>
      </c>
      <c r="G1521">
        <f>SUMIFS(E$2:E1521,$A$2:A1521,Extraction[[#This Row],[AreaID]])</f>
        <v>23814</v>
      </c>
      <c r="H1521">
        <f>SUMIFS(F$2:F1521,$A$2:A1521,Extraction[[#This Row],[AreaID]])</f>
        <v>21544</v>
      </c>
      <c r="I1521">
        <f>VLOOKUP(Extraction[[#This Row],[AreaID]],Reserves[],4,FALSE)-Extraction[[#This Row],[OilExtractionToDate]]</f>
        <v>51597</v>
      </c>
      <c r="J1521">
        <f>VLOOKUP(Extraction[[#This Row],[AreaID]],Reserves[],5,FALSE)-Extraction[[#This Row],[GasExtractionToDate]]</f>
        <v>54594</v>
      </c>
    </row>
    <row r="1522" spans="1:10" x14ac:dyDescent="0.35">
      <c r="A1522">
        <v>4</v>
      </c>
      <c r="B1522" t="s">
        <v>5</v>
      </c>
      <c r="C1522" t="s">
        <v>8</v>
      </c>
      <c r="D1522" s="1">
        <v>43100</v>
      </c>
      <c r="E1522">
        <v>250</v>
      </c>
      <c r="F1522">
        <v>270</v>
      </c>
      <c r="G1522">
        <f>SUMIFS(E$2:E1522,$A$2:A1522,Extraction[[#This Row],[AreaID]])</f>
        <v>17825</v>
      </c>
      <c r="H1522">
        <f>SUMIFS(F$2:F1522,$A$2:A1522,Extraction[[#This Row],[AreaID]])</f>
        <v>16534</v>
      </c>
      <c r="I1522">
        <f>VLOOKUP(Extraction[[#This Row],[AreaID]],Reserves[],4,FALSE)-Extraction[[#This Row],[OilExtractionToDate]]</f>
        <v>47365</v>
      </c>
      <c r="J1522">
        <f>VLOOKUP(Extraction[[#This Row],[AreaID]],Reserves[],5,FALSE)-Extraction[[#This Row],[GasExtractionToDate]]</f>
        <v>71919</v>
      </c>
    </row>
    <row r="1523" spans="1:10" x14ac:dyDescent="0.35">
      <c r="A1523">
        <v>4</v>
      </c>
      <c r="B1523" t="s">
        <v>5</v>
      </c>
      <c r="C1523" t="s">
        <v>8</v>
      </c>
      <c r="D1523" s="1">
        <v>43103</v>
      </c>
      <c r="E1523">
        <v>299</v>
      </c>
      <c r="F1523">
        <v>56</v>
      </c>
      <c r="G1523">
        <f>SUMIFS(E$2:E1523,$A$2:A1523,Extraction[[#This Row],[AreaID]])</f>
        <v>18124</v>
      </c>
      <c r="H1523">
        <f>SUMIFS(F$2:F1523,$A$2:A1523,Extraction[[#This Row],[AreaID]])</f>
        <v>16590</v>
      </c>
      <c r="I1523">
        <f>VLOOKUP(Extraction[[#This Row],[AreaID]],Reserves[],4,FALSE)-Extraction[[#This Row],[OilExtractionToDate]]</f>
        <v>47066</v>
      </c>
      <c r="J1523">
        <f>VLOOKUP(Extraction[[#This Row],[AreaID]],Reserves[],5,FALSE)-Extraction[[#This Row],[GasExtractionToDate]]</f>
        <v>71863</v>
      </c>
    </row>
    <row r="1524" spans="1:10" x14ac:dyDescent="0.35">
      <c r="A1524">
        <v>12</v>
      </c>
      <c r="B1524" t="s">
        <v>14</v>
      </c>
      <c r="C1524" t="s">
        <v>18</v>
      </c>
      <c r="D1524" s="1">
        <v>43129</v>
      </c>
      <c r="E1524">
        <v>90</v>
      </c>
      <c r="F1524">
        <v>240</v>
      </c>
      <c r="G1524">
        <f>SUMIFS(E$2:E1524,$A$2:A1524,Extraction[[#This Row],[AreaID]])</f>
        <v>19686</v>
      </c>
      <c r="H1524">
        <f>SUMIFS(F$2:F1524,$A$2:A1524,Extraction[[#This Row],[AreaID]])</f>
        <v>17559</v>
      </c>
      <c r="I1524">
        <f>VLOOKUP(Extraction[[#This Row],[AreaID]],Reserves[],4,FALSE)-Extraction[[#This Row],[OilExtractionToDate]]</f>
        <v>43701</v>
      </c>
      <c r="J1524">
        <f>VLOOKUP(Extraction[[#This Row],[AreaID]],Reserves[],5,FALSE)-Extraction[[#This Row],[GasExtractionToDate]]</f>
        <v>79646</v>
      </c>
    </row>
    <row r="1525" spans="1:10" x14ac:dyDescent="0.35">
      <c r="A1525">
        <v>13</v>
      </c>
      <c r="B1525" t="s">
        <v>15</v>
      </c>
      <c r="C1525" t="s">
        <v>19</v>
      </c>
      <c r="D1525" s="1">
        <v>43186</v>
      </c>
      <c r="E1525">
        <v>88</v>
      </c>
      <c r="F1525">
        <v>295</v>
      </c>
      <c r="G1525">
        <f>SUMIFS(E$2:E1525,$A$2:A1525,Extraction[[#This Row],[AreaID]])</f>
        <v>21231</v>
      </c>
      <c r="H1525">
        <f>SUMIFS(F$2:F1525,$A$2:A1525,Extraction[[#This Row],[AreaID]])</f>
        <v>19582</v>
      </c>
      <c r="I1525">
        <f>VLOOKUP(Extraction[[#This Row],[AreaID]],Reserves[],4,FALSE)-Extraction[[#This Row],[OilExtractionToDate]]</f>
        <v>71472</v>
      </c>
      <c r="J1525">
        <f>VLOOKUP(Extraction[[#This Row],[AreaID]],Reserves[],5,FALSE)-Extraction[[#This Row],[GasExtractionToDate]]</f>
        <v>59873</v>
      </c>
    </row>
    <row r="1526" spans="1:10" x14ac:dyDescent="0.35">
      <c r="A1526">
        <v>4</v>
      </c>
      <c r="B1526" t="s">
        <v>5</v>
      </c>
      <c r="C1526" t="s">
        <v>8</v>
      </c>
      <c r="D1526" s="1">
        <v>43111</v>
      </c>
      <c r="E1526">
        <v>289</v>
      </c>
      <c r="F1526">
        <v>82</v>
      </c>
      <c r="G1526">
        <f>SUMIFS(E$2:E1526,$A$2:A1526,Extraction[[#This Row],[AreaID]])</f>
        <v>18413</v>
      </c>
      <c r="H1526">
        <f>SUMIFS(F$2:F1526,$A$2:A1526,Extraction[[#This Row],[AreaID]])</f>
        <v>16672</v>
      </c>
      <c r="I1526">
        <f>VLOOKUP(Extraction[[#This Row],[AreaID]],Reserves[],4,FALSE)-Extraction[[#This Row],[OilExtractionToDate]]</f>
        <v>46777</v>
      </c>
      <c r="J1526">
        <f>VLOOKUP(Extraction[[#This Row],[AreaID]],Reserves[],5,FALSE)-Extraction[[#This Row],[GasExtractionToDate]]</f>
        <v>71781</v>
      </c>
    </row>
    <row r="1527" spans="1:10" x14ac:dyDescent="0.35">
      <c r="A1527">
        <v>7</v>
      </c>
      <c r="B1527" t="s">
        <v>6</v>
      </c>
      <c r="C1527" t="s">
        <v>10</v>
      </c>
      <c r="D1527" s="1">
        <v>43443</v>
      </c>
      <c r="E1527">
        <v>232</v>
      </c>
      <c r="F1527">
        <v>242</v>
      </c>
      <c r="G1527">
        <f>SUMIFS(E$2:E1527,$A$2:A1527,Extraction[[#This Row],[AreaID]])</f>
        <v>28800</v>
      </c>
      <c r="H1527">
        <f>SUMIFS(F$2:F1527,$A$2:A1527,Extraction[[#This Row],[AreaID]])</f>
        <v>27561</v>
      </c>
      <c r="I1527">
        <f>VLOOKUP(Extraction[[#This Row],[AreaID]],Reserves[],4,FALSE)-Extraction[[#This Row],[OilExtractionToDate]]</f>
        <v>47566</v>
      </c>
      <c r="J1527">
        <f>VLOOKUP(Extraction[[#This Row],[AreaID]],Reserves[],5,FALSE)-Extraction[[#This Row],[GasExtractionToDate]]</f>
        <v>23816</v>
      </c>
    </row>
    <row r="1528" spans="1:10" x14ac:dyDescent="0.35">
      <c r="A1528">
        <v>3</v>
      </c>
      <c r="B1528" t="s">
        <v>4</v>
      </c>
      <c r="C1528" t="s">
        <v>7</v>
      </c>
      <c r="D1528" s="1">
        <v>43106</v>
      </c>
      <c r="E1528">
        <v>212</v>
      </c>
      <c r="F1528">
        <v>58</v>
      </c>
      <c r="G1528">
        <f>SUMIFS(E$2:E1528,$A$2:A1528,Extraction[[#This Row],[AreaID]])</f>
        <v>17482</v>
      </c>
      <c r="H1528">
        <f>SUMIFS(F$2:F1528,$A$2:A1528,Extraction[[#This Row],[AreaID]])</f>
        <v>14473</v>
      </c>
      <c r="I1528">
        <f>VLOOKUP(Extraction[[#This Row],[AreaID]],Reserves[],4,FALSE)-Extraction[[#This Row],[OilExtractionToDate]]</f>
        <v>34676</v>
      </c>
      <c r="J1528">
        <f>VLOOKUP(Extraction[[#This Row],[AreaID]],Reserves[],5,FALSE)-Extraction[[#This Row],[GasExtractionToDate]]</f>
        <v>81965</v>
      </c>
    </row>
    <row r="1529" spans="1:10" x14ac:dyDescent="0.35">
      <c r="A1529">
        <v>5</v>
      </c>
      <c r="B1529" t="s">
        <v>5</v>
      </c>
      <c r="C1529" t="s">
        <v>9</v>
      </c>
      <c r="D1529" s="1">
        <v>43183</v>
      </c>
      <c r="E1529">
        <v>262</v>
      </c>
      <c r="F1529">
        <v>177</v>
      </c>
      <c r="G1529">
        <f>SUMIFS(E$2:E1529,$A$2:A1529,Extraction[[#This Row],[AreaID]])</f>
        <v>21170</v>
      </c>
      <c r="H1529">
        <f>SUMIFS(F$2:F1529,$A$2:A1529,Extraction[[#This Row],[AreaID]])</f>
        <v>18519</v>
      </c>
      <c r="I1529">
        <f>VLOOKUP(Extraction[[#This Row],[AreaID]],Reserves[],4,FALSE)-Extraction[[#This Row],[OilExtractionToDate]]</f>
        <v>26253</v>
      </c>
      <c r="J1529">
        <f>VLOOKUP(Extraction[[#This Row],[AreaID]],Reserves[],5,FALSE)-Extraction[[#This Row],[GasExtractionToDate]]</f>
        <v>59189</v>
      </c>
    </row>
    <row r="1530" spans="1:10" x14ac:dyDescent="0.35">
      <c r="A1530">
        <v>4</v>
      </c>
      <c r="B1530" t="s">
        <v>5</v>
      </c>
      <c r="C1530" t="s">
        <v>8</v>
      </c>
      <c r="D1530" s="1">
        <v>43118</v>
      </c>
      <c r="E1530">
        <v>166</v>
      </c>
      <c r="F1530">
        <v>228</v>
      </c>
      <c r="G1530">
        <f>SUMIFS(E$2:E1530,$A$2:A1530,Extraction[[#This Row],[AreaID]])</f>
        <v>18579</v>
      </c>
      <c r="H1530">
        <f>SUMIFS(F$2:F1530,$A$2:A1530,Extraction[[#This Row],[AreaID]])</f>
        <v>16900</v>
      </c>
      <c r="I1530">
        <f>VLOOKUP(Extraction[[#This Row],[AreaID]],Reserves[],4,FALSE)-Extraction[[#This Row],[OilExtractionToDate]]</f>
        <v>46611</v>
      </c>
      <c r="J1530">
        <f>VLOOKUP(Extraction[[#This Row],[AreaID]],Reserves[],5,FALSE)-Extraction[[#This Row],[GasExtractionToDate]]</f>
        <v>71553</v>
      </c>
    </row>
    <row r="1531" spans="1:10" x14ac:dyDescent="0.35">
      <c r="A1531">
        <v>7</v>
      </c>
      <c r="B1531" t="s">
        <v>6</v>
      </c>
      <c r="C1531" t="s">
        <v>10</v>
      </c>
      <c r="D1531" s="1">
        <v>43451</v>
      </c>
      <c r="E1531">
        <v>169</v>
      </c>
      <c r="F1531">
        <v>51</v>
      </c>
      <c r="G1531">
        <f>SUMIFS(E$2:E1531,$A$2:A1531,Extraction[[#This Row],[AreaID]])</f>
        <v>28969</v>
      </c>
      <c r="H1531">
        <f>SUMIFS(F$2:F1531,$A$2:A1531,Extraction[[#This Row],[AreaID]])</f>
        <v>27612</v>
      </c>
      <c r="I1531">
        <f>VLOOKUP(Extraction[[#This Row],[AreaID]],Reserves[],4,FALSE)-Extraction[[#This Row],[OilExtractionToDate]]</f>
        <v>47397</v>
      </c>
      <c r="J1531">
        <f>VLOOKUP(Extraction[[#This Row],[AreaID]],Reserves[],5,FALSE)-Extraction[[#This Row],[GasExtractionToDate]]</f>
        <v>23765</v>
      </c>
    </row>
    <row r="1532" spans="1:10" x14ac:dyDescent="0.35">
      <c r="A1532">
        <v>3</v>
      </c>
      <c r="B1532" t="s">
        <v>4</v>
      </c>
      <c r="C1532" t="s">
        <v>7</v>
      </c>
      <c r="D1532" s="1">
        <v>43114</v>
      </c>
      <c r="E1532">
        <v>109</v>
      </c>
      <c r="F1532">
        <v>58</v>
      </c>
      <c r="G1532">
        <f>SUMIFS(E$2:E1532,$A$2:A1532,Extraction[[#This Row],[AreaID]])</f>
        <v>17591</v>
      </c>
      <c r="H1532">
        <f>SUMIFS(F$2:F1532,$A$2:A1532,Extraction[[#This Row],[AreaID]])</f>
        <v>14531</v>
      </c>
      <c r="I1532">
        <f>VLOOKUP(Extraction[[#This Row],[AreaID]],Reserves[],4,FALSE)-Extraction[[#This Row],[OilExtractionToDate]]</f>
        <v>34567</v>
      </c>
      <c r="J1532">
        <f>VLOOKUP(Extraction[[#This Row],[AreaID]],Reserves[],5,FALSE)-Extraction[[#This Row],[GasExtractionToDate]]</f>
        <v>81907</v>
      </c>
    </row>
    <row r="1533" spans="1:10" x14ac:dyDescent="0.35">
      <c r="A1533">
        <v>14</v>
      </c>
      <c r="B1533" t="s">
        <v>15</v>
      </c>
      <c r="C1533" t="s">
        <v>13</v>
      </c>
      <c r="D1533" s="1">
        <v>43334</v>
      </c>
      <c r="E1533">
        <v>92</v>
      </c>
      <c r="F1533">
        <v>79</v>
      </c>
      <c r="G1533">
        <f>SUMIFS(E$2:E1533,$A$2:A1533,Extraction[[#This Row],[AreaID]])</f>
        <v>23906</v>
      </c>
      <c r="H1533">
        <f>SUMIFS(F$2:F1533,$A$2:A1533,Extraction[[#This Row],[AreaID]])</f>
        <v>21623</v>
      </c>
      <c r="I1533">
        <f>VLOOKUP(Extraction[[#This Row],[AreaID]],Reserves[],4,FALSE)-Extraction[[#This Row],[OilExtractionToDate]]</f>
        <v>51505</v>
      </c>
      <c r="J1533">
        <f>VLOOKUP(Extraction[[#This Row],[AreaID]],Reserves[],5,FALSE)-Extraction[[#This Row],[GasExtractionToDate]]</f>
        <v>54515</v>
      </c>
    </row>
    <row r="1534" spans="1:10" x14ac:dyDescent="0.35">
      <c r="A1534">
        <v>13</v>
      </c>
      <c r="B1534" t="s">
        <v>15</v>
      </c>
      <c r="C1534" t="s">
        <v>19</v>
      </c>
      <c r="D1534" s="1">
        <v>43192</v>
      </c>
      <c r="E1534">
        <v>212</v>
      </c>
      <c r="F1534">
        <v>155</v>
      </c>
      <c r="G1534">
        <f>SUMIFS(E$2:E1534,$A$2:A1534,Extraction[[#This Row],[AreaID]])</f>
        <v>21443</v>
      </c>
      <c r="H1534">
        <f>SUMIFS(F$2:F1534,$A$2:A1534,Extraction[[#This Row],[AreaID]])</f>
        <v>19737</v>
      </c>
      <c r="I1534">
        <f>VLOOKUP(Extraction[[#This Row],[AreaID]],Reserves[],4,FALSE)-Extraction[[#This Row],[OilExtractionToDate]]</f>
        <v>71260</v>
      </c>
      <c r="J1534">
        <f>VLOOKUP(Extraction[[#This Row],[AreaID]],Reserves[],5,FALSE)-Extraction[[#This Row],[GasExtractionToDate]]</f>
        <v>59718</v>
      </c>
    </row>
    <row r="1535" spans="1:10" x14ac:dyDescent="0.35">
      <c r="A1535">
        <v>7</v>
      </c>
      <c r="B1535" t="s">
        <v>6</v>
      </c>
      <c r="C1535" t="s">
        <v>10</v>
      </c>
      <c r="D1535" s="1">
        <v>43458</v>
      </c>
      <c r="E1535">
        <v>98</v>
      </c>
      <c r="F1535">
        <v>243</v>
      </c>
      <c r="G1535">
        <f>SUMIFS(E$2:E1535,$A$2:A1535,Extraction[[#This Row],[AreaID]])</f>
        <v>29067</v>
      </c>
      <c r="H1535">
        <f>SUMIFS(F$2:F1535,$A$2:A1535,Extraction[[#This Row],[AreaID]])</f>
        <v>27855</v>
      </c>
      <c r="I1535">
        <f>VLOOKUP(Extraction[[#This Row],[AreaID]],Reserves[],4,FALSE)-Extraction[[#This Row],[OilExtractionToDate]]</f>
        <v>47299</v>
      </c>
      <c r="J1535">
        <f>VLOOKUP(Extraction[[#This Row],[AreaID]],Reserves[],5,FALSE)-Extraction[[#This Row],[GasExtractionToDate]]</f>
        <v>23522</v>
      </c>
    </row>
    <row r="1536" spans="1:10" x14ac:dyDescent="0.35">
      <c r="A1536">
        <v>13</v>
      </c>
      <c r="B1536" t="s">
        <v>15</v>
      </c>
      <c r="C1536" t="s">
        <v>19</v>
      </c>
      <c r="D1536" s="1">
        <v>43199</v>
      </c>
      <c r="E1536">
        <v>268</v>
      </c>
      <c r="F1536">
        <v>281</v>
      </c>
      <c r="G1536">
        <f>SUMIFS(E$2:E1536,$A$2:A1536,Extraction[[#This Row],[AreaID]])</f>
        <v>21711</v>
      </c>
      <c r="H1536">
        <f>SUMIFS(F$2:F1536,$A$2:A1536,Extraction[[#This Row],[AreaID]])</f>
        <v>20018</v>
      </c>
      <c r="I1536">
        <f>VLOOKUP(Extraction[[#This Row],[AreaID]],Reserves[],4,FALSE)-Extraction[[#This Row],[OilExtractionToDate]]</f>
        <v>70992</v>
      </c>
      <c r="J1536">
        <f>VLOOKUP(Extraction[[#This Row],[AreaID]],Reserves[],5,FALSE)-Extraction[[#This Row],[GasExtractionToDate]]</f>
        <v>59437</v>
      </c>
    </row>
    <row r="1537" spans="1:10" x14ac:dyDescent="0.35">
      <c r="A1537">
        <v>5</v>
      </c>
      <c r="B1537" t="s">
        <v>5</v>
      </c>
      <c r="C1537" t="s">
        <v>9</v>
      </c>
      <c r="D1537" s="1">
        <v>43188</v>
      </c>
      <c r="E1537">
        <v>109</v>
      </c>
      <c r="F1537">
        <v>286</v>
      </c>
      <c r="G1537">
        <f>SUMIFS(E$2:E1537,$A$2:A1537,Extraction[[#This Row],[AreaID]])</f>
        <v>21279</v>
      </c>
      <c r="H1537">
        <f>SUMIFS(F$2:F1537,$A$2:A1537,Extraction[[#This Row],[AreaID]])</f>
        <v>18805</v>
      </c>
      <c r="I1537">
        <f>VLOOKUP(Extraction[[#This Row],[AreaID]],Reserves[],4,FALSE)-Extraction[[#This Row],[OilExtractionToDate]]</f>
        <v>26144</v>
      </c>
      <c r="J1537">
        <f>VLOOKUP(Extraction[[#This Row],[AreaID]],Reserves[],5,FALSE)-Extraction[[#This Row],[GasExtractionToDate]]</f>
        <v>58903</v>
      </c>
    </row>
    <row r="1538" spans="1:10" x14ac:dyDescent="0.35">
      <c r="A1538">
        <v>1</v>
      </c>
      <c r="B1538" t="s">
        <v>4</v>
      </c>
      <c r="C1538" t="s">
        <v>12</v>
      </c>
      <c r="D1538" s="1">
        <v>43259</v>
      </c>
      <c r="E1538">
        <v>261</v>
      </c>
      <c r="F1538">
        <v>204</v>
      </c>
      <c r="G1538">
        <f>SUMIFS(E$2:E1538,$A$2:A1538,Extraction[[#This Row],[AreaID]])</f>
        <v>23173</v>
      </c>
      <c r="H1538">
        <f>SUMIFS(F$2:F1538,$A$2:A1538,Extraction[[#This Row],[AreaID]])</f>
        <v>22441</v>
      </c>
      <c r="I1538">
        <f>VLOOKUP(Extraction[[#This Row],[AreaID]],Reserves[],4,FALSE)-Extraction[[#This Row],[OilExtractionToDate]]</f>
        <v>64417</v>
      </c>
      <c r="J1538">
        <f>VLOOKUP(Extraction[[#This Row],[AreaID]],Reserves[],5,FALSE)-Extraction[[#This Row],[GasExtractionToDate]]</f>
        <v>50160</v>
      </c>
    </row>
    <row r="1539" spans="1:10" x14ac:dyDescent="0.35">
      <c r="A1539">
        <v>7</v>
      </c>
      <c r="B1539" t="s">
        <v>6</v>
      </c>
      <c r="C1539" t="s">
        <v>10</v>
      </c>
      <c r="D1539" s="1">
        <v>43465</v>
      </c>
      <c r="E1539">
        <v>291</v>
      </c>
      <c r="F1539">
        <v>94</v>
      </c>
      <c r="G1539">
        <f>SUMIFS(E$2:E1539,$A$2:A1539,Extraction[[#This Row],[AreaID]])</f>
        <v>29358</v>
      </c>
      <c r="H1539">
        <f>SUMIFS(F$2:F1539,$A$2:A1539,Extraction[[#This Row],[AreaID]])</f>
        <v>27949</v>
      </c>
      <c r="I1539">
        <f>VLOOKUP(Extraction[[#This Row],[AreaID]],Reserves[],4,FALSE)-Extraction[[#This Row],[OilExtractionToDate]]</f>
        <v>47008</v>
      </c>
      <c r="J1539">
        <f>VLOOKUP(Extraction[[#This Row],[AreaID]],Reserves[],5,FALSE)-Extraction[[#This Row],[GasExtractionToDate]]</f>
        <v>23428</v>
      </c>
    </row>
    <row r="1540" spans="1:10" x14ac:dyDescent="0.35">
      <c r="A1540">
        <v>1</v>
      </c>
      <c r="B1540" t="s">
        <v>4</v>
      </c>
      <c r="C1540" t="s">
        <v>12</v>
      </c>
      <c r="D1540" s="1">
        <v>43266</v>
      </c>
      <c r="E1540">
        <v>255</v>
      </c>
      <c r="F1540">
        <v>148</v>
      </c>
      <c r="G1540">
        <f>SUMIFS(E$2:E1540,$A$2:A1540,Extraction[[#This Row],[AreaID]])</f>
        <v>23428</v>
      </c>
      <c r="H1540">
        <f>SUMIFS(F$2:F1540,$A$2:A1540,Extraction[[#This Row],[AreaID]])</f>
        <v>22589</v>
      </c>
      <c r="I1540">
        <f>VLOOKUP(Extraction[[#This Row],[AreaID]],Reserves[],4,FALSE)-Extraction[[#This Row],[OilExtractionToDate]]</f>
        <v>64162</v>
      </c>
      <c r="J1540">
        <f>VLOOKUP(Extraction[[#This Row],[AreaID]],Reserves[],5,FALSE)-Extraction[[#This Row],[GasExtractionToDate]]</f>
        <v>50012</v>
      </c>
    </row>
    <row r="1541" spans="1:10" x14ac:dyDescent="0.35">
      <c r="A1541">
        <v>4</v>
      </c>
      <c r="B1541" t="s">
        <v>5</v>
      </c>
      <c r="C1541" t="s">
        <v>8</v>
      </c>
      <c r="D1541" s="1">
        <v>43126</v>
      </c>
      <c r="E1541">
        <v>279</v>
      </c>
      <c r="F1541">
        <v>183</v>
      </c>
      <c r="G1541">
        <f>SUMIFS(E$2:E1541,$A$2:A1541,Extraction[[#This Row],[AreaID]])</f>
        <v>18858</v>
      </c>
      <c r="H1541">
        <f>SUMIFS(F$2:F1541,$A$2:A1541,Extraction[[#This Row],[AreaID]])</f>
        <v>17083</v>
      </c>
      <c r="I1541">
        <f>VLOOKUP(Extraction[[#This Row],[AreaID]],Reserves[],4,FALSE)-Extraction[[#This Row],[OilExtractionToDate]]</f>
        <v>46332</v>
      </c>
      <c r="J1541">
        <f>VLOOKUP(Extraction[[#This Row],[AreaID]],Reserves[],5,FALSE)-Extraction[[#This Row],[GasExtractionToDate]]</f>
        <v>71370</v>
      </c>
    </row>
    <row r="1542" spans="1:10" x14ac:dyDescent="0.35">
      <c r="A1542">
        <v>7</v>
      </c>
      <c r="B1542" t="s">
        <v>6</v>
      </c>
      <c r="C1542" t="s">
        <v>10</v>
      </c>
      <c r="D1542" s="1">
        <v>43470</v>
      </c>
      <c r="E1542">
        <v>211</v>
      </c>
      <c r="F1542">
        <v>205</v>
      </c>
      <c r="G1542">
        <f>SUMIFS(E$2:E1542,$A$2:A1542,Extraction[[#This Row],[AreaID]])</f>
        <v>29569</v>
      </c>
      <c r="H1542">
        <f>SUMIFS(F$2:F1542,$A$2:A1542,Extraction[[#This Row],[AreaID]])</f>
        <v>28154</v>
      </c>
      <c r="I1542">
        <f>VLOOKUP(Extraction[[#This Row],[AreaID]],Reserves[],4,FALSE)-Extraction[[#This Row],[OilExtractionToDate]]</f>
        <v>46797</v>
      </c>
      <c r="J1542">
        <f>VLOOKUP(Extraction[[#This Row],[AreaID]],Reserves[],5,FALSE)-Extraction[[#This Row],[GasExtractionToDate]]</f>
        <v>23223</v>
      </c>
    </row>
    <row r="1543" spans="1:10" x14ac:dyDescent="0.35">
      <c r="A1543">
        <v>7</v>
      </c>
      <c r="B1543" t="s">
        <v>6</v>
      </c>
      <c r="C1543" t="s">
        <v>10</v>
      </c>
      <c r="D1543" s="1">
        <v>43474</v>
      </c>
      <c r="E1543">
        <v>232</v>
      </c>
      <c r="F1543">
        <v>208</v>
      </c>
      <c r="G1543">
        <f>SUMIFS(E$2:E1543,$A$2:A1543,Extraction[[#This Row],[AreaID]])</f>
        <v>29801</v>
      </c>
      <c r="H1543">
        <f>SUMIFS(F$2:F1543,$A$2:A1543,Extraction[[#This Row],[AreaID]])</f>
        <v>28362</v>
      </c>
      <c r="I1543">
        <f>VLOOKUP(Extraction[[#This Row],[AreaID]],Reserves[],4,FALSE)-Extraction[[#This Row],[OilExtractionToDate]]</f>
        <v>46565</v>
      </c>
      <c r="J1543">
        <f>VLOOKUP(Extraction[[#This Row],[AreaID]],Reserves[],5,FALSE)-Extraction[[#This Row],[GasExtractionToDate]]</f>
        <v>23015</v>
      </c>
    </row>
    <row r="1544" spans="1:10" x14ac:dyDescent="0.35">
      <c r="A1544">
        <v>1</v>
      </c>
      <c r="B1544" t="s">
        <v>4</v>
      </c>
      <c r="C1544" t="s">
        <v>12</v>
      </c>
      <c r="D1544" s="1">
        <v>43274</v>
      </c>
      <c r="E1544">
        <v>226</v>
      </c>
      <c r="F1544">
        <v>257</v>
      </c>
      <c r="G1544">
        <f>SUMIFS(E$2:E1544,$A$2:A1544,Extraction[[#This Row],[AreaID]])</f>
        <v>23654</v>
      </c>
      <c r="H1544">
        <f>SUMIFS(F$2:F1544,$A$2:A1544,Extraction[[#This Row],[AreaID]])</f>
        <v>22846</v>
      </c>
      <c r="I1544">
        <f>VLOOKUP(Extraction[[#This Row],[AreaID]],Reserves[],4,FALSE)-Extraction[[#This Row],[OilExtractionToDate]]</f>
        <v>63936</v>
      </c>
      <c r="J1544">
        <f>VLOOKUP(Extraction[[#This Row],[AreaID]],Reserves[],5,FALSE)-Extraction[[#This Row],[GasExtractionToDate]]</f>
        <v>49755</v>
      </c>
    </row>
    <row r="1545" spans="1:10" x14ac:dyDescent="0.35">
      <c r="A1545">
        <v>14</v>
      </c>
      <c r="B1545" t="s">
        <v>15</v>
      </c>
      <c r="C1545" t="s">
        <v>13</v>
      </c>
      <c r="D1545" s="1">
        <v>43341</v>
      </c>
      <c r="E1545">
        <v>224</v>
      </c>
      <c r="F1545">
        <v>238</v>
      </c>
      <c r="G1545">
        <f>SUMIFS(E$2:E1545,$A$2:A1545,Extraction[[#This Row],[AreaID]])</f>
        <v>24130</v>
      </c>
      <c r="H1545">
        <f>SUMIFS(F$2:F1545,$A$2:A1545,Extraction[[#This Row],[AreaID]])</f>
        <v>21861</v>
      </c>
      <c r="I1545">
        <f>VLOOKUP(Extraction[[#This Row],[AreaID]],Reserves[],4,FALSE)-Extraction[[#This Row],[OilExtractionToDate]]</f>
        <v>51281</v>
      </c>
      <c r="J1545">
        <f>VLOOKUP(Extraction[[#This Row],[AreaID]],Reserves[],5,FALSE)-Extraction[[#This Row],[GasExtractionToDate]]</f>
        <v>54277</v>
      </c>
    </row>
    <row r="1546" spans="1:10" x14ac:dyDescent="0.35">
      <c r="A1546">
        <v>10</v>
      </c>
      <c r="B1546" t="s">
        <v>14</v>
      </c>
      <c r="C1546" t="s">
        <v>16</v>
      </c>
      <c r="D1546" s="1">
        <v>43198</v>
      </c>
      <c r="E1546">
        <v>186</v>
      </c>
      <c r="F1546">
        <v>255</v>
      </c>
      <c r="G1546">
        <f>SUMIFS(E$2:E1546,$A$2:A1546,Extraction[[#This Row],[AreaID]])</f>
        <v>20026</v>
      </c>
      <c r="H1546">
        <f>SUMIFS(F$2:F1546,$A$2:A1546,Extraction[[#This Row],[AreaID]])</f>
        <v>18263</v>
      </c>
      <c r="I1546">
        <f>VLOOKUP(Extraction[[#This Row],[AreaID]],Reserves[],4,FALSE)-Extraction[[#This Row],[OilExtractionToDate]]</f>
        <v>57202</v>
      </c>
      <c r="J1546">
        <f>VLOOKUP(Extraction[[#This Row],[AreaID]],Reserves[],5,FALSE)-Extraction[[#This Row],[GasExtractionToDate]]</f>
        <v>46990</v>
      </c>
    </row>
    <row r="1547" spans="1:10" x14ac:dyDescent="0.35">
      <c r="A1547">
        <v>7</v>
      </c>
      <c r="B1547" t="s">
        <v>6</v>
      </c>
      <c r="C1547" t="s">
        <v>10</v>
      </c>
      <c r="D1547" s="1">
        <v>43477</v>
      </c>
      <c r="E1547">
        <v>125</v>
      </c>
      <c r="F1547">
        <v>116</v>
      </c>
      <c r="G1547">
        <f>SUMIFS(E$2:E1547,$A$2:A1547,Extraction[[#This Row],[AreaID]])</f>
        <v>29926</v>
      </c>
      <c r="H1547">
        <f>SUMIFS(F$2:F1547,$A$2:A1547,Extraction[[#This Row],[AreaID]])</f>
        <v>28478</v>
      </c>
      <c r="I1547">
        <f>VLOOKUP(Extraction[[#This Row],[AreaID]],Reserves[],4,FALSE)-Extraction[[#This Row],[OilExtractionToDate]]</f>
        <v>46440</v>
      </c>
      <c r="J1547">
        <f>VLOOKUP(Extraction[[#This Row],[AreaID]],Reserves[],5,FALSE)-Extraction[[#This Row],[GasExtractionToDate]]</f>
        <v>22899</v>
      </c>
    </row>
    <row r="1548" spans="1:10" x14ac:dyDescent="0.35">
      <c r="A1548">
        <v>10</v>
      </c>
      <c r="B1548" t="s">
        <v>14</v>
      </c>
      <c r="C1548" t="s">
        <v>16</v>
      </c>
      <c r="D1548" s="1">
        <v>43206</v>
      </c>
      <c r="E1548">
        <v>293</v>
      </c>
      <c r="F1548">
        <v>215</v>
      </c>
      <c r="G1548">
        <f>SUMIFS(E$2:E1548,$A$2:A1548,Extraction[[#This Row],[AreaID]])</f>
        <v>20319</v>
      </c>
      <c r="H1548">
        <f>SUMIFS(F$2:F1548,$A$2:A1548,Extraction[[#This Row],[AreaID]])</f>
        <v>18478</v>
      </c>
      <c r="I1548">
        <f>VLOOKUP(Extraction[[#This Row],[AreaID]],Reserves[],4,FALSE)-Extraction[[#This Row],[OilExtractionToDate]]</f>
        <v>56909</v>
      </c>
      <c r="J1548">
        <f>VLOOKUP(Extraction[[#This Row],[AreaID]],Reserves[],5,FALSE)-Extraction[[#This Row],[GasExtractionToDate]]</f>
        <v>46775</v>
      </c>
    </row>
    <row r="1549" spans="1:10" x14ac:dyDescent="0.35">
      <c r="A1549">
        <v>10</v>
      </c>
      <c r="B1549" t="s">
        <v>14</v>
      </c>
      <c r="C1549" t="s">
        <v>16</v>
      </c>
      <c r="D1549" s="1">
        <v>43209</v>
      </c>
      <c r="E1549">
        <v>256</v>
      </c>
      <c r="F1549">
        <v>255</v>
      </c>
      <c r="G1549">
        <f>SUMIFS(E$2:E1549,$A$2:A1549,Extraction[[#This Row],[AreaID]])</f>
        <v>20575</v>
      </c>
      <c r="H1549">
        <f>SUMIFS(F$2:F1549,$A$2:A1549,Extraction[[#This Row],[AreaID]])</f>
        <v>18733</v>
      </c>
      <c r="I1549">
        <f>VLOOKUP(Extraction[[#This Row],[AreaID]],Reserves[],4,FALSE)-Extraction[[#This Row],[OilExtractionToDate]]</f>
        <v>56653</v>
      </c>
      <c r="J1549">
        <f>VLOOKUP(Extraction[[#This Row],[AreaID]],Reserves[],5,FALSE)-Extraction[[#This Row],[GasExtractionToDate]]</f>
        <v>46520</v>
      </c>
    </row>
    <row r="1550" spans="1:10" x14ac:dyDescent="0.35">
      <c r="A1550">
        <v>12</v>
      </c>
      <c r="B1550" t="s">
        <v>14</v>
      </c>
      <c r="C1550" t="s">
        <v>18</v>
      </c>
      <c r="D1550" s="1">
        <v>43136</v>
      </c>
      <c r="E1550">
        <v>100</v>
      </c>
      <c r="F1550">
        <v>221</v>
      </c>
      <c r="G1550">
        <f>SUMIFS(E$2:E1550,$A$2:A1550,Extraction[[#This Row],[AreaID]])</f>
        <v>19786</v>
      </c>
      <c r="H1550">
        <f>SUMIFS(F$2:F1550,$A$2:A1550,Extraction[[#This Row],[AreaID]])</f>
        <v>17780</v>
      </c>
      <c r="I1550">
        <f>VLOOKUP(Extraction[[#This Row],[AreaID]],Reserves[],4,FALSE)-Extraction[[#This Row],[OilExtractionToDate]]</f>
        <v>43601</v>
      </c>
      <c r="J1550">
        <f>VLOOKUP(Extraction[[#This Row],[AreaID]],Reserves[],5,FALSE)-Extraction[[#This Row],[GasExtractionToDate]]</f>
        <v>79425</v>
      </c>
    </row>
    <row r="1551" spans="1:10" x14ac:dyDescent="0.35">
      <c r="A1551">
        <v>3</v>
      </c>
      <c r="B1551" t="s">
        <v>4</v>
      </c>
      <c r="C1551" t="s">
        <v>7</v>
      </c>
      <c r="D1551" s="1">
        <v>43118</v>
      </c>
      <c r="E1551">
        <v>145</v>
      </c>
      <c r="F1551">
        <v>185</v>
      </c>
      <c r="G1551">
        <f>SUMIFS(E$2:E1551,$A$2:A1551,Extraction[[#This Row],[AreaID]])</f>
        <v>17736</v>
      </c>
      <c r="H1551">
        <f>SUMIFS(F$2:F1551,$A$2:A1551,Extraction[[#This Row],[AreaID]])</f>
        <v>14716</v>
      </c>
      <c r="I1551">
        <f>VLOOKUP(Extraction[[#This Row],[AreaID]],Reserves[],4,FALSE)-Extraction[[#This Row],[OilExtractionToDate]]</f>
        <v>34422</v>
      </c>
      <c r="J1551">
        <f>VLOOKUP(Extraction[[#This Row],[AreaID]],Reserves[],5,FALSE)-Extraction[[#This Row],[GasExtractionToDate]]</f>
        <v>81722</v>
      </c>
    </row>
    <row r="1552" spans="1:10" x14ac:dyDescent="0.35">
      <c r="A1552">
        <v>10</v>
      </c>
      <c r="B1552" t="s">
        <v>14</v>
      </c>
      <c r="C1552" t="s">
        <v>16</v>
      </c>
      <c r="D1552" s="1">
        <v>43216</v>
      </c>
      <c r="E1552">
        <v>238</v>
      </c>
      <c r="F1552">
        <v>132</v>
      </c>
      <c r="G1552">
        <f>SUMIFS(E$2:E1552,$A$2:A1552,Extraction[[#This Row],[AreaID]])</f>
        <v>20813</v>
      </c>
      <c r="H1552">
        <f>SUMIFS(F$2:F1552,$A$2:A1552,Extraction[[#This Row],[AreaID]])</f>
        <v>18865</v>
      </c>
      <c r="I1552">
        <f>VLOOKUP(Extraction[[#This Row],[AreaID]],Reserves[],4,FALSE)-Extraction[[#This Row],[OilExtractionToDate]]</f>
        <v>56415</v>
      </c>
      <c r="J1552">
        <f>VLOOKUP(Extraction[[#This Row],[AreaID]],Reserves[],5,FALSE)-Extraction[[#This Row],[GasExtractionToDate]]</f>
        <v>46388</v>
      </c>
    </row>
    <row r="1553" spans="1:10" x14ac:dyDescent="0.35">
      <c r="A1553">
        <v>7</v>
      </c>
      <c r="B1553" t="s">
        <v>6</v>
      </c>
      <c r="C1553" t="s">
        <v>10</v>
      </c>
      <c r="D1553" s="1">
        <v>43484</v>
      </c>
      <c r="E1553">
        <v>80</v>
      </c>
      <c r="F1553">
        <v>138</v>
      </c>
      <c r="G1553">
        <f>SUMIFS(E$2:E1553,$A$2:A1553,Extraction[[#This Row],[AreaID]])</f>
        <v>30006</v>
      </c>
      <c r="H1553">
        <f>SUMIFS(F$2:F1553,$A$2:A1553,Extraction[[#This Row],[AreaID]])</f>
        <v>28616</v>
      </c>
      <c r="I1553">
        <f>VLOOKUP(Extraction[[#This Row],[AreaID]],Reserves[],4,FALSE)-Extraction[[#This Row],[OilExtractionToDate]]</f>
        <v>46360</v>
      </c>
      <c r="J1553">
        <f>VLOOKUP(Extraction[[#This Row],[AreaID]],Reserves[],5,FALSE)-Extraction[[#This Row],[GasExtractionToDate]]</f>
        <v>22761</v>
      </c>
    </row>
    <row r="1554" spans="1:10" x14ac:dyDescent="0.35">
      <c r="A1554">
        <v>11</v>
      </c>
      <c r="B1554" t="s">
        <v>14</v>
      </c>
      <c r="C1554" t="s">
        <v>17</v>
      </c>
      <c r="D1554" s="1">
        <v>43120</v>
      </c>
      <c r="E1554">
        <v>293</v>
      </c>
      <c r="F1554">
        <v>283</v>
      </c>
      <c r="G1554">
        <f>SUMIFS(E$2:E1554,$A$2:A1554,Extraction[[#This Row],[AreaID]])</f>
        <v>19371</v>
      </c>
      <c r="H1554">
        <f>SUMIFS(F$2:F1554,$A$2:A1554,Extraction[[#This Row],[AreaID]])</f>
        <v>18212</v>
      </c>
      <c r="I1554">
        <f>VLOOKUP(Extraction[[#This Row],[AreaID]],Reserves[],4,FALSE)-Extraction[[#This Row],[OilExtractionToDate]]</f>
        <v>56609</v>
      </c>
      <c r="J1554">
        <f>VLOOKUP(Extraction[[#This Row],[AreaID]],Reserves[],5,FALSE)-Extraction[[#This Row],[GasExtractionToDate]]</f>
        <v>78585</v>
      </c>
    </row>
    <row r="1555" spans="1:10" x14ac:dyDescent="0.35">
      <c r="A1555">
        <v>7</v>
      </c>
      <c r="B1555" t="s">
        <v>6</v>
      </c>
      <c r="C1555" t="s">
        <v>10</v>
      </c>
      <c r="D1555" s="1">
        <v>43488</v>
      </c>
      <c r="E1555">
        <v>221</v>
      </c>
      <c r="F1555">
        <v>265</v>
      </c>
      <c r="G1555">
        <f>SUMIFS(E$2:E1555,$A$2:A1555,Extraction[[#This Row],[AreaID]])</f>
        <v>30227</v>
      </c>
      <c r="H1555">
        <f>SUMIFS(F$2:F1555,$A$2:A1555,Extraction[[#This Row],[AreaID]])</f>
        <v>28881</v>
      </c>
      <c r="I1555">
        <f>VLOOKUP(Extraction[[#This Row],[AreaID]],Reserves[],4,FALSE)-Extraction[[#This Row],[OilExtractionToDate]]</f>
        <v>46139</v>
      </c>
      <c r="J1555">
        <f>VLOOKUP(Extraction[[#This Row],[AreaID]],Reserves[],5,FALSE)-Extraction[[#This Row],[GasExtractionToDate]]</f>
        <v>22496</v>
      </c>
    </row>
    <row r="1556" spans="1:10" x14ac:dyDescent="0.35">
      <c r="A1556">
        <v>12</v>
      </c>
      <c r="B1556" t="s">
        <v>14</v>
      </c>
      <c r="C1556" t="s">
        <v>18</v>
      </c>
      <c r="D1556" s="1">
        <v>43139</v>
      </c>
      <c r="E1556">
        <v>268</v>
      </c>
      <c r="F1556">
        <v>229</v>
      </c>
      <c r="G1556">
        <f>SUMIFS(E$2:E1556,$A$2:A1556,Extraction[[#This Row],[AreaID]])</f>
        <v>20054</v>
      </c>
      <c r="H1556">
        <f>SUMIFS(F$2:F1556,$A$2:A1556,Extraction[[#This Row],[AreaID]])</f>
        <v>18009</v>
      </c>
      <c r="I1556">
        <f>VLOOKUP(Extraction[[#This Row],[AreaID]],Reserves[],4,FALSE)-Extraction[[#This Row],[OilExtractionToDate]]</f>
        <v>43333</v>
      </c>
      <c r="J1556">
        <f>VLOOKUP(Extraction[[#This Row],[AreaID]],Reserves[],5,FALSE)-Extraction[[#This Row],[GasExtractionToDate]]</f>
        <v>79196</v>
      </c>
    </row>
    <row r="1557" spans="1:10" x14ac:dyDescent="0.35">
      <c r="A1557">
        <v>7</v>
      </c>
      <c r="B1557" t="s">
        <v>6</v>
      </c>
      <c r="C1557" t="s">
        <v>10</v>
      </c>
      <c r="D1557" s="1">
        <v>43493</v>
      </c>
      <c r="E1557">
        <v>254</v>
      </c>
      <c r="F1557">
        <v>218</v>
      </c>
      <c r="G1557">
        <f>SUMIFS(E$2:E1557,$A$2:A1557,Extraction[[#This Row],[AreaID]])</f>
        <v>30481</v>
      </c>
      <c r="H1557">
        <f>SUMIFS(F$2:F1557,$A$2:A1557,Extraction[[#This Row],[AreaID]])</f>
        <v>29099</v>
      </c>
      <c r="I1557">
        <f>VLOOKUP(Extraction[[#This Row],[AreaID]],Reserves[],4,FALSE)-Extraction[[#This Row],[OilExtractionToDate]]</f>
        <v>45885</v>
      </c>
      <c r="J1557">
        <f>VLOOKUP(Extraction[[#This Row],[AreaID]],Reserves[],5,FALSE)-Extraction[[#This Row],[GasExtractionToDate]]</f>
        <v>22278</v>
      </c>
    </row>
    <row r="1558" spans="1:10" x14ac:dyDescent="0.35">
      <c r="A1558">
        <v>10</v>
      </c>
      <c r="B1558" t="s">
        <v>14</v>
      </c>
      <c r="C1558" t="s">
        <v>16</v>
      </c>
      <c r="D1558" s="1">
        <v>43222</v>
      </c>
      <c r="E1558">
        <v>123</v>
      </c>
      <c r="F1558">
        <v>245</v>
      </c>
      <c r="G1558">
        <f>SUMIFS(E$2:E1558,$A$2:A1558,Extraction[[#This Row],[AreaID]])</f>
        <v>20936</v>
      </c>
      <c r="H1558">
        <f>SUMIFS(F$2:F1558,$A$2:A1558,Extraction[[#This Row],[AreaID]])</f>
        <v>19110</v>
      </c>
      <c r="I1558">
        <f>VLOOKUP(Extraction[[#This Row],[AreaID]],Reserves[],4,FALSE)-Extraction[[#This Row],[OilExtractionToDate]]</f>
        <v>56292</v>
      </c>
      <c r="J1558">
        <f>VLOOKUP(Extraction[[#This Row],[AreaID]],Reserves[],5,FALSE)-Extraction[[#This Row],[GasExtractionToDate]]</f>
        <v>46143</v>
      </c>
    </row>
    <row r="1559" spans="1:10" x14ac:dyDescent="0.35">
      <c r="A1559">
        <v>12</v>
      </c>
      <c r="B1559" t="s">
        <v>14</v>
      </c>
      <c r="C1559" t="s">
        <v>18</v>
      </c>
      <c r="D1559" s="1">
        <v>43146</v>
      </c>
      <c r="E1559">
        <v>93</v>
      </c>
      <c r="F1559">
        <v>225</v>
      </c>
      <c r="G1559">
        <f>SUMIFS(E$2:E1559,$A$2:A1559,Extraction[[#This Row],[AreaID]])</f>
        <v>20147</v>
      </c>
      <c r="H1559">
        <f>SUMIFS(F$2:F1559,$A$2:A1559,Extraction[[#This Row],[AreaID]])</f>
        <v>18234</v>
      </c>
      <c r="I1559">
        <f>VLOOKUP(Extraction[[#This Row],[AreaID]],Reserves[],4,FALSE)-Extraction[[#This Row],[OilExtractionToDate]]</f>
        <v>43240</v>
      </c>
      <c r="J1559">
        <f>VLOOKUP(Extraction[[#This Row],[AreaID]],Reserves[],5,FALSE)-Extraction[[#This Row],[GasExtractionToDate]]</f>
        <v>78971</v>
      </c>
    </row>
    <row r="1560" spans="1:10" x14ac:dyDescent="0.35">
      <c r="A1560">
        <v>14</v>
      </c>
      <c r="B1560" t="s">
        <v>15</v>
      </c>
      <c r="C1560" t="s">
        <v>13</v>
      </c>
      <c r="D1560" s="1">
        <v>43348</v>
      </c>
      <c r="E1560">
        <v>174</v>
      </c>
      <c r="F1560">
        <v>198</v>
      </c>
      <c r="G1560">
        <f>SUMIFS(E$2:E1560,$A$2:A1560,Extraction[[#This Row],[AreaID]])</f>
        <v>24304</v>
      </c>
      <c r="H1560">
        <f>SUMIFS(F$2:F1560,$A$2:A1560,Extraction[[#This Row],[AreaID]])</f>
        <v>22059</v>
      </c>
      <c r="I1560">
        <f>VLOOKUP(Extraction[[#This Row],[AreaID]],Reserves[],4,FALSE)-Extraction[[#This Row],[OilExtractionToDate]]</f>
        <v>51107</v>
      </c>
      <c r="J1560">
        <f>VLOOKUP(Extraction[[#This Row],[AreaID]],Reserves[],5,FALSE)-Extraction[[#This Row],[GasExtractionToDate]]</f>
        <v>54079</v>
      </c>
    </row>
    <row r="1561" spans="1:10" x14ac:dyDescent="0.35">
      <c r="A1561">
        <v>7</v>
      </c>
      <c r="B1561" t="s">
        <v>6</v>
      </c>
      <c r="C1561" t="s">
        <v>10</v>
      </c>
      <c r="D1561" s="1">
        <v>43501</v>
      </c>
      <c r="E1561">
        <v>192</v>
      </c>
      <c r="F1561">
        <v>67</v>
      </c>
      <c r="G1561">
        <f>SUMIFS(E$2:E1561,$A$2:A1561,Extraction[[#This Row],[AreaID]])</f>
        <v>30673</v>
      </c>
      <c r="H1561">
        <f>SUMIFS(F$2:F1561,$A$2:A1561,Extraction[[#This Row],[AreaID]])</f>
        <v>29166</v>
      </c>
      <c r="I1561">
        <f>VLOOKUP(Extraction[[#This Row],[AreaID]],Reserves[],4,FALSE)-Extraction[[#This Row],[OilExtractionToDate]]</f>
        <v>45693</v>
      </c>
      <c r="J1561">
        <f>VLOOKUP(Extraction[[#This Row],[AreaID]],Reserves[],5,FALSE)-Extraction[[#This Row],[GasExtractionToDate]]</f>
        <v>22211</v>
      </c>
    </row>
    <row r="1562" spans="1:10" x14ac:dyDescent="0.35">
      <c r="A1562">
        <v>3</v>
      </c>
      <c r="B1562" t="s">
        <v>4</v>
      </c>
      <c r="C1562" t="s">
        <v>7</v>
      </c>
      <c r="D1562" s="1">
        <v>43123</v>
      </c>
      <c r="E1562">
        <v>249</v>
      </c>
      <c r="F1562">
        <v>186</v>
      </c>
      <c r="G1562">
        <f>SUMIFS(E$2:E1562,$A$2:A1562,Extraction[[#This Row],[AreaID]])</f>
        <v>17985</v>
      </c>
      <c r="H1562">
        <f>SUMIFS(F$2:F1562,$A$2:A1562,Extraction[[#This Row],[AreaID]])</f>
        <v>14902</v>
      </c>
      <c r="I1562">
        <f>VLOOKUP(Extraction[[#This Row],[AreaID]],Reserves[],4,FALSE)-Extraction[[#This Row],[OilExtractionToDate]]</f>
        <v>34173</v>
      </c>
      <c r="J1562">
        <f>VLOOKUP(Extraction[[#This Row],[AreaID]],Reserves[],5,FALSE)-Extraction[[#This Row],[GasExtractionToDate]]</f>
        <v>81536</v>
      </c>
    </row>
    <row r="1563" spans="1:10" x14ac:dyDescent="0.35">
      <c r="A1563">
        <v>7</v>
      </c>
      <c r="B1563" t="s">
        <v>6</v>
      </c>
      <c r="C1563" t="s">
        <v>10</v>
      </c>
      <c r="D1563" s="1">
        <v>43509</v>
      </c>
      <c r="E1563">
        <v>111</v>
      </c>
      <c r="F1563">
        <v>65</v>
      </c>
      <c r="G1563">
        <f>SUMIFS(E$2:E1563,$A$2:A1563,Extraction[[#This Row],[AreaID]])</f>
        <v>30784</v>
      </c>
      <c r="H1563">
        <f>SUMIFS(F$2:F1563,$A$2:A1563,Extraction[[#This Row],[AreaID]])</f>
        <v>29231</v>
      </c>
      <c r="I1563">
        <f>VLOOKUP(Extraction[[#This Row],[AreaID]],Reserves[],4,FALSE)-Extraction[[#This Row],[OilExtractionToDate]]</f>
        <v>45582</v>
      </c>
      <c r="J1563">
        <f>VLOOKUP(Extraction[[#This Row],[AreaID]],Reserves[],5,FALSE)-Extraction[[#This Row],[GasExtractionToDate]]</f>
        <v>22146</v>
      </c>
    </row>
    <row r="1564" spans="1:10" x14ac:dyDescent="0.35">
      <c r="A1564">
        <v>4</v>
      </c>
      <c r="B1564" t="s">
        <v>5</v>
      </c>
      <c r="C1564" t="s">
        <v>8</v>
      </c>
      <c r="D1564" s="1">
        <v>43134</v>
      </c>
      <c r="E1564">
        <v>298</v>
      </c>
      <c r="F1564">
        <v>203</v>
      </c>
      <c r="G1564">
        <f>SUMIFS(E$2:E1564,$A$2:A1564,Extraction[[#This Row],[AreaID]])</f>
        <v>19156</v>
      </c>
      <c r="H1564">
        <f>SUMIFS(F$2:F1564,$A$2:A1564,Extraction[[#This Row],[AreaID]])</f>
        <v>17286</v>
      </c>
      <c r="I1564">
        <f>VLOOKUP(Extraction[[#This Row],[AreaID]],Reserves[],4,FALSE)-Extraction[[#This Row],[OilExtractionToDate]]</f>
        <v>46034</v>
      </c>
      <c r="J1564">
        <f>VLOOKUP(Extraction[[#This Row],[AreaID]],Reserves[],5,FALSE)-Extraction[[#This Row],[GasExtractionToDate]]</f>
        <v>71167</v>
      </c>
    </row>
    <row r="1565" spans="1:10" x14ac:dyDescent="0.35">
      <c r="A1565">
        <v>7</v>
      </c>
      <c r="B1565" t="s">
        <v>6</v>
      </c>
      <c r="C1565" t="s">
        <v>10</v>
      </c>
      <c r="D1565" s="1">
        <v>43512</v>
      </c>
      <c r="E1565">
        <v>118</v>
      </c>
      <c r="F1565">
        <v>278</v>
      </c>
      <c r="G1565">
        <f>SUMIFS(E$2:E1565,$A$2:A1565,Extraction[[#This Row],[AreaID]])</f>
        <v>30902</v>
      </c>
      <c r="H1565">
        <f>SUMIFS(F$2:F1565,$A$2:A1565,Extraction[[#This Row],[AreaID]])</f>
        <v>29509</v>
      </c>
      <c r="I1565">
        <f>VLOOKUP(Extraction[[#This Row],[AreaID]],Reserves[],4,FALSE)-Extraction[[#This Row],[OilExtractionToDate]]</f>
        <v>45464</v>
      </c>
      <c r="J1565">
        <f>VLOOKUP(Extraction[[#This Row],[AreaID]],Reserves[],5,FALSE)-Extraction[[#This Row],[GasExtractionToDate]]</f>
        <v>21868</v>
      </c>
    </row>
    <row r="1566" spans="1:10" x14ac:dyDescent="0.35">
      <c r="A1566">
        <v>11</v>
      </c>
      <c r="B1566" t="s">
        <v>14</v>
      </c>
      <c r="C1566" t="s">
        <v>17</v>
      </c>
      <c r="D1566" s="1">
        <v>43127</v>
      </c>
      <c r="E1566">
        <v>206</v>
      </c>
      <c r="F1566">
        <v>101</v>
      </c>
      <c r="G1566">
        <f>SUMIFS(E$2:E1566,$A$2:A1566,Extraction[[#This Row],[AreaID]])</f>
        <v>19577</v>
      </c>
      <c r="H1566">
        <f>SUMIFS(F$2:F1566,$A$2:A1566,Extraction[[#This Row],[AreaID]])</f>
        <v>18313</v>
      </c>
      <c r="I1566">
        <f>VLOOKUP(Extraction[[#This Row],[AreaID]],Reserves[],4,FALSE)-Extraction[[#This Row],[OilExtractionToDate]]</f>
        <v>56403</v>
      </c>
      <c r="J1566">
        <f>VLOOKUP(Extraction[[#This Row],[AreaID]],Reserves[],5,FALSE)-Extraction[[#This Row],[GasExtractionToDate]]</f>
        <v>78484</v>
      </c>
    </row>
    <row r="1567" spans="1:10" x14ac:dyDescent="0.35">
      <c r="A1567">
        <v>1</v>
      </c>
      <c r="B1567" t="s">
        <v>4</v>
      </c>
      <c r="C1567" t="s">
        <v>12</v>
      </c>
      <c r="D1567" s="1">
        <v>43277</v>
      </c>
      <c r="E1567">
        <v>184</v>
      </c>
      <c r="F1567">
        <v>187</v>
      </c>
      <c r="G1567">
        <f>SUMIFS(E$2:E1567,$A$2:A1567,Extraction[[#This Row],[AreaID]])</f>
        <v>23838</v>
      </c>
      <c r="H1567">
        <f>SUMIFS(F$2:F1567,$A$2:A1567,Extraction[[#This Row],[AreaID]])</f>
        <v>23033</v>
      </c>
      <c r="I1567">
        <f>VLOOKUP(Extraction[[#This Row],[AreaID]],Reserves[],4,FALSE)-Extraction[[#This Row],[OilExtractionToDate]]</f>
        <v>63752</v>
      </c>
      <c r="J1567">
        <f>VLOOKUP(Extraction[[#This Row],[AreaID]],Reserves[],5,FALSE)-Extraction[[#This Row],[GasExtractionToDate]]</f>
        <v>49568</v>
      </c>
    </row>
    <row r="1568" spans="1:10" x14ac:dyDescent="0.35">
      <c r="A1568">
        <v>1</v>
      </c>
      <c r="B1568" t="s">
        <v>4</v>
      </c>
      <c r="C1568" t="s">
        <v>12</v>
      </c>
      <c r="D1568" s="1">
        <v>43283</v>
      </c>
      <c r="E1568">
        <v>150</v>
      </c>
      <c r="F1568">
        <v>192</v>
      </c>
      <c r="G1568">
        <f>SUMIFS(E$2:E1568,$A$2:A1568,Extraction[[#This Row],[AreaID]])</f>
        <v>23988</v>
      </c>
      <c r="H1568">
        <f>SUMIFS(F$2:F1568,$A$2:A1568,Extraction[[#This Row],[AreaID]])</f>
        <v>23225</v>
      </c>
      <c r="I1568">
        <f>VLOOKUP(Extraction[[#This Row],[AreaID]],Reserves[],4,FALSE)-Extraction[[#This Row],[OilExtractionToDate]]</f>
        <v>63602</v>
      </c>
      <c r="J1568">
        <f>VLOOKUP(Extraction[[#This Row],[AreaID]],Reserves[],5,FALSE)-Extraction[[#This Row],[GasExtractionToDate]]</f>
        <v>49376</v>
      </c>
    </row>
    <row r="1569" spans="1:10" x14ac:dyDescent="0.35">
      <c r="A1569">
        <v>7</v>
      </c>
      <c r="B1569" t="s">
        <v>6</v>
      </c>
      <c r="C1569" t="s">
        <v>10</v>
      </c>
      <c r="D1569" s="1">
        <v>43516</v>
      </c>
      <c r="E1569">
        <v>183</v>
      </c>
      <c r="F1569">
        <v>69</v>
      </c>
      <c r="G1569">
        <f>SUMIFS(E$2:E1569,$A$2:A1569,Extraction[[#This Row],[AreaID]])</f>
        <v>31085</v>
      </c>
      <c r="H1569">
        <f>SUMIFS(F$2:F1569,$A$2:A1569,Extraction[[#This Row],[AreaID]])</f>
        <v>29578</v>
      </c>
      <c r="I1569">
        <f>VLOOKUP(Extraction[[#This Row],[AreaID]],Reserves[],4,FALSE)-Extraction[[#This Row],[OilExtractionToDate]]</f>
        <v>45281</v>
      </c>
      <c r="J1569">
        <f>VLOOKUP(Extraction[[#This Row],[AreaID]],Reserves[],5,FALSE)-Extraction[[#This Row],[GasExtractionToDate]]</f>
        <v>21799</v>
      </c>
    </row>
    <row r="1570" spans="1:10" x14ac:dyDescent="0.35">
      <c r="A1570">
        <v>12</v>
      </c>
      <c r="B1570" t="s">
        <v>14</v>
      </c>
      <c r="C1570" t="s">
        <v>18</v>
      </c>
      <c r="D1570" s="1">
        <v>43152</v>
      </c>
      <c r="E1570">
        <v>201</v>
      </c>
      <c r="F1570">
        <v>67</v>
      </c>
      <c r="G1570">
        <f>SUMIFS(E$2:E1570,$A$2:A1570,Extraction[[#This Row],[AreaID]])</f>
        <v>20348</v>
      </c>
      <c r="H1570">
        <f>SUMIFS(F$2:F1570,$A$2:A1570,Extraction[[#This Row],[AreaID]])</f>
        <v>18301</v>
      </c>
      <c r="I1570">
        <f>VLOOKUP(Extraction[[#This Row],[AreaID]],Reserves[],4,FALSE)-Extraction[[#This Row],[OilExtractionToDate]]</f>
        <v>43039</v>
      </c>
      <c r="J1570">
        <f>VLOOKUP(Extraction[[#This Row],[AreaID]],Reserves[],5,FALSE)-Extraction[[#This Row],[GasExtractionToDate]]</f>
        <v>78904</v>
      </c>
    </row>
    <row r="1571" spans="1:10" x14ac:dyDescent="0.35">
      <c r="A1571">
        <v>14</v>
      </c>
      <c r="B1571" t="s">
        <v>15</v>
      </c>
      <c r="C1571" t="s">
        <v>13</v>
      </c>
      <c r="D1571" s="1">
        <v>43352</v>
      </c>
      <c r="E1571">
        <v>265</v>
      </c>
      <c r="F1571">
        <v>267</v>
      </c>
      <c r="G1571">
        <f>SUMIFS(E$2:E1571,$A$2:A1571,Extraction[[#This Row],[AreaID]])</f>
        <v>24569</v>
      </c>
      <c r="H1571">
        <f>SUMIFS(F$2:F1571,$A$2:A1571,Extraction[[#This Row],[AreaID]])</f>
        <v>22326</v>
      </c>
      <c r="I1571">
        <f>VLOOKUP(Extraction[[#This Row],[AreaID]],Reserves[],4,FALSE)-Extraction[[#This Row],[OilExtractionToDate]]</f>
        <v>50842</v>
      </c>
      <c r="J1571">
        <f>VLOOKUP(Extraction[[#This Row],[AreaID]],Reserves[],5,FALSE)-Extraction[[#This Row],[GasExtractionToDate]]</f>
        <v>53812</v>
      </c>
    </row>
    <row r="1572" spans="1:10" x14ac:dyDescent="0.35">
      <c r="A1572">
        <v>2</v>
      </c>
      <c r="B1572" t="s">
        <v>4</v>
      </c>
      <c r="C1572" t="s">
        <v>13</v>
      </c>
      <c r="D1572" s="1">
        <v>43203</v>
      </c>
      <c r="E1572">
        <v>207</v>
      </c>
      <c r="F1572">
        <v>270</v>
      </c>
      <c r="G1572">
        <f>SUMIFS(E$2:E1572,$A$2:A1572,Extraction[[#This Row],[AreaID]])</f>
        <v>21547</v>
      </c>
      <c r="H1572">
        <f>SUMIFS(F$2:F1572,$A$2:A1572,Extraction[[#This Row],[AreaID]])</f>
        <v>20588</v>
      </c>
      <c r="I1572">
        <f>VLOOKUP(Extraction[[#This Row],[AreaID]],Reserves[],4,FALSE)-Extraction[[#This Row],[OilExtractionToDate]]</f>
        <v>42894</v>
      </c>
      <c r="J1572">
        <f>VLOOKUP(Extraction[[#This Row],[AreaID]],Reserves[],5,FALSE)-Extraction[[#This Row],[GasExtractionToDate]]</f>
        <v>65621</v>
      </c>
    </row>
    <row r="1573" spans="1:10" x14ac:dyDescent="0.35">
      <c r="A1573">
        <v>11</v>
      </c>
      <c r="B1573" t="s">
        <v>14</v>
      </c>
      <c r="C1573" t="s">
        <v>17</v>
      </c>
      <c r="D1573" s="1">
        <v>43135</v>
      </c>
      <c r="E1573">
        <v>283</v>
      </c>
      <c r="F1573">
        <v>98</v>
      </c>
      <c r="G1573">
        <f>SUMIFS(E$2:E1573,$A$2:A1573,Extraction[[#This Row],[AreaID]])</f>
        <v>19860</v>
      </c>
      <c r="H1573">
        <f>SUMIFS(F$2:F1573,$A$2:A1573,Extraction[[#This Row],[AreaID]])</f>
        <v>18411</v>
      </c>
      <c r="I1573">
        <f>VLOOKUP(Extraction[[#This Row],[AreaID]],Reserves[],4,FALSE)-Extraction[[#This Row],[OilExtractionToDate]]</f>
        <v>56120</v>
      </c>
      <c r="J1573">
        <f>VLOOKUP(Extraction[[#This Row],[AreaID]],Reserves[],5,FALSE)-Extraction[[#This Row],[GasExtractionToDate]]</f>
        <v>78386</v>
      </c>
    </row>
    <row r="1574" spans="1:10" x14ac:dyDescent="0.35">
      <c r="A1574">
        <v>12</v>
      </c>
      <c r="B1574" t="s">
        <v>14</v>
      </c>
      <c r="C1574" t="s">
        <v>18</v>
      </c>
      <c r="D1574" s="1">
        <v>43156</v>
      </c>
      <c r="E1574">
        <v>106</v>
      </c>
      <c r="F1574">
        <v>203</v>
      </c>
      <c r="G1574">
        <f>SUMIFS(E$2:E1574,$A$2:A1574,Extraction[[#This Row],[AreaID]])</f>
        <v>20454</v>
      </c>
      <c r="H1574">
        <f>SUMIFS(F$2:F1574,$A$2:A1574,Extraction[[#This Row],[AreaID]])</f>
        <v>18504</v>
      </c>
      <c r="I1574">
        <f>VLOOKUP(Extraction[[#This Row],[AreaID]],Reserves[],4,FALSE)-Extraction[[#This Row],[OilExtractionToDate]]</f>
        <v>42933</v>
      </c>
      <c r="J1574">
        <f>VLOOKUP(Extraction[[#This Row],[AreaID]],Reserves[],5,FALSE)-Extraction[[#This Row],[GasExtractionToDate]]</f>
        <v>78701</v>
      </c>
    </row>
    <row r="1575" spans="1:10" x14ac:dyDescent="0.35">
      <c r="A1575">
        <v>1</v>
      </c>
      <c r="B1575" t="s">
        <v>4</v>
      </c>
      <c r="C1575" t="s">
        <v>12</v>
      </c>
      <c r="D1575" s="1">
        <v>43288</v>
      </c>
      <c r="E1575">
        <v>96</v>
      </c>
      <c r="F1575">
        <v>233</v>
      </c>
      <c r="G1575">
        <f>SUMIFS(E$2:E1575,$A$2:A1575,Extraction[[#This Row],[AreaID]])</f>
        <v>24084</v>
      </c>
      <c r="H1575">
        <f>SUMIFS(F$2:F1575,$A$2:A1575,Extraction[[#This Row],[AreaID]])</f>
        <v>23458</v>
      </c>
      <c r="I1575">
        <f>VLOOKUP(Extraction[[#This Row],[AreaID]],Reserves[],4,FALSE)-Extraction[[#This Row],[OilExtractionToDate]]</f>
        <v>63506</v>
      </c>
      <c r="J1575">
        <f>VLOOKUP(Extraction[[#This Row],[AreaID]],Reserves[],5,FALSE)-Extraction[[#This Row],[GasExtractionToDate]]</f>
        <v>49143</v>
      </c>
    </row>
    <row r="1576" spans="1:10" x14ac:dyDescent="0.35">
      <c r="A1576">
        <v>3</v>
      </c>
      <c r="B1576" t="s">
        <v>4</v>
      </c>
      <c r="C1576" t="s">
        <v>7</v>
      </c>
      <c r="D1576" s="1">
        <v>43128</v>
      </c>
      <c r="E1576">
        <v>270</v>
      </c>
      <c r="F1576">
        <v>226</v>
      </c>
      <c r="G1576">
        <f>SUMIFS(E$2:E1576,$A$2:A1576,Extraction[[#This Row],[AreaID]])</f>
        <v>18255</v>
      </c>
      <c r="H1576">
        <f>SUMIFS(F$2:F1576,$A$2:A1576,Extraction[[#This Row],[AreaID]])</f>
        <v>15128</v>
      </c>
      <c r="I1576">
        <f>VLOOKUP(Extraction[[#This Row],[AreaID]],Reserves[],4,FALSE)-Extraction[[#This Row],[OilExtractionToDate]]</f>
        <v>33903</v>
      </c>
      <c r="J1576">
        <f>VLOOKUP(Extraction[[#This Row],[AreaID]],Reserves[],5,FALSE)-Extraction[[#This Row],[GasExtractionToDate]]</f>
        <v>81310</v>
      </c>
    </row>
    <row r="1577" spans="1:10" x14ac:dyDescent="0.35">
      <c r="A1577">
        <v>12</v>
      </c>
      <c r="B1577" t="s">
        <v>14</v>
      </c>
      <c r="C1577" t="s">
        <v>18</v>
      </c>
      <c r="D1577" s="1">
        <v>43160</v>
      </c>
      <c r="E1577">
        <v>114</v>
      </c>
      <c r="F1577">
        <v>300</v>
      </c>
      <c r="G1577">
        <f>SUMIFS(E$2:E1577,$A$2:A1577,Extraction[[#This Row],[AreaID]])</f>
        <v>20568</v>
      </c>
      <c r="H1577">
        <f>SUMIFS(F$2:F1577,$A$2:A1577,Extraction[[#This Row],[AreaID]])</f>
        <v>18804</v>
      </c>
      <c r="I1577">
        <f>VLOOKUP(Extraction[[#This Row],[AreaID]],Reserves[],4,FALSE)-Extraction[[#This Row],[OilExtractionToDate]]</f>
        <v>42819</v>
      </c>
      <c r="J1577">
        <f>VLOOKUP(Extraction[[#This Row],[AreaID]],Reserves[],5,FALSE)-Extraction[[#This Row],[GasExtractionToDate]]</f>
        <v>78401</v>
      </c>
    </row>
    <row r="1578" spans="1:10" x14ac:dyDescent="0.35">
      <c r="A1578">
        <v>3</v>
      </c>
      <c r="B1578" t="s">
        <v>4</v>
      </c>
      <c r="C1578" t="s">
        <v>7</v>
      </c>
      <c r="D1578" s="1">
        <v>43133</v>
      </c>
      <c r="E1578">
        <v>271</v>
      </c>
      <c r="F1578">
        <v>52</v>
      </c>
      <c r="G1578">
        <f>SUMIFS(E$2:E1578,$A$2:A1578,Extraction[[#This Row],[AreaID]])</f>
        <v>18526</v>
      </c>
      <c r="H1578">
        <f>SUMIFS(F$2:F1578,$A$2:A1578,Extraction[[#This Row],[AreaID]])</f>
        <v>15180</v>
      </c>
      <c r="I1578">
        <f>VLOOKUP(Extraction[[#This Row],[AreaID]],Reserves[],4,FALSE)-Extraction[[#This Row],[OilExtractionToDate]]</f>
        <v>33632</v>
      </c>
      <c r="J1578">
        <f>VLOOKUP(Extraction[[#This Row],[AreaID]],Reserves[],5,FALSE)-Extraction[[#This Row],[GasExtractionToDate]]</f>
        <v>81258</v>
      </c>
    </row>
    <row r="1579" spans="1:10" x14ac:dyDescent="0.35">
      <c r="A1579">
        <v>1</v>
      </c>
      <c r="B1579" t="s">
        <v>4</v>
      </c>
      <c r="C1579" t="s">
        <v>12</v>
      </c>
      <c r="D1579" s="1">
        <v>43296</v>
      </c>
      <c r="E1579">
        <v>254</v>
      </c>
      <c r="F1579">
        <v>270</v>
      </c>
      <c r="G1579">
        <f>SUMIFS(E$2:E1579,$A$2:A1579,Extraction[[#This Row],[AreaID]])</f>
        <v>24338</v>
      </c>
      <c r="H1579">
        <f>SUMIFS(F$2:F1579,$A$2:A1579,Extraction[[#This Row],[AreaID]])</f>
        <v>23728</v>
      </c>
      <c r="I1579">
        <f>VLOOKUP(Extraction[[#This Row],[AreaID]],Reserves[],4,FALSE)-Extraction[[#This Row],[OilExtractionToDate]]</f>
        <v>63252</v>
      </c>
      <c r="J1579">
        <f>VLOOKUP(Extraction[[#This Row],[AreaID]],Reserves[],5,FALSE)-Extraction[[#This Row],[GasExtractionToDate]]</f>
        <v>48873</v>
      </c>
    </row>
    <row r="1580" spans="1:10" x14ac:dyDescent="0.35">
      <c r="A1580">
        <v>7</v>
      </c>
      <c r="B1580" t="s">
        <v>6</v>
      </c>
      <c r="C1580" t="s">
        <v>10</v>
      </c>
      <c r="D1580" s="1">
        <v>43522</v>
      </c>
      <c r="E1580">
        <v>150</v>
      </c>
      <c r="F1580">
        <v>92</v>
      </c>
      <c r="G1580">
        <f>SUMIFS(E$2:E1580,$A$2:A1580,Extraction[[#This Row],[AreaID]])</f>
        <v>31235</v>
      </c>
      <c r="H1580">
        <f>SUMIFS(F$2:F1580,$A$2:A1580,Extraction[[#This Row],[AreaID]])</f>
        <v>29670</v>
      </c>
      <c r="I1580">
        <f>VLOOKUP(Extraction[[#This Row],[AreaID]],Reserves[],4,FALSE)-Extraction[[#This Row],[OilExtractionToDate]]</f>
        <v>45131</v>
      </c>
      <c r="J1580">
        <f>VLOOKUP(Extraction[[#This Row],[AreaID]],Reserves[],5,FALSE)-Extraction[[#This Row],[GasExtractionToDate]]</f>
        <v>21707</v>
      </c>
    </row>
    <row r="1581" spans="1:10" x14ac:dyDescent="0.35">
      <c r="A1581">
        <v>3</v>
      </c>
      <c r="B1581" t="s">
        <v>4</v>
      </c>
      <c r="C1581" t="s">
        <v>7</v>
      </c>
      <c r="D1581" s="1">
        <v>43138</v>
      </c>
      <c r="E1581">
        <v>214</v>
      </c>
      <c r="F1581">
        <v>241</v>
      </c>
      <c r="G1581">
        <f>SUMIFS(E$2:E1581,$A$2:A1581,Extraction[[#This Row],[AreaID]])</f>
        <v>18740</v>
      </c>
      <c r="H1581">
        <f>SUMIFS(F$2:F1581,$A$2:A1581,Extraction[[#This Row],[AreaID]])</f>
        <v>15421</v>
      </c>
      <c r="I1581">
        <f>VLOOKUP(Extraction[[#This Row],[AreaID]],Reserves[],4,FALSE)-Extraction[[#This Row],[OilExtractionToDate]]</f>
        <v>33418</v>
      </c>
      <c r="J1581">
        <f>VLOOKUP(Extraction[[#This Row],[AreaID]],Reserves[],5,FALSE)-Extraction[[#This Row],[GasExtractionToDate]]</f>
        <v>81017</v>
      </c>
    </row>
    <row r="1582" spans="1:10" x14ac:dyDescent="0.35">
      <c r="A1582">
        <v>11</v>
      </c>
      <c r="B1582" t="s">
        <v>14</v>
      </c>
      <c r="C1582" t="s">
        <v>17</v>
      </c>
      <c r="D1582" s="1">
        <v>43138</v>
      </c>
      <c r="E1582">
        <v>251</v>
      </c>
      <c r="F1582">
        <v>74</v>
      </c>
      <c r="G1582">
        <f>SUMIFS(E$2:E1582,$A$2:A1582,Extraction[[#This Row],[AreaID]])</f>
        <v>20111</v>
      </c>
      <c r="H1582">
        <f>SUMIFS(F$2:F1582,$A$2:A1582,Extraction[[#This Row],[AreaID]])</f>
        <v>18485</v>
      </c>
      <c r="I1582">
        <f>VLOOKUP(Extraction[[#This Row],[AreaID]],Reserves[],4,FALSE)-Extraction[[#This Row],[OilExtractionToDate]]</f>
        <v>55869</v>
      </c>
      <c r="J1582">
        <f>VLOOKUP(Extraction[[#This Row],[AreaID]],Reserves[],5,FALSE)-Extraction[[#This Row],[GasExtractionToDate]]</f>
        <v>78312</v>
      </c>
    </row>
    <row r="1583" spans="1:10" x14ac:dyDescent="0.35">
      <c r="A1583">
        <v>11</v>
      </c>
      <c r="B1583" t="s">
        <v>14</v>
      </c>
      <c r="C1583" t="s">
        <v>17</v>
      </c>
      <c r="D1583" s="1">
        <v>43145</v>
      </c>
      <c r="E1583">
        <v>280</v>
      </c>
      <c r="F1583">
        <v>107</v>
      </c>
      <c r="G1583">
        <f>SUMIFS(E$2:E1583,$A$2:A1583,Extraction[[#This Row],[AreaID]])</f>
        <v>20391</v>
      </c>
      <c r="H1583">
        <f>SUMIFS(F$2:F1583,$A$2:A1583,Extraction[[#This Row],[AreaID]])</f>
        <v>18592</v>
      </c>
      <c r="I1583">
        <f>VLOOKUP(Extraction[[#This Row],[AreaID]],Reserves[],4,FALSE)-Extraction[[#This Row],[OilExtractionToDate]]</f>
        <v>55589</v>
      </c>
      <c r="J1583">
        <f>VLOOKUP(Extraction[[#This Row],[AreaID]],Reserves[],5,FALSE)-Extraction[[#This Row],[GasExtractionToDate]]</f>
        <v>78205</v>
      </c>
    </row>
    <row r="1584" spans="1:10" x14ac:dyDescent="0.35">
      <c r="A1584">
        <v>7</v>
      </c>
      <c r="B1584" t="s">
        <v>6</v>
      </c>
      <c r="C1584" t="s">
        <v>10</v>
      </c>
      <c r="D1584" s="1">
        <v>43526</v>
      </c>
      <c r="E1584">
        <v>208</v>
      </c>
      <c r="F1584">
        <v>123</v>
      </c>
      <c r="G1584">
        <f>SUMIFS(E$2:E1584,$A$2:A1584,Extraction[[#This Row],[AreaID]])</f>
        <v>31443</v>
      </c>
      <c r="H1584">
        <f>SUMIFS(F$2:F1584,$A$2:A1584,Extraction[[#This Row],[AreaID]])</f>
        <v>29793</v>
      </c>
      <c r="I1584">
        <f>VLOOKUP(Extraction[[#This Row],[AreaID]],Reserves[],4,FALSE)-Extraction[[#This Row],[OilExtractionToDate]]</f>
        <v>44923</v>
      </c>
      <c r="J1584">
        <f>VLOOKUP(Extraction[[#This Row],[AreaID]],Reserves[],5,FALSE)-Extraction[[#This Row],[GasExtractionToDate]]</f>
        <v>21584</v>
      </c>
    </row>
    <row r="1585" spans="1:10" x14ac:dyDescent="0.35">
      <c r="A1585">
        <v>9</v>
      </c>
      <c r="B1585" t="s">
        <v>6</v>
      </c>
      <c r="C1585" t="s">
        <v>11</v>
      </c>
      <c r="D1585" s="1">
        <v>42591</v>
      </c>
      <c r="E1585">
        <v>84</v>
      </c>
      <c r="F1585">
        <v>146</v>
      </c>
      <c r="G1585">
        <f>SUMIFS(E$2:E1585,$A$2:A1585,Extraction[[#This Row],[AreaID]])</f>
        <v>84</v>
      </c>
      <c r="H1585">
        <f>SUMIFS(F$2:F1585,$A$2:A1585,Extraction[[#This Row],[AreaID]])</f>
        <v>146</v>
      </c>
      <c r="I1585">
        <f>VLOOKUP(Extraction[[#This Row],[AreaID]],Reserves[],4,FALSE)-Extraction[[#This Row],[OilExtractionToDate]]</f>
        <v>91079</v>
      </c>
      <c r="J1585">
        <f>VLOOKUP(Extraction[[#This Row],[AreaID]],Reserves[],5,FALSE)-Extraction[[#This Row],[GasExtractionToDate]]</f>
        <v>95792</v>
      </c>
    </row>
    <row r="1586" spans="1:10" x14ac:dyDescent="0.35">
      <c r="A1586">
        <v>9</v>
      </c>
      <c r="B1586" t="s">
        <v>6</v>
      </c>
      <c r="C1586" t="s">
        <v>11</v>
      </c>
      <c r="D1586" s="1">
        <v>42594</v>
      </c>
      <c r="E1586">
        <v>218</v>
      </c>
      <c r="F1586">
        <v>286</v>
      </c>
      <c r="G1586">
        <f>SUMIFS(E$2:E1586,$A$2:A1586,Extraction[[#This Row],[AreaID]])</f>
        <v>302</v>
      </c>
      <c r="H1586">
        <f>SUMIFS(F$2:F1586,$A$2:A1586,Extraction[[#This Row],[AreaID]])</f>
        <v>432</v>
      </c>
      <c r="I1586">
        <f>VLOOKUP(Extraction[[#This Row],[AreaID]],Reserves[],4,FALSE)-Extraction[[#This Row],[OilExtractionToDate]]</f>
        <v>90861</v>
      </c>
      <c r="J1586">
        <f>VLOOKUP(Extraction[[#This Row],[AreaID]],Reserves[],5,FALSE)-Extraction[[#This Row],[GasExtractionToDate]]</f>
        <v>95506</v>
      </c>
    </row>
    <row r="1587" spans="1:10" x14ac:dyDescent="0.35">
      <c r="A1587">
        <v>3</v>
      </c>
      <c r="B1587" t="s">
        <v>4</v>
      </c>
      <c r="C1587" t="s">
        <v>7</v>
      </c>
      <c r="D1587" s="1">
        <v>43141</v>
      </c>
      <c r="E1587">
        <v>143</v>
      </c>
      <c r="F1587">
        <v>207</v>
      </c>
      <c r="G1587">
        <f>SUMIFS(E$2:E1587,$A$2:A1587,Extraction[[#This Row],[AreaID]])</f>
        <v>18883</v>
      </c>
      <c r="H1587">
        <f>SUMIFS(F$2:F1587,$A$2:A1587,Extraction[[#This Row],[AreaID]])</f>
        <v>15628</v>
      </c>
      <c r="I1587">
        <f>VLOOKUP(Extraction[[#This Row],[AreaID]],Reserves[],4,FALSE)-Extraction[[#This Row],[OilExtractionToDate]]</f>
        <v>33275</v>
      </c>
      <c r="J1587">
        <f>VLOOKUP(Extraction[[#This Row],[AreaID]],Reserves[],5,FALSE)-Extraction[[#This Row],[GasExtractionToDate]]</f>
        <v>80810</v>
      </c>
    </row>
    <row r="1588" spans="1:10" x14ac:dyDescent="0.35">
      <c r="A1588">
        <v>10</v>
      </c>
      <c r="B1588" t="s">
        <v>14</v>
      </c>
      <c r="C1588" t="s">
        <v>16</v>
      </c>
      <c r="D1588" s="1">
        <v>43228</v>
      </c>
      <c r="E1588">
        <v>194</v>
      </c>
      <c r="F1588">
        <v>256</v>
      </c>
      <c r="G1588">
        <f>SUMIFS(E$2:E1588,$A$2:A1588,Extraction[[#This Row],[AreaID]])</f>
        <v>21130</v>
      </c>
      <c r="H1588">
        <f>SUMIFS(F$2:F1588,$A$2:A1588,Extraction[[#This Row],[AreaID]])</f>
        <v>19366</v>
      </c>
      <c r="I1588">
        <f>VLOOKUP(Extraction[[#This Row],[AreaID]],Reserves[],4,FALSE)-Extraction[[#This Row],[OilExtractionToDate]]</f>
        <v>56098</v>
      </c>
      <c r="J1588">
        <f>VLOOKUP(Extraction[[#This Row],[AreaID]],Reserves[],5,FALSE)-Extraction[[#This Row],[GasExtractionToDate]]</f>
        <v>45887</v>
      </c>
    </row>
    <row r="1589" spans="1:10" x14ac:dyDescent="0.35">
      <c r="A1589">
        <v>11</v>
      </c>
      <c r="B1589" t="s">
        <v>14</v>
      </c>
      <c r="C1589" t="s">
        <v>17</v>
      </c>
      <c r="D1589" s="1">
        <v>43148</v>
      </c>
      <c r="E1589">
        <v>239</v>
      </c>
      <c r="F1589">
        <v>215</v>
      </c>
      <c r="G1589">
        <f>SUMIFS(E$2:E1589,$A$2:A1589,Extraction[[#This Row],[AreaID]])</f>
        <v>20630</v>
      </c>
      <c r="H1589">
        <f>SUMIFS(F$2:F1589,$A$2:A1589,Extraction[[#This Row],[AreaID]])</f>
        <v>18807</v>
      </c>
      <c r="I1589">
        <f>VLOOKUP(Extraction[[#This Row],[AreaID]],Reserves[],4,FALSE)-Extraction[[#This Row],[OilExtractionToDate]]</f>
        <v>55350</v>
      </c>
      <c r="J1589">
        <f>VLOOKUP(Extraction[[#This Row],[AreaID]],Reserves[],5,FALSE)-Extraction[[#This Row],[GasExtractionToDate]]</f>
        <v>77990</v>
      </c>
    </row>
    <row r="1590" spans="1:10" x14ac:dyDescent="0.35">
      <c r="A1590">
        <v>13</v>
      </c>
      <c r="B1590" t="s">
        <v>15</v>
      </c>
      <c r="C1590" t="s">
        <v>19</v>
      </c>
      <c r="D1590" s="1">
        <v>43203</v>
      </c>
      <c r="E1590">
        <v>238</v>
      </c>
      <c r="F1590">
        <v>71</v>
      </c>
      <c r="G1590">
        <f>SUMIFS(E$2:E1590,$A$2:A1590,Extraction[[#This Row],[AreaID]])</f>
        <v>21949</v>
      </c>
      <c r="H1590">
        <f>SUMIFS(F$2:F1590,$A$2:A1590,Extraction[[#This Row],[AreaID]])</f>
        <v>20089</v>
      </c>
      <c r="I1590">
        <f>VLOOKUP(Extraction[[#This Row],[AreaID]],Reserves[],4,FALSE)-Extraction[[#This Row],[OilExtractionToDate]]</f>
        <v>70754</v>
      </c>
      <c r="J1590">
        <f>VLOOKUP(Extraction[[#This Row],[AreaID]],Reserves[],5,FALSE)-Extraction[[#This Row],[GasExtractionToDate]]</f>
        <v>59366</v>
      </c>
    </row>
    <row r="1591" spans="1:10" x14ac:dyDescent="0.35">
      <c r="A1591">
        <v>14</v>
      </c>
      <c r="B1591" t="s">
        <v>15</v>
      </c>
      <c r="C1591" t="s">
        <v>13</v>
      </c>
      <c r="D1591" s="1">
        <v>43358</v>
      </c>
      <c r="E1591">
        <v>233</v>
      </c>
      <c r="F1591">
        <v>237</v>
      </c>
      <c r="G1591">
        <f>SUMIFS(E$2:E1591,$A$2:A1591,Extraction[[#This Row],[AreaID]])</f>
        <v>24802</v>
      </c>
      <c r="H1591">
        <f>SUMIFS(F$2:F1591,$A$2:A1591,Extraction[[#This Row],[AreaID]])</f>
        <v>22563</v>
      </c>
      <c r="I1591">
        <f>VLOOKUP(Extraction[[#This Row],[AreaID]],Reserves[],4,FALSE)-Extraction[[#This Row],[OilExtractionToDate]]</f>
        <v>50609</v>
      </c>
      <c r="J1591">
        <f>VLOOKUP(Extraction[[#This Row],[AreaID]],Reserves[],5,FALSE)-Extraction[[#This Row],[GasExtractionToDate]]</f>
        <v>53575</v>
      </c>
    </row>
    <row r="1592" spans="1:10" x14ac:dyDescent="0.35">
      <c r="A1592">
        <v>4</v>
      </c>
      <c r="B1592" t="s">
        <v>5</v>
      </c>
      <c r="C1592" t="s">
        <v>8</v>
      </c>
      <c r="D1592" s="1">
        <v>43139</v>
      </c>
      <c r="E1592">
        <v>261</v>
      </c>
      <c r="F1592">
        <v>69</v>
      </c>
      <c r="G1592">
        <f>SUMIFS(E$2:E1592,$A$2:A1592,Extraction[[#This Row],[AreaID]])</f>
        <v>19417</v>
      </c>
      <c r="H1592">
        <f>SUMIFS(F$2:F1592,$A$2:A1592,Extraction[[#This Row],[AreaID]])</f>
        <v>17355</v>
      </c>
      <c r="I1592">
        <f>VLOOKUP(Extraction[[#This Row],[AreaID]],Reserves[],4,FALSE)-Extraction[[#This Row],[OilExtractionToDate]]</f>
        <v>45773</v>
      </c>
      <c r="J1592">
        <f>VLOOKUP(Extraction[[#This Row],[AreaID]],Reserves[],5,FALSE)-Extraction[[#This Row],[GasExtractionToDate]]</f>
        <v>71098</v>
      </c>
    </row>
    <row r="1593" spans="1:10" x14ac:dyDescent="0.35">
      <c r="A1593">
        <v>9</v>
      </c>
      <c r="B1593" t="s">
        <v>6</v>
      </c>
      <c r="C1593" t="s">
        <v>11</v>
      </c>
      <c r="D1593" s="1">
        <v>42600</v>
      </c>
      <c r="E1593">
        <v>113</v>
      </c>
      <c r="F1593">
        <v>80</v>
      </c>
      <c r="G1593">
        <f>SUMIFS(E$2:E1593,$A$2:A1593,Extraction[[#This Row],[AreaID]])</f>
        <v>415</v>
      </c>
      <c r="H1593">
        <f>SUMIFS(F$2:F1593,$A$2:A1593,Extraction[[#This Row],[AreaID]])</f>
        <v>512</v>
      </c>
      <c r="I1593">
        <f>VLOOKUP(Extraction[[#This Row],[AreaID]],Reserves[],4,FALSE)-Extraction[[#This Row],[OilExtractionToDate]]</f>
        <v>90748</v>
      </c>
      <c r="J1593">
        <f>VLOOKUP(Extraction[[#This Row],[AreaID]],Reserves[],5,FALSE)-Extraction[[#This Row],[GasExtractionToDate]]</f>
        <v>95426</v>
      </c>
    </row>
    <row r="1594" spans="1:10" x14ac:dyDescent="0.35">
      <c r="A1594">
        <v>9</v>
      </c>
      <c r="B1594" t="s">
        <v>6</v>
      </c>
      <c r="C1594" t="s">
        <v>11</v>
      </c>
      <c r="D1594" s="1">
        <v>42604</v>
      </c>
      <c r="E1594">
        <v>221</v>
      </c>
      <c r="F1594">
        <v>232</v>
      </c>
      <c r="G1594">
        <f>SUMIFS(E$2:E1594,$A$2:A1594,Extraction[[#This Row],[AreaID]])</f>
        <v>636</v>
      </c>
      <c r="H1594">
        <f>SUMIFS(F$2:F1594,$A$2:A1594,Extraction[[#This Row],[AreaID]])</f>
        <v>744</v>
      </c>
      <c r="I1594">
        <f>VLOOKUP(Extraction[[#This Row],[AreaID]],Reserves[],4,FALSE)-Extraction[[#This Row],[OilExtractionToDate]]</f>
        <v>90527</v>
      </c>
      <c r="J1594">
        <f>VLOOKUP(Extraction[[#This Row],[AreaID]],Reserves[],5,FALSE)-Extraction[[#This Row],[GasExtractionToDate]]</f>
        <v>95194</v>
      </c>
    </row>
    <row r="1595" spans="1:10" x14ac:dyDescent="0.35">
      <c r="A1595">
        <v>3</v>
      </c>
      <c r="B1595" t="s">
        <v>4</v>
      </c>
      <c r="C1595" t="s">
        <v>7</v>
      </c>
      <c r="D1595" s="1">
        <v>43144</v>
      </c>
      <c r="E1595">
        <v>289</v>
      </c>
      <c r="F1595">
        <v>228</v>
      </c>
      <c r="G1595">
        <f>SUMIFS(E$2:E1595,$A$2:A1595,Extraction[[#This Row],[AreaID]])</f>
        <v>19172</v>
      </c>
      <c r="H1595">
        <f>SUMIFS(F$2:F1595,$A$2:A1595,Extraction[[#This Row],[AreaID]])</f>
        <v>15856</v>
      </c>
      <c r="I1595">
        <f>VLOOKUP(Extraction[[#This Row],[AreaID]],Reserves[],4,FALSE)-Extraction[[#This Row],[OilExtractionToDate]]</f>
        <v>32986</v>
      </c>
      <c r="J1595">
        <f>VLOOKUP(Extraction[[#This Row],[AreaID]],Reserves[],5,FALSE)-Extraction[[#This Row],[GasExtractionToDate]]</f>
        <v>80582</v>
      </c>
    </row>
    <row r="1596" spans="1:10" x14ac:dyDescent="0.35">
      <c r="A1596">
        <v>4</v>
      </c>
      <c r="B1596" t="s">
        <v>5</v>
      </c>
      <c r="C1596" t="s">
        <v>8</v>
      </c>
      <c r="D1596" s="1">
        <v>43145</v>
      </c>
      <c r="E1596">
        <v>281</v>
      </c>
      <c r="F1596">
        <v>129</v>
      </c>
      <c r="G1596">
        <f>SUMIFS(E$2:E1596,$A$2:A1596,Extraction[[#This Row],[AreaID]])</f>
        <v>19698</v>
      </c>
      <c r="H1596">
        <f>SUMIFS(F$2:F1596,$A$2:A1596,Extraction[[#This Row],[AreaID]])</f>
        <v>17484</v>
      </c>
      <c r="I1596">
        <f>VLOOKUP(Extraction[[#This Row],[AreaID]],Reserves[],4,FALSE)-Extraction[[#This Row],[OilExtractionToDate]]</f>
        <v>45492</v>
      </c>
      <c r="J1596">
        <f>VLOOKUP(Extraction[[#This Row],[AreaID]],Reserves[],5,FALSE)-Extraction[[#This Row],[GasExtractionToDate]]</f>
        <v>70969</v>
      </c>
    </row>
    <row r="1597" spans="1:10" x14ac:dyDescent="0.35">
      <c r="A1597">
        <v>2</v>
      </c>
      <c r="B1597" t="s">
        <v>4</v>
      </c>
      <c r="C1597" t="s">
        <v>13</v>
      </c>
      <c r="D1597" s="1">
        <v>43207</v>
      </c>
      <c r="E1597">
        <v>204</v>
      </c>
      <c r="F1597">
        <v>275</v>
      </c>
      <c r="G1597">
        <f>SUMIFS(E$2:E1597,$A$2:A1597,Extraction[[#This Row],[AreaID]])</f>
        <v>21751</v>
      </c>
      <c r="H1597">
        <f>SUMIFS(F$2:F1597,$A$2:A1597,Extraction[[#This Row],[AreaID]])</f>
        <v>20863</v>
      </c>
      <c r="I1597">
        <f>VLOOKUP(Extraction[[#This Row],[AreaID]],Reserves[],4,FALSE)-Extraction[[#This Row],[OilExtractionToDate]]</f>
        <v>42690</v>
      </c>
      <c r="J1597">
        <f>VLOOKUP(Extraction[[#This Row],[AreaID]],Reserves[],5,FALSE)-Extraction[[#This Row],[GasExtractionToDate]]</f>
        <v>65346</v>
      </c>
    </row>
    <row r="1598" spans="1:10" x14ac:dyDescent="0.35">
      <c r="A1598">
        <v>4</v>
      </c>
      <c r="B1598" t="s">
        <v>5</v>
      </c>
      <c r="C1598" t="s">
        <v>8</v>
      </c>
      <c r="D1598" s="1">
        <v>43153</v>
      </c>
      <c r="E1598">
        <v>87</v>
      </c>
      <c r="F1598">
        <v>271</v>
      </c>
      <c r="G1598">
        <f>SUMIFS(E$2:E1598,$A$2:A1598,Extraction[[#This Row],[AreaID]])</f>
        <v>19785</v>
      </c>
      <c r="H1598">
        <f>SUMIFS(F$2:F1598,$A$2:A1598,Extraction[[#This Row],[AreaID]])</f>
        <v>17755</v>
      </c>
      <c r="I1598">
        <f>VLOOKUP(Extraction[[#This Row],[AreaID]],Reserves[],4,FALSE)-Extraction[[#This Row],[OilExtractionToDate]]</f>
        <v>45405</v>
      </c>
      <c r="J1598">
        <f>VLOOKUP(Extraction[[#This Row],[AreaID]],Reserves[],5,FALSE)-Extraction[[#This Row],[GasExtractionToDate]]</f>
        <v>70698</v>
      </c>
    </row>
    <row r="1599" spans="1:10" x14ac:dyDescent="0.35">
      <c r="A1599">
        <v>3</v>
      </c>
      <c r="B1599" t="s">
        <v>4</v>
      </c>
      <c r="C1599" t="s">
        <v>7</v>
      </c>
      <c r="D1599" s="1">
        <v>43150</v>
      </c>
      <c r="E1599">
        <v>83</v>
      </c>
      <c r="F1599">
        <v>236</v>
      </c>
      <c r="G1599">
        <f>SUMIFS(E$2:E1599,$A$2:A1599,Extraction[[#This Row],[AreaID]])</f>
        <v>19255</v>
      </c>
      <c r="H1599">
        <f>SUMIFS(F$2:F1599,$A$2:A1599,Extraction[[#This Row],[AreaID]])</f>
        <v>16092</v>
      </c>
      <c r="I1599">
        <f>VLOOKUP(Extraction[[#This Row],[AreaID]],Reserves[],4,FALSE)-Extraction[[#This Row],[OilExtractionToDate]]</f>
        <v>32903</v>
      </c>
      <c r="J1599">
        <f>VLOOKUP(Extraction[[#This Row],[AreaID]],Reserves[],5,FALSE)-Extraction[[#This Row],[GasExtractionToDate]]</f>
        <v>80346</v>
      </c>
    </row>
    <row r="1600" spans="1:10" x14ac:dyDescent="0.35">
      <c r="A1600">
        <v>11</v>
      </c>
      <c r="B1600" t="s">
        <v>14</v>
      </c>
      <c r="C1600" t="s">
        <v>17</v>
      </c>
      <c r="D1600" s="1">
        <v>43153</v>
      </c>
      <c r="E1600">
        <v>112</v>
      </c>
      <c r="F1600">
        <v>162</v>
      </c>
      <c r="G1600">
        <f>SUMIFS(E$2:E1600,$A$2:A1600,Extraction[[#This Row],[AreaID]])</f>
        <v>20742</v>
      </c>
      <c r="H1600">
        <f>SUMIFS(F$2:F1600,$A$2:A1600,Extraction[[#This Row],[AreaID]])</f>
        <v>18969</v>
      </c>
      <c r="I1600">
        <f>VLOOKUP(Extraction[[#This Row],[AreaID]],Reserves[],4,FALSE)-Extraction[[#This Row],[OilExtractionToDate]]</f>
        <v>55238</v>
      </c>
      <c r="J1600">
        <f>VLOOKUP(Extraction[[#This Row],[AreaID]],Reserves[],5,FALSE)-Extraction[[#This Row],[GasExtractionToDate]]</f>
        <v>77828</v>
      </c>
    </row>
    <row r="1601" spans="1:10" x14ac:dyDescent="0.35">
      <c r="A1601">
        <v>9</v>
      </c>
      <c r="B1601" t="s">
        <v>6</v>
      </c>
      <c r="C1601" t="s">
        <v>11</v>
      </c>
      <c r="D1601" s="1">
        <v>42611</v>
      </c>
      <c r="E1601">
        <v>235</v>
      </c>
      <c r="F1601">
        <v>275</v>
      </c>
      <c r="G1601">
        <f>SUMIFS(E$2:E1601,$A$2:A1601,Extraction[[#This Row],[AreaID]])</f>
        <v>871</v>
      </c>
      <c r="H1601">
        <f>SUMIFS(F$2:F1601,$A$2:A1601,Extraction[[#This Row],[AreaID]])</f>
        <v>1019</v>
      </c>
      <c r="I1601">
        <f>VLOOKUP(Extraction[[#This Row],[AreaID]],Reserves[],4,FALSE)-Extraction[[#This Row],[OilExtractionToDate]]</f>
        <v>90292</v>
      </c>
      <c r="J1601">
        <f>VLOOKUP(Extraction[[#This Row],[AreaID]],Reserves[],5,FALSE)-Extraction[[#This Row],[GasExtractionToDate]]</f>
        <v>94919</v>
      </c>
    </row>
    <row r="1602" spans="1:10" x14ac:dyDescent="0.35">
      <c r="A1602">
        <v>14</v>
      </c>
      <c r="B1602" t="s">
        <v>15</v>
      </c>
      <c r="C1602" t="s">
        <v>13</v>
      </c>
      <c r="D1602" s="1">
        <v>43363</v>
      </c>
      <c r="E1602">
        <v>157</v>
      </c>
      <c r="F1602">
        <v>52</v>
      </c>
      <c r="G1602">
        <f>SUMIFS(E$2:E1602,$A$2:A1602,Extraction[[#This Row],[AreaID]])</f>
        <v>24959</v>
      </c>
      <c r="H1602">
        <f>SUMIFS(F$2:F1602,$A$2:A1602,Extraction[[#This Row],[AreaID]])</f>
        <v>22615</v>
      </c>
      <c r="I1602">
        <f>VLOOKUP(Extraction[[#This Row],[AreaID]],Reserves[],4,FALSE)-Extraction[[#This Row],[OilExtractionToDate]]</f>
        <v>50452</v>
      </c>
      <c r="J1602">
        <f>VLOOKUP(Extraction[[#This Row],[AreaID]],Reserves[],5,FALSE)-Extraction[[#This Row],[GasExtractionToDate]]</f>
        <v>53523</v>
      </c>
    </row>
    <row r="1603" spans="1:10" x14ac:dyDescent="0.35">
      <c r="A1603">
        <v>11</v>
      </c>
      <c r="B1603" t="s">
        <v>14</v>
      </c>
      <c r="C1603" t="s">
        <v>17</v>
      </c>
      <c r="D1603" s="1">
        <v>43156</v>
      </c>
      <c r="E1603">
        <v>250</v>
      </c>
      <c r="F1603">
        <v>113</v>
      </c>
      <c r="G1603">
        <f>SUMIFS(E$2:E1603,$A$2:A1603,Extraction[[#This Row],[AreaID]])</f>
        <v>20992</v>
      </c>
      <c r="H1603">
        <f>SUMIFS(F$2:F1603,$A$2:A1603,Extraction[[#This Row],[AreaID]])</f>
        <v>19082</v>
      </c>
      <c r="I1603">
        <f>VLOOKUP(Extraction[[#This Row],[AreaID]],Reserves[],4,FALSE)-Extraction[[#This Row],[OilExtractionToDate]]</f>
        <v>54988</v>
      </c>
      <c r="J1603">
        <f>VLOOKUP(Extraction[[#This Row],[AreaID]],Reserves[],5,FALSE)-Extraction[[#This Row],[GasExtractionToDate]]</f>
        <v>77715</v>
      </c>
    </row>
    <row r="1604" spans="1:10" x14ac:dyDescent="0.35">
      <c r="A1604">
        <v>5</v>
      </c>
      <c r="B1604" t="s">
        <v>5</v>
      </c>
      <c r="C1604" t="s">
        <v>9</v>
      </c>
      <c r="D1604" s="1">
        <v>43192</v>
      </c>
      <c r="E1604">
        <v>218</v>
      </c>
      <c r="F1604">
        <v>195</v>
      </c>
      <c r="G1604">
        <f>SUMIFS(E$2:E1604,$A$2:A1604,Extraction[[#This Row],[AreaID]])</f>
        <v>21497</v>
      </c>
      <c r="H1604">
        <f>SUMIFS(F$2:F1604,$A$2:A1604,Extraction[[#This Row],[AreaID]])</f>
        <v>19000</v>
      </c>
      <c r="I1604">
        <f>VLOOKUP(Extraction[[#This Row],[AreaID]],Reserves[],4,FALSE)-Extraction[[#This Row],[OilExtractionToDate]]</f>
        <v>25926</v>
      </c>
      <c r="J1604">
        <f>VLOOKUP(Extraction[[#This Row],[AreaID]],Reserves[],5,FALSE)-Extraction[[#This Row],[GasExtractionToDate]]</f>
        <v>58708</v>
      </c>
    </row>
    <row r="1605" spans="1:10" x14ac:dyDescent="0.35">
      <c r="A1605">
        <v>1</v>
      </c>
      <c r="B1605" t="s">
        <v>4</v>
      </c>
      <c r="C1605" t="s">
        <v>12</v>
      </c>
      <c r="D1605" s="1">
        <v>43302</v>
      </c>
      <c r="E1605">
        <v>145</v>
      </c>
      <c r="F1605">
        <v>215</v>
      </c>
      <c r="G1605">
        <f>SUMIFS(E$2:E1605,$A$2:A1605,Extraction[[#This Row],[AreaID]])</f>
        <v>24483</v>
      </c>
      <c r="H1605">
        <f>SUMIFS(F$2:F1605,$A$2:A1605,Extraction[[#This Row],[AreaID]])</f>
        <v>23943</v>
      </c>
      <c r="I1605">
        <f>VLOOKUP(Extraction[[#This Row],[AreaID]],Reserves[],4,FALSE)-Extraction[[#This Row],[OilExtractionToDate]]</f>
        <v>63107</v>
      </c>
      <c r="J1605">
        <f>VLOOKUP(Extraction[[#This Row],[AreaID]],Reserves[],5,FALSE)-Extraction[[#This Row],[GasExtractionToDate]]</f>
        <v>48658</v>
      </c>
    </row>
    <row r="1606" spans="1:10" x14ac:dyDescent="0.35">
      <c r="A1606">
        <v>9</v>
      </c>
      <c r="B1606" t="s">
        <v>6</v>
      </c>
      <c r="C1606" t="s">
        <v>11</v>
      </c>
      <c r="D1606" s="1">
        <v>42616</v>
      </c>
      <c r="E1606">
        <v>138</v>
      </c>
      <c r="F1606">
        <v>286</v>
      </c>
      <c r="G1606">
        <f>SUMIFS(E$2:E1606,$A$2:A1606,Extraction[[#This Row],[AreaID]])</f>
        <v>1009</v>
      </c>
      <c r="H1606">
        <f>SUMIFS(F$2:F1606,$A$2:A1606,Extraction[[#This Row],[AreaID]])</f>
        <v>1305</v>
      </c>
      <c r="I1606">
        <f>VLOOKUP(Extraction[[#This Row],[AreaID]],Reserves[],4,FALSE)-Extraction[[#This Row],[OilExtractionToDate]]</f>
        <v>90154</v>
      </c>
      <c r="J1606">
        <f>VLOOKUP(Extraction[[#This Row],[AreaID]],Reserves[],5,FALSE)-Extraction[[#This Row],[GasExtractionToDate]]</f>
        <v>94633</v>
      </c>
    </row>
    <row r="1607" spans="1:10" x14ac:dyDescent="0.35">
      <c r="A1607">
        <v>9</v>
      </c>
      <c r="B1607" t="s">
        <v>6</v>
      </c>
      <c r="C1607" t="s">
        <v>11</v>
      </c>
      <c r="D1607" s="1">
        <v>42622</v>
      </c>
      <c r="E1607">
        <v>166</v>
      </c>
      <c r="F1607">
        <v>290</v>
      </c>
      <c r="G1607">
        <f>SUMIFS(E$2:E1607,$A$2:A1607,Extraction[[#This Row],[AreaID]])</f>
        <v>1175</v>
      </c>
      <c r="H1607">
        <f>SUMIFS(F$2:F1607,$A$2:A1607,Extraction[[#This Row],[AreaID]])</f>
        <v>1595</v>
      </c>
      <c r="I1607">
        <f>VLOOKUP(Extraction[[#This Row],[AreaID]],Reserves[],4,FALSE)-Extraction[[#This Row],[OilExtractionToDate]]</f>
        <v>89988</v>
      </c>
      <c r="J1607">
        <f>VLOOKUP(Extraction[[#This Row],[AreaID]],Reserves[],5,FALSE)-Extraction[[#This Row],[GasExtractionToDate]]</f>
        <v>94343</v>
      </c>
    </row>
    <row r="1608" spans="1:10" x14ac:dyDescent="0.35">
      <c r="A1608">
        <v>12</v>
      </c>
      <c r="B1608" t="s">
        <v>14</v>
      </c>
      <c r="C1608" t="s">
        <v>18</v>
      </c>
      <c r="D1608" s="1">
        <v>43167</v>
      </c>
      <c r="E1608">
        <v>119</v>
      </c>
      <c r="F1608">
        <v>109</v>
      </c>
      <c r="G1608">
        <f>SUMIFS(E$2:E1608,$A$2:A1608,Extraction[[#This Row],[AreaID]])</f>
        <v>20687</v>
      </c>
      <c r="H1608">
        <f>SUMIFS(F$2:F1608,$A$2:A1608,Extraction[[#This Row],[AreaID]])</f>
        <v>18913</v>
      </c>
      <c r="I1608">
        <f>VLOOKUP(Extraction[[#This Row],[AreaID]],Reserves[],4,FALSE)-Extraction[[#This Row],[OilExtractionToDate]]</f>
        <v>42700</v>
      </c>
      <c r="J1608">
        <f>VLOOKUP(Extraction[[#This Row],[AreaID]],Reserves[],5,FALSE)-Extraction[[#This Row],[GasExtractionToDate]]</f>
        <v>78292</v>
      </c>
    </row>
    <row r="1609" spans="1:10" x14ac:dyDescent="0.35">
      <c r="A1609">
        <v>12</v>
      </c>
      <c r="B1609" t="s">
        <v>14</v>
      </c>
      <c r="C1609" t="s">
        <v>18</v>
      </c>
      <c r="D1609" s="1">
        <v>43175</v>
      </c>
      <c r="E1609">
        <v>242</v>
      </c>
      <c r="F1609">
        <v>179</v>
      </c>
      <c r="G1609">
        <f>SUMIFS(E$2:E1609,$A$2:A1609,Extraction[[#This Row],[AreaID]])</f>
        <v>20929</v>
      </c>
      <c r="H1609">
        <f>SUMIFS(F$2:F1609,$A$2:A1609,Extraction[[#This Row],[AreaID]])</f>
        <v>19092</v>
      </c>
      <c r="I1609">
        <f>VLOOKUP(Extraction[[#This Row],[AreaID]],Reserves[],4,FALSE)-Extraction[[#This Row],[OilExtractionToDate]]</f>
        <v>42458</v>
      </c>
      <c r="J1609">
        <f>VLOOKUP(Extraction[[#This Row],[AreaID]],Reserves[],5,FALSE)-Extraction[[#This Row],[GasExtractionToDate]]</f>
        <v>78113</v>
      </c>
    </row>
    <row r="1610" spans="1:10" x14ac:dyDescent="0.35">
      <c r="A1610">
        <v>2</v>
      </c>
      <c r="B1610" t="s">
        <v>4</v>
      </c>
      <c r="C1610" t="s">
        <v>13</v>
      </c>
      <c r="D1610" s="1">
        <v>43210</v>
      </c>
      <c r="E1610">
        <v>104</v>
      </c>
      <c r="F1610">
        <v>130</v>
      </c>
      <c r="G1610">
        <f>SUMIFS(E$2:E1610,$A$2:A1610,Extraction[[#This Row],[AreaID]])</f>
        <v>21855</v>
      </c>
      <c r="H1610">
        <f>SUMIFS(F$2:F1610,$A$2:A1610,Extraction[[#This Row],[AreaID]])</f>
        <v>20993</v>
      </c>
      <c r="I1610">
        <f>VLOOKUP(Extraction[[#This Row],[AreaID]],Reserves[],4,FALSE)-Extraction[[#This Row],[OilExtractionToDate]]</f>
        <v>42586</v>
      </c>
      <c r="J1610">
        <f>VLOOKUP(Extraction[[#This Row],[AreaID]],Reserves[],5,FALSE)-Extraction[[#This Row],[GasExtractionToDate]]</f>
        <v>65216</v>
      </c>
    </row>
    <row r="1611" spans="1:10" x14ac:dyDescent="0.35">
      <c r="A1611">
        <v>9</v>
      </c>
      <c r="B1611" t="s">
        <v>6</v>
      </c>
      <c r="C1611" t="s">
        <v>11</v>
      </c>
      <c r="D1611" s="1">
        <v>42626</v>
      </c>
      <c r="E1611">
        <v>216</v>
      </c>
      <c r="F1611">
        <v>126</v>
      </c>
      <c r="G1611">
        <f>SUMIFS(E$2:E1611,$A$2:A1611,Extraction[[#This Row],[AreaID]])</f>
        <v>1391</v>
      </c>
      <c r="H1611">
        <f>SUMIFS(F$2:F1611,$A$2:A1611,Extraction[[#This Row],[AreaID]])</f>
        <v>1721</v>
      </c>
      <c r="I1611">
        <f>VLOOKUP(Extraction[[#This Row],[AreaID]],Reserves[],4,FALSE)-Extraction[[#This Row],[OilExtractionToDate]]</f>
        <v>89772</v>
      </c>
      <c r="J1611">
        <f>VLOOKUP(Extraction[[#This Row],[AreaID]],Reserves[],5,FALSE)-Extraction[[#This Row],[GasExtractionToDate]]</f>
        <v>94217</v>
      </c>
    </row>
    <row r="1612" spans="1:10" x14ac:dyDescent="0.35">
      <c r="A1612">
        <v>9</v>
      </c>
      <c r="B1612" t="s">
        <v>6</v>
      </c>
      <c r="C1612" t="s">
        <v>11</v>
      </c>
      <c r="D1612" s="1">
        <v>42632</v>
      </c>
      <c r="E1612">
        <v>169</v>
      </c>
      <c r="F1612">
        <v>78</v>
      </c>
      <c r="G1612">
        <f>SUMIFS(E$2:E1612,$A$2:A1612,Extraction[[#This Row],[AreaID]])</f>
        <v>1560</v>
      </c>
      <c r="H1612">
        <f>SUMIFS(F$2:F1612,$A$2:A1612,Extraction[[#This Row],[AreaID]])</f>
        <v>1799</v>
      </c>
      <c r="I1612">
        <f>VLOOKUP(Extraction[[#This Row],[AreaID]],Reserves[],4,FALSE)-Extraction[[#This Row],[OilExtractionToDate]]</f>
        <v>89603</v>
      </c>
      <c r="J1612">
        <f>VLOOKUP(Extraction[[#This Row],[AreaID]],Reserves[],5,FALSE)-Extraction[[#This Row],[GasExtractionToDate]]</f>
        <v>94139</v>
      </c>
    </row>
    <row r="1613" spans="1:10" x14ac:dyDescent="0.35">
      <c r="A1613">
        <v>3</v>
      </c>
      <c r="B1613" t="s">
        <v>4</v>
      </c>
      <c r="C1613" t="s">
        <v>7</v>
      </c>
      <c r="D1613" s="1">
        <v>43157</v>
      </c>
      <c r="E1613">
        <v>151</v>
      </c>
      <c r="F1613">
        <v>298</v>
      </c>
      <c r="G1613">
        <f>SUMIFS(E$2:E1613,$A$2:A1613,Extraction[[#This Row],[AreaID]])</f>
        <v>19406</v>
      </c>
      <c r="H1613">
        <f>SUMIFS(F$2:F1613,$A$2:A1613,Extraction[[#This Row],[AreaID]])</f>
        <v>16390</v>
      </c>
      <c r="I1613">
        <f>VLOOKUP(Extraction[[#This Row],[AreaID]],Reserves[],4,FALSE)-Extraction[[#This Row],[OilExtractionToDate]]</f>
        <v>32752</v>
      </c>
      <c r="J1613">
        <f>VLOOKUP(Extraction[[#This Row],[AreaID]],Reserves[],5,FALSE)-Extraction[[#This Row],[GasExtractionToDate]]</f>
        <v>80048</v>
      </c>
    </row>
    <row r="1614" spans="1:10" x14ac:dyDescent="0.35">
      <c r="A1614">
        <v>9</v>
      </c>
      <c r="B1614" t="s">
        <v>6</v>
      </c>
      <c r="C1614" t="s">
        <v>11</v>
      </c>
      <c r="D1614" s="1">
        <v>42639</v>
      </c>
      <c r="E1614">
        <v>179</v>
      </c>
      <c r="F1614">
        <v>271</v>
      </c>
      <c r="G1614">
        <f>SUMIFS(E$2:E1614,$A$2:A1614,Extraction[[#This Row],[AreaID]])</f>
        <v>1739</v>
      </c>
      <c r="H1614">
        <f>SUMIFS(F$2:F1614,$A$2:A1614,Extraction[[#This Row],[AreaID]])</f>
        <v>2070</v>
      </c>
      <c r="I1614">
        <f>VLOOKUP(Extraction[[#This Row],[AreaID]],Reserves[],4,FALSE)-Extraction[[#This Row],[OilExtractionToDate]]</f>
        <v>89424</v>
      </c>
      <c r="J1614">
        <f>VLOOKUP(Extraction[[#This Row],[AreaID]],Reserves[],5,FALSE)-Extraction[[#This Row],[GasExtractionToDate]]</f>
        <v>93868</v>
      </c>
    </row>
    <row r="1615" spans="1:10" x14ac:dyDescent="0.35">
      <c r="A1615">
        <v>9</v>
      </c>
      <c r="B1615" t="s">
        <v>6</v>
      </c>
      <c r="C1615" t="s">
        <v>11</v>
      </c>
      <c r="D1615" s="1">
        <v>42645</v>
      </c>
      <c r="E1615">
        <v>240</v>
      </c>
      <c r="F1615">
        <v>165</v>
      </c>
      <c r="G1615">
        <f>SUMIFS(E$2:E1615,$A$2:A1615,Extraction[[#This Row],[AreaID]])</f>
        <v>1979</v>
      </c>
      <c r="H1615">
        <f>SUMIFS(F$2:F1615,$A$2:A1615,Extraction[[#This Row],[AreaID]])</f>
        <v>2235</v>
      </c>
      <c r="I1615">
        <f>VLOOKUP(Extraction[[#This Row],[AreaID]],Reserves[],4,FALSE)-Extraction[[#This Row],[OilExtractionToDate]]</f>
        <v>89184</v>
      </c>
      <c r="J1615">
        <f>VLOOKUP(Extraction[[#This Row],[AreaID]],Reserves[],5,FALSE)-Extraction[[#This Row],[GasExtractionToDate]]</f>
        <v>93703</v>
      </c>
    </row>
    <row r="1616" spans="1:10" x14ac:dyDescent="0.35">
      <c r="A1616">
        <v>2</v>
      </c>
      <c r="B1616" t="s">
        <v>4</v>
      </c>
      <c r="C1616" t="s">
        <v>13</v>
      </c>
      <c r="D1616" s="1">
        <v>43216</v>
      </c>
      <c r="E1616">
        <v>193</v>
      </c>
      <c r="F1616">
        <v>258</v>
      </c>
      <c r="G1616">
        <f>SUMIFS(E$2:E1616,$A$2:A1616,Extraction[[#This Row],[AreaID]])</f>
        <v>22048</v>
      </c>
      <c r="H1616">
        <f>SUMIFS(F$2:F1616,$A$2:A1616,Extraction[[#This Row],[AreaID]])</f>
        <v>21251</v>
      </c>
      <c r="I1616">
        <f>VLOOKUP(Extraction[[#This Row],[AreaID]],Reserves[],4,FALSE)-Extraction[[#This Row],[OilExtractionToDate]]</f>
        <v>42393</v>
      </c>
      <c r="J1616">
        <f>VLOOKUP(Extraction[[#This Row],[AreaID]],Reserves[],5,FALSE)-Extraction[[#This Row],[GasExtractionToDate]]</f>
        <v>64958</v>
      </c>
    </row>
    <row r="1617" spans="1:10" x14ac:dyDescent="0.35">
      <c r="A1617">
        <v>9</v>
      </c>
      <c r="B1617" t="s">
        <v>6</v>
      </c>
      <c r="C1617" t="s">
        <v>11</v>
      </c>
      <c r="D1617" s="1">
        <v>42648</v>
      </c>
      <c r="E1617">
        <v>228</v>
      </c>
      <c r="F1617">
        <v>157</v>
      </c>
      <c r="G1617">
        <f>SUMIFS(E$2:E1617,$A$2:A1617,Extraction[[#This Row],[AreaID]])</f>
        <v>2207</v>
      </c>
      <c r="H1617">
        <f>SUMIFS(F$2:F1617,$A$2:A1617,Extraction[[#This Row],[AreaID]])</f>
        <v>2392</v>
      </c>
      <c r="I1617">
        <f>VLOOKUP(Extraction[[#This Row],[AreaID]],Reserves[],4,FALSE)-Extraction[[#This Row],[OilExtractionToDate]]</f>
        <v>88956</v>
      </c>
      <c r="J1617">
        <f>VLOOKUP(Extraction[[#This Row],[AreaID]],Reserves[],5,FALSE)-Extraction[[#This Row],[GasExtractionToDate]]</f>
        <v>93546</v>
      </c>
    </row>
    <row r="1618" spans="1:10" x14ac:dyDescent="0.35">
      <c r="A1618">
        <v>2</v>
      </c>
      <c r="B1618" t="s">
        <v>4</v>
      </c>
      <c r="C1618" t="s">
        <v>13</v>
      </c>
      <c r="D1618" s="1">
        <v>43222</v>
      </c>
      <c r="E1618">
        <v>259</v>
      </c>
      <c r="F1618">
        <v>193</v>
      </c>
      <c r="G1618">
        <f>SUMIFS(E$2:E1618,$A$2:A1618,Extraction[[#This Row],[AreaID]])</f>
        <v>22307</v>
      </c>
      <c r="H1618">
        <f>SUMIFS(F$2:F1618,$A$2:A1618,Extraction[[#This Row],[AreaID]])</f>
        <v>21444</v>
      </c>
      <c r="I1618">
        <f>VLOOKUP(Extraction[[#This Row],[AreaID]],Reserves[],4,FALSE)-Extraction[[#This Row],[OilExtractionToDate]]</f>
        <v>42134</v>
      </c>
      <c r="J1618">
        <f>VLOOKUP(Extraction[[#This Row],[AreaID]],Reserves[],5,FALSE)-Extraction[[#This Row],[GasExtractionToDate]]</f>
        <v>64765</v>
      </c>
    </row>
    <row r="1619" spans="1:10" x14ac:dyDescent="0.35">
      <c r="A1619">
        <v>10</v>
      </c>
      <c r="B1619" t="s">
        <v>14</v>
      </c>
      <c r="C1619" t="s">
        <v>16</v>
      </c>
      <c r="D1619" s="1">
        <v>43231</v>
      </c>
      <c r="E1619">
        <v>186</v>
      </c>
      <c r="F1619">
        <v>241</v>
      </c>
      <c r="G1619">
        <f>SUMIFS(E$2:E1619,$A$2:A1619,Extraction[[#This Row],[AreaID]])</f>
        <v>21316</v>
      </c>
      <c r="H1619">
        <f>SUMIFS(F$2:F1619,$A$2:A1619,Extraction[[#This Row],[AreaID]])</f>
        <v>19607</v>
      </c>
      <c r="I1619">
        <f>VLOOKUP(Extraction[[#This Row],[AreaID]],Reserves[],4,FALSE)-Extraction[[#This Row],[OilExtractionToDate]]</f>
        <v>55912</v>
      </c>
      <c r="J1619">
        <f>VLOOKUP(Extraction[[#This Row],[AreaID]],Reserves[],5,FALSE)-Extraction[[#This Row],[GasExtractionToDate]]</f>
        <v>45646</v>
      </c>
    </row>
    <row r="1620" spans="1:10" x14ac:dyDescent="0.35">
      <c r="A1620">
        <v>13</v>
      </c>
      <c r="B1620" t="s">
        <v>15</v>
      </c>
      <c r="C1620" t="s">
        <v>19</v>
      </c>
      <c r="D1620" s="1">
        <v>43208</v>
      </c>
      <c r="E1620">
        <v>185</v>
      </c>
      <c r="F1620">
        <v>197</v>
      </c>
      <c r="G1620">
        <f>SUMIFS(E$2:E1620,$A$2:A1620,Extraction[[#This Row],[AreaID]])</f>
        <v>22134</v>
      </c>
      <c r="H1620">
        <f>SUMIFS(F$2:F1620,$A$2:A1620,Extraction[[#This Row],[AreaID]])</f>
        <v>20286</v>
      </c>
      <c r="I1620">
        <f>VLOOKUP(Extraction[[#This Row],[AreaID]],Reserves[],4,FALSE)-Extraction[[#This Row],[OilExtractionToDate]]</f>
        <v>70569</v>
      </c>
      <c r="J1620">
        <f>VLOOKUP(Extraction[[#This Row],[AreaID]],Reserves[],5,FALSE)-Extraction[[#This Row],[GasExtractionToDate]]</f>
        <v>59169</v>
      </c>
    </row>
    <row r="1621" spans="1:10" x14ac:dyDescent="0.35">
      <c r="A1621">
        <v>5</v>
      </c>
      <c r="B1621" t="s">
        <v>5</v>
      </c>
      <c r="C1621" t="s">
        <v>9</v>
      </c>
      <c r="D1621" s="1">
        <v>43195</v>
      </c>
      <c r="E1621">
        <v>291</v>
      </c>
      <c r="F1621">
        <v>61</v>
      </c>
      <c r="G1621">
        <f>SUMIFS(E$2:E1621,$A$2:A1621,Extraction[[#This Row],[AreaID]])</f>
        <v>21788</v>
      </c>
      <c r="H1621">
        <f>SUMIFS(F$2:F1621,$A$2:A1621,Extraction[[#This Row],[AreaID]])</f>
        <v>19061</v>
      </c>
      <c r="I1621">
        <f>VLOOKUP(Extraction[[#This Row],[AreaID]],Reserves[],4,FALSE)-Extraction[[#This Row],[OilExtractionToDate]]</f>
        <v>25635</v>
      </c>
      <c r="J1621">
        <f>VLOOKUP(Extraction[[#This Row],[AreaID]],Reserves[],5,FALSE)-Extraction[[#This Row],[GasExtractionToDate]]</f>
        <v>58647</v>
      </c>
    </row>
    <row r="1622" spans="1:10" x14ac:dyDescent="0.35">
      <c r="A1622">
        <v>9</v>
      </c>
      <c r="B1622" t="s">
        <v>6</v>
      </c>
      <c r="C1622" t="s">
        <v>11</v>
      </c>
      <c r="D1622" s="1">
        <v>42653</v>
      </c>
      <c r="E1622">
        <v>263</v>
      </c>
      <c r="F1622">
        <v>228</v>
      </c>
      <c r="G1622">
        <f>SUMIFS(E$2:E1622,$A$2:A1622,Extraction[[#This Row],[AreaID]])</f>
        <v>2470</v>
      </c>
      <c r="H1622">
        <f>SUMIFS(F$2:F1622,$A$2:A1622,Extraction[[#This Row],[AreaID]])</f>
        <v>2620</v>
      </c>
      <c r="I1622">
        <f>VLOOKUP(Extraction[[#This Row],[AreaID]],Reserves[],4,FALSE)-Extraction[[#This Row],[OilExtractionToDate]]</f>
        <v>88693</v>
      </c>
      <c r="J1622">
        <f>VLOOKUP(Extraction[[#This Row],[AreaID]],Reserves[],5,FALSE)-Extraction[[#This Row],[GasExtractionToDate]]</f>
        <v>93318</v>
      </c>
    </row>
    <row r="1623" spans="1:10" x14ac:dyDescent="0.35">
      <c r="A1623">
        <v>5</v>
      </c>
      <c r="B1623" t="s">
        <v>5</v>
      </c>
      <c r="C1623" t="s">
        <v>9</v>
      </c>
      <c r="D1623" s="1">
        <v>43203</v>
      </c>
      <c r="E1623">
        <v>94</v>
      </c>
      <c r="F1623">
        <v>124</v>
      </c>
      <c r="G1623">
        <f>SUMIFS(E$2:E1623,$A$2:A1623,Extraction[[#This Row],[AreaID]])</f>
        <v>21882</v>
      </c>
      <c r="H1623">
        <f>SUMIFS(F$2:F1623,$A$2:A1623,Extraction[[#This Row],[AreaID]])</f>
        <v>19185</v>
      </c>
      <c r="I1623">
        <f>VLOOKUP(Extraction[[#This Row],[AreaID]],Reserves[],4,FALSE)-Extraction[[#This Row],[OilExtractionToDate]]</f>
        <v>25541</v>
      </c>
      <c r="J1623">
        <f>VLOOKUP(Extraction[[#This Row],[AreaID]],Reserves[],5,FALSE)-Extraction[[#This Row],[GasExtractionToDate]]</f>
        <v>58523</v>
      </c>
    </row>
    <row r="1624" spans="1:10" x14ac:dyDescent="0.35">
      <c r="A1624">
        <v>1</v>
      </c>
      <c r="B1624" t="s">
        <v>4</v>
      </c>
      <c r="C1624" t="s">
        <v>12</v>
      </c>
      <c r="D1624" s="1">
        <v>43306</v>
      </c>
      <c r="E1624">
        <v>200</v>
      </c>
      <c r="F1624">
        <v>266</v>
      </c>
      <c r="G1624">
        <f>SUMIFS(E$2:E1624,$A$2:A1624,Extraction[[#This Row],[AreaID]])</f>
        <v>24683</v>
      </c>
      <c r="H1624">
        <f>SUMIFS(F$2:F1624,$A$2:A1624,Extraction[[#This Row],[AreaID]])</f>
        <v>24209</v>
      </c>
      <c r="I1624">
        <f>VLOOKUP(Extraction[[#This Row],[AreaID]],Reserves[],4,FALSE)-Extraction[[#This Row],[OilExtractionToDate]]</f>
        <v>62907</v>
      </c>
      <c r="J1624">
        <f>VLOOKUP(Extraction[[#This Row],[AreaID]],Reserves[],5,FALSE)-Extraction[[#This Row],[GasExtractionToDate]]</f>
        <v>48392</v>
      </c>
    </row>
    <row r="1625" spans="1:10" x14ac:dyDescent="0.35">
      <c r="A1625">
        <v>9</v>
      </c>
      <c r="B1625" t="s">
        <v>6</v>
      </c>
      <c r="C1625" t="s">
        <v>11</v>
      </c>
      <c r="D1625" s="1">
        <v>42656</v>
      </c>
      <c r="E1625">
        <v>166</v>
      </c>
      <c r="F1625">
        <v>56</v>
      </c>
      <c r="G1625">
        <f>SUMIFS(E$2:E1625,$A$2:A1625,Extraction[[#This Row],[AreaID]])</f>
        <v>2636</v>
      </c>
      <c r="H1625">
        <f>SUMIFS(F$2:F1625,$A$2:A1625,Extraction[[#This Row],[AreaID]])</f>
        <v>2676</v>
      </c>
      <c r="I1625">
        <f>VLOOKUP(Extraction[[#This Row],[AreaID]],Reserves[],4,FALSE)-Extraction[[#This Row],[OilExtractionToDate]]</f>
        <v>88527</v>
      </c>
      <c r="J1625">
        <f>VLOOKUP(Extraction[[#This Row],[AreaID]],Reserves[],5,FALSE)-Extraction[[#This Row],[GasExtractionToDate]]</f>
        <v>93262</v>
      </c>
    </row>
    <row r="1626" spans="1:10" x14ac:dyDescent="0.35">
      <c r="A1626">
        <v>9</v>
      </c>
      <c r="B1626" t="s">
        <v>6</v>
      </c>
      <c r="C1626" t="s">
        <v>11</v>
      </c>
      <c r="D1626" s="1">
        <v>42664</v>
      </c>
      <c r="E1626">
        <v>276</v>
      </c>
      <c r="F1626">
        <v>213</v>
      </c>
      <c r="G1626">
        <f>SUMIFS(E$2:E1626,$A$2:A1626,Extraction[[#This Row],[AreaID]])</f>
        <v>2912</v>
      </c>
      <c r="H1626">
        <f>SUMIFS(F$2:F1626,$A$2:A1626,Extraction[[#This Row],[AreaID]])</f>
        <v>2889</v>
      </c>
      <c r="I1626">
        <f>VLOOKUP(Extraction[[#This Row],[AreaID]],Reserves[],4,FALSE)-Extraction[[#This Row],[OilExtractionToDate]]</f>
        <v>88251</v>
      </c>
      <c r="J1626">
        <f>VLOOKUP(Extraction[[#This Row],[AreaID]],Reserves[],5,FALSE)-Extraction[[#This Row],[GasExtractionToDate]]</f>
        <v>93049</v>
      </c>
    </row>
    <row r="1627" spans="1:10" x14ac:dyDescent="0.35">
      <c r="A1627">
        <v>10</v>
      </c>
      <c r="B1627" t="s">
        <v>14</v>
      </c>
      <c r="C1627" t="s">
        <v>16</v>
      </c>
      <c r="D1627" s="1">
        <v>43234</v>
      </c>
      <c r="E1627">
        <v>112</v>
      </c>
      <c r="F1627">
        <v>240</v>
      </c>
      <c r="G1627">
        <f>SUMIFS(E$2:E1627,$A$2:A1627,Extraction[[#This Row],[AreaID]])</f>
        <v>21428</v>
      </c>
      <c r="H1627">
        <f>SUMIFS(F$2:F1627,$A$2:A1627,Extraction[[#This Row],[AreaID]])</f>
        <v>19847</v>
      </c>
      <c r="I1627">
        <f>VLOOKUP(Extraction[[#This Row],[AreaID]],Reserves[],4,FALSE)-Extraction[[#This Row],[OilExtractionToDate]]</f>
        <v>55800</v>
      </c>
      <c r="J1627">
        <f>VLOOKUP(Extraction[[#This Row],[AreaID]],Reserves[],5,FALSE)-Extraction[[#This Row],[GasExtractionToDate]]</f>
        <v>45406</v>
      </c>
    </row>
    <row r="1628" spans="1:10" x14ac:dyDescent="0.35">
      <c r="A1628">
        <v>9</v>
      </c>
      <c r="B1628" t="s">
        <v>6</v>
      </c>
      <c r="C1628" t="s">
        <v>11</v>
      </c>
      <c r="D1628" s="1">
        <v>42670</v>
      </c>
      <c r="E1628">
        <v>268</v>
      </c>
      <c r="F1628">
        <v>119</v>
      </c>
      <c r="G1628">
        <f>SUMIFS(E$2:E1628,$A$2:A1628,Extraction[[#This Row],[AreaID]])</f>
        <v>3180</v>
      </c>
      <c r="H1628">
        <f>SUMIFS(F$2:F1628,$A$2:A1628,Extraction[[#This Row],[AreaID]])</f>
        <v>3008</v>
      </c>
      <c r="I1628">
        <f>VLOOKUP(Extraction[[#This Row],[AreaID]],Reserves[],4,FALSE)-Extraction[[#This Row],[OilExtractionToDate]]</f>
        <v>87983</v>
      </c>
      <c r="J1628">
        <f>VLOOKUP(Extraction[[#This Row],[AreaID]],Reserves[],5,FALSE)-Extraction[[#This Row],[GasExtractionToDate]]</f>
        <v>92930</v>
      </c>
    </row>
    <row r="1629" spans="1:10" x14ac:dyDescent="0.35">
      <c r="A1629">
        <v>12</v>
      </c>
      <c r="B1629" t="s">
        <v>14</v>
      </c>
      <c r="C1629" t="s">
        <v>18</v>
      </c>
      <c r="D1629" s="1">
        <v>43182</v>
      </c>
      <c r="E1629">
        <v>130</v>
      </c>
      <c r="F1629">
        <v>238</v>
      </c>
      <c r="G1629">
        <f>SUMIFS(E$2:E1629,$A$2:A1629,Extraction[[#This Row],[AreaID]])</f>
        <v>21059</v>
      </c>
      <c r="H1629">
        <f>SUMIFS(F$2:F1629,$A$2:A1629,Extraction[[#This Row],[AreaID]])</f>
        <v>19330</v>
      </c>
      <c r="I1629">
        <f>VLOOKUP(Extraction[[#This Row],[AreaID]],Reserves[],4,FALSE)-Extraction[[#This Row],[OilExtractionToDate]]</f>
        <v>42328</v>
      </c>
      <c r="J1629">
        <f>VLOOKUP(Extraction[[#This Row],[AreaID]],Reserves[],5,FALSE)-Extraction[[#This Row],[GasExtractionToDate]]</f>
        <v>77875</v>
      </c>
    </row>
    <row r="1630" spans="1:10" x14ac:dyDescent="0.35">
      <c r="A1630">
        <v>1</v>
      </c>
      <c r="B1630" t="s">
        <v>4</v>
      </c>
      <c r="C1630" t="s">
        <v>12</v>
      </c>
      <c r="D1630" s="1">
        <v>43312</v>
      </c>
      <c r="E1630">
        <v>278</v>
      </c>
      <c r="F1630">
        <v>110</v>
      </c>
      <c r="G1630">
        <f>SUMIFS(E$2:E1630,$A$2:A1630,Extraction[[#This Row],[AreaID]])</f>
        <v>24961</v>
      </c>
      <c r="H1630">
        <f>SUMIFS(F$2:F1630,$A$2:A1630,Extraction[[#This Row],[AreaID]])</f>
        <v>24319</v>
      </c>
      <c r="I1630">
        <f>VLOOKUP(Extraction[[#This Row],[AreaID]],Reserves[],4,FALSE)-Extraction[[#This Row],[OilExtractionToDate]]</f>
        <v>62629</v>
      </c>
      <c r="J1630">
        <f>VLOOKUP(Extraction[[#This Row],[AreaID]],Reserves[],5,FALSE)-Extraction[[#This Row],[GasExtractionToDate]]</f>
        <v>48282</v>
      </c>
    </row>
    <row r="1631" spans="1:10" x14ac:dyDescent="0.35">
      <c r="A1631">
        <v>5</v>
      </c>
      <c r="B1631" t="s">
        <v>5</v>
      </c>
      <c r="C1631" t="s">
        <v>9</v>
      </c>
      <c r="D1631" s="1">
        <v>43207</v>
      </c>
      <c r="E1631">
        <v>253</v>
      </c>
      <c r="F1631">
        <v>71</v>
      </c>
      <c r="G1631">
        <f>SUMIFS(E$2:E1631,$A$2:A1631,Extraction[[#This Row],[AreaID]])</f>
        <v>22135</v>
      </c>
      <c r="H1631">
        <f>SUMIFS(F$2:F1631,$A$2:A1631,Extraction[[#This Row],[AreaID]])</f>
        <v>19256</v>
      </c>
      <c r="I1631">
        <f>VLOOKUP(Extraction[[#This Row],[AreaID]],Reserves[],4,FALSE)-Extraction[[#This Row],[OilExtractionToDate]]</f>
        <v>25288</v>
      </c>
      <c r="J1631">
        <f>VLOOKUP(Extraction[[#This Row],[AreaID]],Reserves[],5,FALSE)-Extraction[[#This Row],[GasExtractionToDate]]</f>
        <v>58452</v>
      </c>
    </row>
    <row r="1632" spans="1:10" x14ac:dyDescent="0.35">
      <c r="A1632">
        <v>9</v>
      </c>
      <c r="B1632" t="s">
        <v>6</v>
      </c>
      <c r="C1632" t="s">
        <v>11</v>
      </c>
      <c r="D1632" s="1">
        <v>42677</v>
      </c>
      <c r="E1632">
        <v>99</v>
      </c>
      <c r="F1632">
        <v>87</v>
      </c>
      <c r="G1632">
        <f>SUMIFS(E$2:E1632,$A$2:A1632,Extraction[[#This Row],[AreaID]])</f>
        <v>3279</v>
      </c>
      <c r="H1632">
        <f>SUMIFS(F$2:F1632,$A$2:A1632,Extraction[[#This Row],[AreaID]])</f>
        <v>3095</v>
      </c>
      <c r="I1632">
        <f>VLOOKUP(Extraction[[#This Row],[AreaID]],Reserves[],4,FALSE)-Extraction[[#This Row],[OilExtractionToDate]]</f>
        <v>87884</v>
      </c>
      <c r="J1632">
        <f>VLOOKUP(Extraction[[#This Row],[AreaID]],Reserves[],5,FALSE)-Extraction[[#This Row],[GasExtractionToDate]]</f>
        <v>92843</v>
      </c>
    </row>
    <row r="1633" spans="1:10" x14ac:dyDescent="0.35">
      <c r="A1633">
        <v>9</v>
      </c>
      <c r="B1633" t="s">
        <v>6</v>
      </c>
      <c r="C1633" t="s">
        <v>11</v>
      </c>
      <c r="D1633" s="1">
        <v>42685</v>
      </c>
      <c r="E1633">
        <v>277</v>
      </c>
      <c r="F1633">
        <v>82</v>
      </c>
      <c r="G1633">
        <f>SUMIFS(E$2:E1633,$A$2:A1633,Extraction[[#This Row],[AreaID]])</f>
        <v>3556</v>
      </c>
      <c r="H1633">
        <f>SUMIFS(F$2:F1633,$A$2:A1633,Extraction[[#This Row],[AreaID]])</f>
        <v>3177</v>
      </c>
      <c r="I1633">
        <f>VLOOKUP(Extraction[[#This Row],[AreaID]],Reserves[],4,FALSE)-Extraction[[#This Row],[OilExtractionToDate]]</f>
        <v>87607</v>
      </c>
      <c r="J1633">
        <f>VLOOKUP(Extraction[[#This Row],[AreaID]],Reserves[],5,FALSE)-Extraction[[#This Row],[GasExtractionToDate]]</f>
        <v>92761</v>
      </c>
    </row>
    <row r="1634" spans="1:10" x14ac:dyDescent="0.35">
      <c r="A1634">
        <v>9</v>
      </c>
      <c r="B1634" t="s">
        <v>6</v>
      </c>
      <c r="C1634" t="s">
        <v>11</v>
      </c>
      <c r="D1634" s="1">
        <v>42689</v>
      </c>
      <c r="E1634">
        <v>221</v>
      </c>
      <c r="F1634">
        <v>276</v>
      </c>
      <c r="G1634">
        <f>SUMIFS(E$2:E1634,$A$2:A1634,Extraction[[#This Row],[AreaID]])</f>
        <v>3777</v>
      </c>
      <c r="H1634">
        <f>SUMIFS(F$2:F1634,$A$2:A1634,Extraction[[#This Row],[AreaID]])</f>
        <v>3453</v>
      </c>
      <c r="I1634">
        <f>VLOOKUP(Extraction[[#This Row],[AreaID]],Reserves[],4,FALSE)-Extraction[[#This Row],[OilExtractionToDate]]</f>
        <v>87386</v>
      </c>
      <c r="J1634">
        <f>VLOOKUP(Extraction[[#This Row],[AreaID]],Reserves[],5,FALSE)-Extraction[[#This Row],[GasExtractionToDate]]</f>
        <v>92485</v>
      </c>
    </row>
    <row r="1635" spans="1:10" x14ac:dyDescent="0.35">
      <c r="A1635">
        <v>10</v>
      </c>
      <c r="B1635" t="s">
        <v>14</v>
      </c>
      <c r="C1635" t="s">
        <v>16</v>
      </c>
      <c r="D1635" s="1">
        <v>43240</v>
      </c>
      <c r="E1635">
        <v>251</v>
      </c>
      <c r="F1635">
        <v>277</v>
      </c>
      <c r="G1635">
        <f>SUMIFS(E$2:E1635,$A$2:A1635,Extraction[[#This Row],[AreaID]])</f>
        <v>21679</v>
      </c>
      <c r="H1635">
        <f>SUMIFS(F$2:F1635,$A$2:A1635,Extraction[[#This Row],[AreaID]])</f>
        <v>20124</v>
      </c>
      <c r="I1635">
        <f>VLOOKUP(Extraction[[#This Row],[AreaID]],Reserves[],4,FALSE)-Extraction[[#This Row],[OilExtractionToDate]]</f>
        <v>55549</v>
      </c>
      <c r="J1635">
        <f>VLOOKUP(Extraction[[#This Row],[AreaID]],Reserves[],5,FALSE)-Extraction[[#This Row],[GasExtractionToDate]]</f>
        <v>45129</v>
      </c>
    </row>
    <row r="1636" spans="1:10" x14ac:dyDescent="0.35">
      <c r="A1636">
        <v>11</v>
      </c>
      <c r="B1636" t="s">
        <v>14</v>
      </c>
      <c r="C1636" t="s">
        <v>17</v>
      </c>
      <c r="D1636" s="1">
        <v>43162</v>
      </c>
      <c r="E1636">
        <v>193</v>
      </c>
      <c r="F1636">
        <v>100</v>
      </c>
      <c r="G1636">
        <f>SUMIFS(E$2:E1636,$A$2:A1636,Extraction[[#This Row],[AreaID]])</f>
        <v>21185</v>
      </c>
      <c r="H1636">
        <f>SUMIFS(F$2:F1636,$A$2:A1636,Extraction[[#This Row],[AreaID]])</f>
        <v>19182</v>
      </c>
      <c r="I1636">
        <f>VLOOKUP(Extraction[[#This Row],[AreaID]],Reserves[],4,FALSE)-Extraction[[#This Row],[OilExtractionToDate]]</f>
        <v>54795</v>
      </c>
      <c r="J1636">
        <f>VLOOKUP(Extraction[[#This Row],[AreaID]],Reserves[],5,FALSE)-Extraction[[#This Row],[GasExtractionToDate]]</f>
        <v>77615</v>
      </c>
    </row>
    <row r="1637" spans="1:10" x14ac:dyDescent="0.35">
      <c r="A1637">
        <v>5</v>
      </c>
      <c r="B1637" t="s">
        <v>5</v>
      </c>
      <c r="C1637" t="s">
        <v>9</v>
      </c>
      <c r="D1637" s="1">
        <v>43215</v>
      </c>
      <c r="E1637">
        <v>256</v>
      </c>
      <c r="F1637">
        <v>175</v>
      </c>
      <c r="G1637">
        <f>SUMIFS(E$2:E1637,$A$2:A1637,Extraction[[#This Row],[AreaID]])</f>
        <v>22391</v>
      </c>
      <c r="H1637">
        <f>SUMIFS(F$2:F1637,$A$2:A1637,Extraction[[#This Row],[AreaID]])</f>
        <v>19431</v>
      </c>
      <c r="I1637">
        <f>VLOOKUP(Extraction[[#This Row],[AreaID]],Reserves[],4,FALSE)-Extraction[[#This Row],[OilExtractionToDate]]</f>
        <v>25032</v>
      </c>
      <c r="J1637">
        <f>VLOOKUP(Extraction[[#This Row],[AreaID]],Reserves[],5,FALSE)-Extraction[[#This Row],[GasExtractionToDate]]</f>
        <v>58277</v>
      </c>
    </row>
    <row r="1638" spans="1:10" x14ac:dyDescent="0.35">
      <c r="A1638">
        <v>9</v>
      </c>
      <c r="B1638" t="s">
        <v>6</v>
      </c>
      <c r="C1638" t="s">
        <v>11</v>
      </c>
      <c r="D1638" s="1">
        <v>42695</v>
      </c>
      <c r="E1638">
        <v>167</v>
      </c>
      <c r="F1638">
        <v>104</v>
      </c>
      <c r="G1638">
        <f>SUMIFS(E$2:E1638,$A$2:A1638,Extraction[[#This Row],[AreaID]])</f>
        <v>3944</v>
      </c>
      <c r="H1638">
        <f>SUMIFS(F$2:F1638,$A$2:A1638,Extraction[[#This Row],[AreaID]])</f>
        <v>3557</v>
      </c>
      <c r="I1638">
        <f>VLOOKUP(Extraction[[#This Row],[AreaID]],Reserves[],4,FALSE)-Extraction[[#This Row],[OilExtractionToDate]]</f>
        <v>87219</v>
      </c>
      <c r="J1638">
        <f>VLOOKUP(Extraction[[#This Row],[AreaID]],Reserves[],5,FALSE)-Extraction[[#This Row],[GasExtractionToDate]]</f>
        <v>92381</v>
      </c>
    </row>
    <row r="1639" spans="1:10" x14ac:dyDescent="0.35">
      <c r="A1639">
        <v>11</v>
      </c>
      <c r="B1639" t="s">
        <v>14</v>
      </c>
      <c r="C1639" t="s">
        <v>17</v>
      </c>
      <c r="D1639" s="1">
        <v>43167</v>
      </c>
      <c r="E1639">
        <v>142</v>
      </c>
      <c r="F1639">
        <v>195</v>
      </c>
      <c r="G1639">
        <f>SUMIFS(E$2:E1639,$A$2:A1639,Extraction[[#This Row],[AreaID]])</f>
        <v>21327</v>
      </c>
      <c r="H1639">
        <f>SUMIFS(F$2:F1639,$A$2:A1639,Extraction[[#This Row],[AreaID]])</f>
        <v>19377</v>
      </c>
      <c r="I1639">
        <f>VLOOKUP(Extraction[[#This Row],[AreaID]],Reserves[],4,FALSE)-Extraction[[#This Row],[OilExtractionToDate]]</f>
        <v>54653</v>
      </c>
      <c r="J1639">
        <f>VLOOKUP(Extraction[[#This Row],[AreaID]],Reserves[],5,FALSE)-Extraction[[#This Row],[GasExtractionToDate]]</f>
        <v>77420</v>
      </c>
    </row>
    <row r="1640" spans="1:10" x14ac:dyDescent="0.35">
      <c r="A1640">
        <v>3</v>
      </c>
      <c r="B1640" t="s">
        <v>4</v>
      </c>
      <c r="C1640" t="s">
        <v>7</v>
      </c>
      <c r="D1640" s="1">
        <v>43164</v>
      </c>
      <c r="E1640">
        <v>80</v>
      </c>
      <c r="F1640">
        <v>222</v>
      </c>
      <c r="G1640">
        <f>SUMIFS(E$2:E1640,$A$2:A1640,Extraction[[#This Row],[AreaID]])</f>
        <v>19486</v>
      </c>
      <c r="H1640">
        <f>SUMIFS(F$2:F1640,$A$2:A1640,Extraction[[#This Row],[AreaID]])</f>
        <v>16612</v>
      </c>
      <c r="I1640">
        <f>VLOOKUP(Extraction[[#This Row],[AreaID]],Reserves[],4,FALSE)-Extraction[[#This Row],[OilExtractionToDate]]</f>
        <v>32672</v>
      </c>
      <c r="J1640">
        <f>VLOOKUP(Extraction[[#This Row],[AreaID]],Reserves[],5,FALSE)-Extraction[[#This Row],[GasExtractionToDate]]</f>
        <v>79826</v>
      </c>
    </row>
    <row r="1641" spans="1:10" x14ac:dyDescent="0.35">
      <c r="A1641">
        <v>3</v>
      </c>
      <c r="B1641" t="s">
        <v>4</v>
      </c>
      <c r="C1641" t="s">
        <v>7</v>
      </c>
      <c r="D1641" s="1">
        <v>43170</v>
      </c>
      <c r="E1641">
        <v>220</v>
      </c>
      <c r="F1641">
        <v>136</v>
      </c>
      <c r="G1641">
        <f>SUMIFS(E$2:E1641,$A$2:A1641,Extraction[[#This Row],[AreaID]])</f>
        <v>19706</v>
      </c>
      <c r="H1641">
        <f>SUMIFS(F$2:F1641,$A$2:A1641,Extraction[[#This Row],[AreaID]])</f>
        <v>16748</v>
      </c>
      <c r="I1641">
        <f>VLOOKUP(Extraction[[#This Row],[AreaID]],Reserves[],4,FALSE)-Extraction[[#This Row],[OilExtractionToDate]]</f>
        <v>32452</v>
      </c>
      <c r="J1641">
        <f>VLOOKUP(Extraction[[#This Row],[AreaID]],Reserves[],5,FALSE)-Extraction[[#This Row],[GasExtractionToDate]]</f>
        <v>79690</v>
      </c>
    </row>
    <row r="1642" spans="1:10" x14ac:dyDescent="0.35">
      <c r="A1642">
        <v>12</v>
      </c>
      <c r="B1642" t="s">
        <v>14</v>
      </c>
      <c r="C1642" t="s">
        <v>18</v>
      </c>
      <c r="D1642" s="1">
        <v>43188</v>
      </c>
      <c r="E1642">
        <v>107</v>
      </c>
      <c r="F1642">
        <v>220</v>
      </c>
      <c r="G1642">
        <f>SUMIFS(E$2:E1642,$A$2:A1642,Extraction[[#This Row],[AreaID]])</f>
        <v>21166</v>
      </c>
      <c r="H1642">
        <f>SUMIFS(F$2:F1642,$A$2:A1642,Extraction[[#This Row],[AreaID]])</f>
        <v>19550</v>
      </c>
      <c r="I1642">
        <f>VLOOKUP(Extraction[[#This Row],[AreaID]],Reserves[],4,FALSE)-Extraction[[#This Row],[OilExtractionToDate]]</f>
        <v>42221</v>
      </c>
      <c r="J1642">
        <f>VLOOKUP(Extraction[[#This Row],[AreaID]],Reserves[],5,FALSE)-Extraction[[#This Row],[GasExtractionToDate]]</f>
        <v>77655</v>
      </c>
    </row>
    <row r="1643" spans="1:10" x14ac:dyDescent="0.35">
      <c r="A1643">
        <v>11</v>
      </c>
      <c r="B1643" t="s">
        <v>14</v>
      </c>
      <c r="C1643" t="s">
        <v>17</v>
      </c>
      <c r="D1643" s="1">
        <v>43170</v>
      </c>
      <c r="E1643">
        <v>128</v>
      </c>
      <c r="F1643">
        <v>140</v>
      </c>
      <c r="G1643">
        <f>SUMIFS(E$2:E1643,$A$2:A1643,Extraction[[#This Row],[AreaID]])</f>
        <v>21455</v>
      </c>
      <c r="H1643">
        <f>SUMIFS(F$2:F1643,$A$2:A1643,Extraction[[#This Row],[AreaID]])</f>
        <v>19517</v>
      </c>
      <c r="I1643">
        <f>VLOOKUP(Extraction[[#This Row],[AreaID]],Reserves[],4,FALSE)-Extraction[[#This Row],[OilExtractionToDate]]</f>
        <v>54525</v>
      </c>
      <c r="J1643">
        <f>VLOOKUP(Extraction[[#This Row],[AreaID]],Reserves[],5,FALSE)-Extraction[[#This Row],[GasExtractionToDate]]</f>
        <v>77280</v>
      </c>
    </row>
    <row r="1644" spans="1:10" x14ac:dyDescent="0.35">
      <c r="A1644">
        <v>4</v>
      </c>
      <c r="B1644" t="s">
        <v>5</v>
      </c>
      <c r="C1644" t="s">
        <v>8</v>
      </c>
      <c r="D1644" s="1">
        <v>43160</v>
      </c>
      <c r="E1644">
        <v>198</v>
      </c>
      <c r="F1644">
        <v>196</v>
      </c>
      <c r="G1644">
        <f>SUMIFS(E$2:E1644,$A$2:A1644,Extraction[[#This Row],[AreaID]])</f>
        <v>19983</v>
      </c>
      <c r="H1644">
        <f>SUMIFS(F$2:F1644,$A$2:A1644,Extraction[[#This Row],[AreaID]])</f>
        <v>17951</v>
      </c>
      <c r="I1644">
        <f>VLOOKUP(Extraction[[#This Row],[AreaID]],Reserves[],4,FALSE)-Extraction[[#This Row],[OilExtractionToDate]]</f>
        <v>45207</v>
      </c>
      <c r="J1644">
        <f>VLOOKUP(Extraction[[#This Row],[AreaID]],Reserves[],5,FALSE)-Extraction[[#This Row],[GasExtractionToDate]]</f>
        <v>70502</v>
      </c>
    </row>
    <row r="1645" spans="1:10" x14ac:dyDescent="0.35">
      <c r="A1645">
        <v>9</v>
      </c>
      <c r="B1645" t="s">
        <v>6</v>
      </c>
      <c r="C1645" t="s">
        <v>11</v>
      </c>
      <c r="D1645" s="1">
        <v>42702</v>
      </c>
      <c r="E1645">
        <v>134</v>
      </c>
      <c r="F1645">
        <v>50</v>
      </c>
      <c r="G1645">
        <f>SUMIFS(E$2:E1645,$A$2:A1645,Extraction[[#This Row],[AreaID]])</f>
        <v>4078</v>
      </c>
      <c r="H1645">
        <f>SUMIFS(F$2:F1645,$A$2:A1645,Extraction[[#This Row],[AreaID]])</f>
        <v>3607</v>
      </c>
      <c r="I1645">
        <f>VLOOKUP(Extraction[[#This Row],[AreaID]],Reserves[],4,FALSE)-Extraction[[#This Row],[OilExtractionToDate]]</f>
        <v>87085</v>
      </c>
      <c r="J1645">
        <f>VLOOKUP(Extraction[[#This Row],[AreaID]],Reserves[],5,FALSE)-Extraction[[#This Row],[GasExtractionToDate]]</f>
        <v>92331</v>
      </c>
    </row>
    <row r="1646" spans="1:10" x14ac:dyDescent="0.35">
      <c r="A1646">
        <v>2</v>
      </c>
      <c r="B1646" t="s">
        <v>4</v>
      </c>
      <c r="C1646" t="s">
        <v>13</v>
      </c>
      <c r="D1646" s="1">
        <v>43228</v>
      </c>
      <c r="E1646">
        <v>104</v>
      </c>
      <c r="F1646">
        <v>203</v>
      </c>
      <c r="G1646">
        <f>SUMIFS(E$2:E1646,$A$2:A1646,Extraction[[#This Row],[AreaID]])</f>
        <v>22411</v>
      </c>
      <c r="H1646">
        <f>SUMIFS(F$2:F1646,$A$2:A1646,Extraction[[#This Row],[AreaID]])</f>
        <v>21647</v>
      </c>
      <c r="I1646">
        <f>VLOOKUP(Extraction[[#This Row],[AreaID]],Reserves[],4,FALSE)-Extraction[[#This Row],[OilExtractionToDate]]</f>
        <v>42030</v>
      </c>
      <c r="J1646">
        <f>VLOOKUP(Extraction[[#This Row],[AreaID]],Reserves[],5,FALSE)-Extraction[[#This Row],[GasExtractionToDate]]</f>
        <v>64562</v>
      </c>
    </row>
    <row r="1647" spans="1:10" x14ac:dyDescent="0.35">
      <c r="A1647">
        <v>13</v>
      </c>
      <c r="B1647" t="s">
        <v>15</v>
      </c>
      <c r="C1647" t="s">
        <v>19</v>
      </c>
      <c r="D1647" s="1">
        <v>43213</v>
      </c>
      <c r="E1647">
        <v>228</v>
      </c>
      <c r="F1647">
        <v>167</v>
      </c>
      <c r="G1647">
        <f>SUMIFS(E$2:E1647,$A$2:A1647,Extraction[[#This Row],[AreaID]])</f>
        <v>22362</v>
      </c>
      <c r="H1647">
        <f>SUMIFS(F$2:F1647,$A$2:A1647,Extraction[[#This Row],[AreaID]])</f>
        <v>20453</v>
      </c>
      <c r="I1647">
        <f>VLOOKUP(Extraction[[#This Row],[AreaID]],Reserves[],4,FALSE)-Extraction[[#This Row],[OilExtractionToDate]]</f>
        <v>70341</v>
      </c>
      <c r="J1647">
        <f>VLOOKUP(Extraction[[#This Row],[AreaID]],Reserves[],5,FALSE)-Extraction[[#This Row],[GasExtractionToDate]]</f>
        <v>59002</v>
      </c>
    </row>
    <row r="1648" spans="1:10" x14ac:dyDescent="0.35">
      <c r="A1648">
        <v>9</v>
      </c>
      <c r="B1648" t="s">
        <v>6</v>
      </c>
      <c r="C1648" t="s">
        <v>11</v>
      </c>
      <c r="D1648" s="1">
        <v>42708</v>
      </c>
      <c r="E1648">
        <v>280</v>
      </c>
      <c r="F1648">
        <v>253</v>
      </c>
      <c r="G1648">
        <f>SUMIFS(E$2:E1648,$A$2:A1648,Extraction[[#This Row],[AreaID]])</f>
        <v>4358</v>
      </c>
      <c r="H1648">
        <f>SUMIFS(F$2:F1648,$A$2:A1648,Extraction[[#This Row],[AreaID]])</f>
        <v>3860</v>
      </c>
      <c r="I1648">
        <f>VLOOKUP(Extraction[[#This Row],[AreaID]],Reserves[],4,FALSE)-Extraction[[#This Row],[OilExtractionToDate]]</f>
        <v>86805</v>
      </c>
      <c r="J1648">
        <f>VLOOKUP(Extraction[[#This Row],[AreaID]],Reserves[],5,FALSE)-Extraction[[#This Row],[GasExtractionToDate]]</f>
        <v>92078</v>
      </c>
    </row>
    <row r="1649" spans="1:10" x14ac:dyDescent="0.35">
      <c r="A1649">
        <v>9</v>
      </c>
      <c r="B1649" t="s">
        <v>6</v>
      </c>
      <c r="C1649" t="s">
        <v>11</v>
      </c>
      <c r="D1649" s="1">
        <v>42713</v>
      </c>
      <c r="E1649">
        <v>240</v>
      </c>
      <c r="F1649">
        <v>158</v>
      </c>
      <c r="G1649">
        <f>SUMIFS(E$2:E1649,$A$2:A1649,Extraction[[#This Row],[AreaID]])</f>
        <v>4598</v>
      </c>
      <c r="H1649">
        <f>SUMIFS(F$2:F1649,$A$2:A1649,Extraction[[#This Row],[AreaID]])</f>
        <v>4018</v>
      </c>
      <c r="I1649">
        <f>VLOOKUP(Extraction[[#This Row],[AreaID]],Reserves[],4,FALSE)-Extraction[[#This Row],[OilExtractionToDate]]</f>
        <v>86565</v>
      </c>
      <c r="J1649">
        <f>VLOOKUP(Extraction[[#This Row],[AreaID]],Reserves[],5,FALSE)-Extraction[[#This Row],[GasExtractionToDate]]</f>
        <v>91920</v>
      </c>
    </row>
    <row r="1650" spans="1:10" x14ac:dyDescent="0.35">
      <c r="A1650">
        <v>12</v>
      </c>
      <c r="B1650" t="s">
        <v>14</v>
      </c>
      <c r="C1650" t="s">
        <v>18</v>
      </c>
      <c r="D1650" s="1">
        <v>43193</v>
      </c>
      <c r="E1650">
        <v>159</v>
      </c>
      <c r="F1650">
        <v>286</v>
      </c>
      <c r="G1650">
        <f>SUMIFS(E$2:E1650,$A$2:A1650,Extraction[[#This Row],[AreaID]])</f>
        <v>21325</v>
      </c>
      <c r="H1650">
        <f>SUMIFS(F$2:F1650,$A$2:A1650,Extraction[[#This Row],[AreaID]])</f>
        <v>19836</v>
      </c>
      <c r="I1650">
        <f>VLOOKUP(Extraction[[#This Row],[AreaID]],Reserves[],4,FALSE)-Extraction[[#This Row],[OilExtractionToDate]]</f>
        <v>42062</v>
      </c>
      <c r="J1650">
        <f>VLOOKUP(Extraction[[#This Row],[AreaID]],Reserves[],5,FALSE)-Extraction[[#This Row],[GasExtractionToDate]]</f>
        <v>77369</v>
      </c>
    </row>
    <row r="1651" spans="1:10" x14ac:dyDescent="0.35">
      <c r="A1651">
        <v>5</v>
      </c>
      <c r="B1651" t="s">
        <v>5</v>
      </c>
      <c r="C1651" t="s">
        <v>9</v>
      </c>
      <c r="D1651" s="1">
        <v>43221</v>
      </c>
      <c r="E1651">
        <v>262</v>
      </c>
      <c r="F1651">
        <v>136</v>
      </c>
      <c r="G1651">
        <f>SUMIFS(E$2:E1651,$A$2:A1651,Extraction[[#This Row],[AreaID]])</f>
        <v>22653</v>
      </c>
      <c r="H1651">
        <f>SUMIFS(F$2:F1651,$A$2:A1651,Extraction[[#This Row],[AreaID]])</f>
        <v>19567</v>
      </c>
      <c r="I1651">
        <f>VLOOKUP(Extraction[[#This Row],[AreaID]],Reserves[],4,FALSE)-Extraction[[#This Row],[OilExtractionToDate]]</f>
        <v>24770</v>
      </c>
      <c r="J1651">
        <f>VLOOKUP(Extraction[[#This Row],[AreaID]],Reserves[],5,FALSE)-Extraction[[#This Row],[GasExtractionToDate]]</f>
        <v>58141</v>
      </c>
    </row>
    <row r="1652" spans="1:10" x14ac:dyDescent="0.35">
      <c r="A1652">
        <v>11</v>
      </c>
      <c r="B1652" t="s">
        <v>14</v>
      </c>
      <c r="C1652" t="s">
        <v>17</v>
      </c>
      <c r="D1652" s="1">
        <v>43177</v>
      </c>
      <c r="E1652">
        <v>206</v>
      </c>
      <c r="F1652">
        <v>134</v>
      </c>
      <c r="G1652">
        <f>SUMIFS(E$2:E1652,$A$2:A1652,Extraction[[#This Row],[AreaID]])</f>
        <v>21661</v>
      </c>
      <c r="H1652">
        <f>SUMIFS(F$2:F1652,$A$2:A1652,Extraction[[#This Row],[AreaID]])</f>
        <v>19651</v>
      </c>
      <c r="I1652">
        <f>VLOOKUP(Extraction[[#This Row],[AreaID]],Reserves[],4,FALSE)-Extraction[[#This Row],[OilExtractionToDate]]</f>
        <v>54319</v>
      </c>
      <c r="J1652">
        <f>VLOOKUP(Extraction[[#This Row],[AreaID]],Reserves[],5,FALSE)-Extraction[[#This Row],[GasExtractionToDate]]</f>
        <v>77146</v>
      </c>
    </row>
    <row r="1653" spans="1:10" x14ac:dyDescent="0.35">
      <c r="A1653">
        <v>9</v>
      </c>
      <c r="B1653" t="s">
        <v>6</v>
      </c>
      <c r="C1653" t="s">
        <v>11</v>
      </c>
      <c r="D1653" s="1">
        <v>42717</v>
      </c>
      <c r="E1653">
        <v>82</v>
      </c>
      <c r="F1653">
        <v>227</v>
      </c>
      <c r="G1653">
        <f>SUMIFS(E$2:E1653,$A$2:A1653,Extraction[[#This Row],[AreaID]])</f>
        <v>4680</v>
      </c>
      <c r="H1653">
        <f>SUMIFS(F$2:F1653,$A$2:A1653,Extraction[[#This Row],[AreaID]])</f>
        <v>4245</v>
      </c>
      <c r="I1653">
        <f>VLOOKUP(Extraction[[#This Row],[AreaID]],Reserves[],4,FALSE)-Extraction[[#This Row],[OilExtractionToDate]]</f>
        <v>86483</v>
      </c>
      <c r="J1653">
        <f>VLOOKUP(Extraction[[#This Row],[AreaID]],Reserves[],5,FALSE)-Extraction[[#This Row],[GasExtractionToDate]]</f>
        <v>91693</v>
      </c>
    </row>
    <row r="1654" spans="1:10" x14ac:dyDescent="0.35">
      <c r="A1654">
        <v>9</v>
      </c>
      <c r="B1654" t="s">
        <v>6</v>
      </c>
      <c r="C1654" t="s">
        <v>11</v>
      </c>
      <c r="D1654" s="1">
        <v>42720</v>
      </c>
      <c r="E1654">
        <v>119</v>
      </c>
      <c r="F1654">
        <v>245</v>
      </c>
      <c r="G1654">
        <f>SUMIFS(E$2:E1654,$A$2:A1654,Extraction[[#This Row],[AreaID]])</f>
        <v>4799</v>
      </c>
      <c r="H1654">
        <f>SUMIFS(F$2:F1654,$A$2:A1654,Extraction[[#This Row],[AreaID]])</f>
        <v>4490</v>
      </c>
      <c r="I1654">
        <f>VLOOKUP(Extraction[[#This Row],[AreaID]],Reserves[],4,FALSE)-Extraction[[#This Row],[OilExtractionToDate]]</f>
        <v>86364</v>
      </c>
      <c r="J1654">
        <f>VLOOKUP(Extraction[[#This Row],[AreaID]],Reserves[],5,FALSE)-Extraction[[#This Row],[GasExtractionToDate]]</f>
        <v>91448</v>
      </c>
    </row>
    <row r="1655" spans="1:10" x14ac:dyDescent="0.35">
      <c r="A1655">
        <v>2</v>
      </c>
      <c r="B1655" t="s">
        <v>4</v>
      </c>
      <c r="C1655" t="s">
        <v>13</v>
      </c>
      <c r="D1655" s="1">
        <v>43235</v>
      </c>
      <c r="E1655">
        <v>94</v>
      </c>
      <c r="F1655">
        <v>264</v>
      </c>
      <c r="G1655">
        <f>SUMIFS(E$2:E1655,$A$2:A1655,Extraction[[#This Row],[AreaID]])</f>
        <v>22505</v>
      </c>
      <c r="H1655">
        <f>SUMIFS(F$2:F1655,$A$2:A1655,Extraction[[#This Row],[AreaID]])</f>
        <v>21911</v>
      </c>
      <c r="I1655">
        <f>VLOOKUP(Extraction[[#This Row],[AreaID]],Reserves[],4,FALSE)-Extraction[[#This Row],[OilExtractionToDate]]</f>
        <v>41936</v>
      </c>
      <c r="J1655">
        <f>VLOOKUP(Extraction[[#This Row],[AreaID]],Reserves[],5,FALSE)-Extraction[[#This Row],[GasExtractionToDate]]</f>
        <v>64298</v>
      </c>
    </row>
    <row r="1656" spans="1:10" x14ac:dyDescent="0.35">
      <c r="A1656">
        <v>9</v>
      </c>
      <c r="B1656" t="s">
        <v>6</v>
      </c>
      <c r="C1656" t="s">
        <v>11</v>
      </c>
      <c r="D1656" s="1">
        <v>42728</v>
      </c>
      <c r="E1656">
        <v>252</v>
      </c>
      <c r="F1656">
        <v>100</v>
      </c>
      <c r="G1656">
        <f>SUMIFS(E$2:E1656,$A$2:A1656,Extraction[[#This Row],[AreaID]])</f>
        <v>5051</v>
      </c>
      <c r="H1656">
        <f>SUMIFS(F$2:F1656,$A$2:A1656,Extraction[[#This Row],[AreaID]])</f>
        <v>4590</v>
      </c>
      <c r="I1656">
        <f>VLOOKUP(Extraction[[#This Row],[AreaID]],Reserves[],4,FALSE)-Extraction[[#This Row],[OilExtractionToDate]]</f>
        <v>86112</v>
      </c>
      <c r="J1656">
        <f>VLOOKUP(Extraction[[#This Row],[AreaID]],Reserves[],5,FALSE)-Extraction[[#This Row],[GasExtractionToDate]]</f>
        <v>91348</v>
      </c>
    </row>
    <row r="1657" spans="1:10" x14ac:dyDescent="0.35">
      <c r="A1657">
        <v>11</v>
      </c>
      <c r="B1657" t="s">
        <v>14</v>
      </c>
      <c r="C1657" t="s">
        <v>17</v>
      </c>
      <c r="D1657" s="1">
        <v>43182</v>
      </c>
      <c r="E1657">
        <v>195</v>
      </c>
      <c r="F1657">
        <v>232</v>
      </c>
      <c r="G1657">
        <f>SUMIFS(E$2:E1657,$A$2:A1657,Extraction[[#This Row],[AreaID]])</f>
        <v>21856</v>
      </c>
      <c r="H1657">
        <f>SUMIFS(F$2:F1657,$A$2:A1657,Extraction[[#This Row],[AreaID]])</f>
        <v>19883</v>
      </c>
      <c r="I1657">
        <f>VLOOKUP(Extraction[[#This Row],[AreaID]],Reserves[],4,FALSE)-Extraction[[#This Row],[OilExtractionToDate]]</f>
        <v>54124</v>
      </c>
      <c r="J1657">
        <f>VLOOKUP(Extraction[[#This Row],[AreaID]],Reserves[],5,FALSE)-Extraction[[#This Row],[GasExtractionToDate]]</f>
        <v>76914</v>
      </c>
    </row>
    <row r="1658" spans="1:10" x14ac:dyDescent="0.35">
      <c r="A1658">
        <v>9</v>
      </c>
      <c r="B1658" t="s">
        <v>6</v>
      </c>
      <c r="C1658" t="s">
        <v>11</v>
      </c>
      <c r="D1658" s="1">
        <v>42736</v>
      </c>
      <c r="E1658">
        <v>119</v>
      </c>
      <c r="F1658">
        <v>127</v>
      </c>
      <c r="G1658">
        <f>SUMIFS(E$2:E1658,$A$2:A1658,Extraction[[#This Row],[AreaID]])</f>
        <v>5170</v>
      </c>
      <c r="H1658">
        <f>SUMIFS(F$2:F1658,$A$2:A1658,Extraction[[#This Row],[AreaID]])</f>
        <v>4717</v>
      </c>
      <c r="I1658">
        <f>VLOOKUP(Extraction[[#This Row],[AreaID]],Reserves[],4,FALSE)-Extraction[[#This Row],[OilExtractionToDate]]</f>
        <v>85993</v>
      </c>
      <c r="J1658">
        <f>VLOOKUP(Extraction[[#This Row],[AreaID]],Reserves[],5,FALSE)-Extraction[[#This Row],[GasExtractionToDate]]</f>
        <v>91221</v>
      </c>
    </row>
    <row r="1659" spans="1:10" x14ac:dyDescent="0.35">
      <c r="A1659">
        <v>3</v>
      </c>
      <c r="B1659" t="s">
        <v>4</v>
      </c>
      <c r="C1659" t="s">
        <v>7</v>
      </c>
      <c r="D1659" s="1">
        <v>43173</v>
      </c>
      <c r="E1659">
        <v>108</v>
      </c>
      <c r="F1659">
        <v>261</v>
      </c>
      <c r="G1659">
        <f>SUMIFS(E$2:E1659,$A$2:A1659,Extraction[[#This Row],[AreaID]])</f>
        <v>19814</v>
      </c>
      <c r="H1659">
        <f>SUMIFS(F$2:F1659,$A$2:A1659,Extraction[[#This Row],[AreaID]])</f>
        <v>17009</v>
      </c>
      <c r="I1659">
        <f>VLOOKUP(Extraction[[#This Row],[AreaID]],Reserves[],4,FALSE)-Extraction[[#This Row],[OilExtractionToDate]]</f>
        <v>32344</v>
      </c>
      <c r="J1659">
        <f>VLOOKUP(Extraction[[#This Row],[AreaID]],Reserves[],5,FALSE)-Extraction[[#This Row],[GasExtractionToDate]]</f>
        <v>79429</v>
      </c>
    </row>
    <row r="1660" spans="1:10" x14ac:dyDescent="0.35">
      <c r="A1660">
        <v>11</v>
      </c>
      <c r="B1660" t="s">
        <v>14</v>
      </c>
      <c r="C1660" t="s">
        <v>17</v>
      </c>
      <c r="D1660" s="1">
        <v>43189</v>
      </c>
      <c r="E1660">
        <v>196</v>
      </c>
      <c r="F1660">
        <v>157</v>
      </c>
      <c r="G1660">
        <f>SUMIFS(E$2:E1660,$A$2:A1660,Extraction[[#This Row],[AreaID]])</f>
        <v>22052</v>
      </c>
      <c r="H1660">
        <f>SUMIFS(F$2:F1660,$A$2:A1660,Extraction[[#This Row],[AreaID]])</f>
        <v>20040</v>
      </c>
      <c r="I1660">
        <f>VLOOKUP(Extraction[[#This Row],[AreaID]],Reserves[],4,FALSE)-Extraction[[#This Row],[OilExtractionToDate]]</f>
        <v>53928</v>
      </c>
      <c r="J1660">
        <f>VLOOKUP(Extraction[[#This Row],[AreaID]],Reserves[],5,FALSE)-Extraction[[#This Row],[GasExtractionToDate]]</f>
        <v>76757</v>
      </c>
    </row>
    <row r="1661" spans="1:10" x14ac:dyDescent="0.35">
      <c r="A1661">
        <v>11</v>
      </c>
      <c r="B1661" t="s">
        <v>14</v>
      </c>
      <c r="C1661" t="s">
        <v>17</v>
      </c>
      <c r="D1661" s="1">
        <v>43197</v>
      </c>
      <c r="E1661">
        <v>172</v>
      </c>
      <c r="F1661">
        <v>173</v>
      </c>
      <c r="G1661">
        <f>SUMIFS(E$2:E1661,$A$2:A1661,Extraction[[#This Row],[AreaID]])</f>
        <v>22224</v>
      </c>
      <c r="H1661">
        <f>SUMIFS(F$2:F1661,$A$2:A1661,Extraction[[#This Row],[AreaID]])</f>
        <v>20213</v>
      </c>
      <c r="I1661">
        <f>VLOOKUP(Extraction[[#This Row],[AreaID]],Reserves[],4,FALSE)-Extraction[[#This Row],[OilExtractionToDate]]</f>
        <v>53756</v>
      </c>
      <c r="J1661">
        <f>VLOOKUP(Extraction[[#This Row],[AreaID]],Reserves[],5,FALSE)-Extraction[[#This Row],[GasExtractionToDate]]</f>
        <v>76584</v>
      </c>
    </row>
    <row r="1662" spans="1:10" x14ac:dyDescent="0.35">
      <c r="A1662">
        <v>10</v>
      </c>
      <c r="B1662" t="s">
        <v>14</v>
      </c>
      <c r="C1662" t="s">
        <v>16</v>
      </c>
      <c r="D1662" s="1">
        <v>43248</v>
      </c>
      <c r="E1662">
        <v>280</v>
      </c>
      <c r="F1662">
        <v>275</v>
      </c>
      <c r="G1662">
        <f>SUMIFS(E$2:E1662,$A$2:A1662,Extraction[[#This Row],[AreaID]])</f>
        <v>21959</v>
      </c>
      <c r="H1662">
        <f>SUMIFS(F$2:F1662,$A$2:A1662,Extraction[[#This Row],[AreaID]])</f>
        <v>20399</v>
      </c>
      <c r="I1662">
        <f>VLOOKUP(Extraction[[#This Row],[AreaID]],Reserves[],4,FALSE)-Extraction[[#This Row],[OilExtractionToDate]]</f>
        <v>55269</v>
      </c>
      <c r="J1662">
        <f>VLOOKUP(Extraction[[#This Row],[AreaID]],Reserves[],5,FALSE)-Extraction[[#This Row],[GasExtractionToDate]]</f>
        <v>44854</v>
      </c>
    </row>
    <row r="1663" spans="1:10" x14ac:dyDescent="0.35">
      <c r="A1663">
        <v>12</v>
      </c>
      <c r="B1663" t="s">
        <v>14</v>
      </c>
      <c r="C1663" t="s">
        <v>18</v>
      </c>
      <c r="D1663" s="1">
        <v>43200</v>
      </c>
      <c r="E1663">
        <v>172</v>
      </c>
      <c r="F1663">
        <v>202</v>
      </c>
      <c r="G1663">
        <f>SUMIFS(E$2:E1663,$A$2:A1663,Extraction[[#This Row],[AreaID]])</f>
        <v>21497</v>
      </c>
      <c r="H1663">
        <f>SUMIFS(F$2:F1663,$A$2:A1663,Extraction[[#This Row],[AreaID]])</f>
        <v>20038</v>
      </c>
      <c r="I1663">
        <f>VLOOKUP(Extraction[[#This Row],[AreaID]],Reserves[],4,FALSE)-Extraction[[#This Row],[OilExtractionToDate]]</f>
        <v>41890</v>
      </c>
      <c r="J1663">
        <f>VLOOKUP(Extraction[[#This Row],[AreaID]],Reserves[],5,FALSE)-Extraction[[#This Row],[GasExtractionToDate]]</f>
        <v>77167</v>
      </c>
    </row>
    <row r="1664" spans="1:10" x14ac:dyDescent="0.35">
      <c r="A1664">
        <v>12</v>
      </c>
      <c r="B1664" t="s">
        <v>14</v>
      </c>
      <c r="C1664" t="s">
        <v>18</v>
      </c>
      <c r="D1664" s="1">
        <v>43207</v>
      </c>
      <c r="E1664">
        <v>186</v>
      </c>
      <c r="F1664">
        <v>187</v>
      </c>
      <c r="G1664">
        <f>SUMIFS(E$2:E1664,$A$2:A1664,Extraction[[#This Row],[AreaID]])</f>
        <v>21683</v>
      </c>
      <c r="H1664">
        <f>SUMIFS(F$2:F1664,$A$2:A1664,Extraction[[#This Row],[AreaID]])</f>
        <v>20225</v>
      </c>
      <c r="I1664">
        <f>VLOOKUP(Extraction[[#This Row],[AreaID]],Reserves[],4,FALSE)-Extraction[[#This Row],[OilExtractionToDate]]</f>
        <v>41704</v>
      </c>
      <c r="J1664">
        <f>VLOOKUP(Extraction[[#This Row],[AreaID]],Reserves[],5,FALSE)-Extraction[[#This Row],[GasExtractionToDate]]</f>
        <v>76980</v>
      </c>
    </row>
    <row r="1665" spans="1:10" x14ac:dyDescent="0.35">
      <c r="A1665">
        <v>11</v>
      </c>
      <c r="B1665" t="s">
        <v>14</v>
      </c>
      <c r="C1665" t="s">
        <v>17</v>
      </c>
      <c r="D1665" s="1">
        <v>43205</v>
      </c>
      <c r="E1665">
        <v>251</v>
      </c>
      <c r="F1665">
        <v>160</v>
      </c>
      <c r="G1665">
        <f>SUMIFS(E$2:E1665,$A$2:A1665,Extraction[[#This Row],[AreaID]])</f>
        <v>22475</v>
      </c>
      <c r="H1665">
        <f>SUMIFS(F$2:F1665,$A$2:A1665,Extraction[[#This Row],[AreaID]])</f>
        <v>20373</v>
      </c>
      <c r="I1665">
        <f>VLOOKUP(Extraction[[#This Row],[AreaID]],Reserves[],4,FALSE)-Extraction[[#This Row],[OilExtractionToDate]]</f>
        <v>53505</v>
      </c>
      <c r="J1665">
        <f>VLOOKUP(Extraction[[#This Row],[AreaID]],Reserves[],5,FALSE)-Extraction[[#This Row],[GasExtractionToDate]]</f>
        <v>76424</v>
      </c>
    </row>
    <row r="1666" spans="1:10" x14ac:dyDescent="0.35">
      <c r="A1666">
        <v>9</v>
      </c>
      <c r="B1666" t="s">
        <v>6</v>
      </c>
      <c r="C1666" t="s">
        <v>11</v>
      </c>
      <c r="D1666" s="1">
        <v>42743</v>
      </c>
      <c r="E1666">
        <v>171</v>
      </c>
      <c r="F1666">
        <v>86</v>
      </c>
      <c r="G1666">
        <f>SUMIFS(E$2:E1666,$A$2:A1666,Extraction[[#This Row],[AreaID]])</f>
        <v>5341</v>
      </c>
      <c r="H1666">
        <f>SUMIFS(F$2:F1666,$A$2:A1666,Extraction[[#This Row],[AreaID]])</f>
        <v>4803</v>
      </c>
      <c r="I1666">
        <f>VLOOKUP(Extraction[[#This Row],[AreaID]],Reserves[],4,FALSE)-Extraction[[#This Row],[OilExtractionToDate]]</f>
        <v>85822</v>
      </c>
      <c r="J1666">
        <f>VLOOKUP(Extraction[[#This Row],[AreaID]],Reserves[],5,FALSE)-Extraction[[#This Row],[GasExtractionToDate]]</f>
        <v>91135</v>
      </c>
    </row>
    <row r="1667" spans="1:10" x14ac:dyDescent="0.35">
      <c r="A1667">
        <v>14</v>
      </c>
      <c r="B1667" t="s">
        <v>15</v>
      </c>
      <c r="C1667" t="s">
        <v>13</v>
      </c>
      <c r="D1667" s="1">
        <v>43366</v>
      </c>
      <c r="E1667">
        <v>159</v>
      </c>
      <c r="F1667">
        <v>107</v>
      </c>
      <c r="G1667">
        <f>SUMIFS(E$2:E1667,$A$2:A1667,Extraction[[#This Row],[AreaID]])</f>
        <v>25118</v>
      </c>
      <c r="H1667">
        <f>SUMIFS(F$2:F1667,$A$2:A1667,Extraction[[#This Row],[AreaID]])</f>
        <v>22722</v>
      </c>
      <c r="I1667">
        <f>VLOOKUP(Extraction[[#This Row],[AreaID]],Reserves[],4,FALSE)-Extraction[[#This Row],[OilExtractionToDate]]</f>
        <v>50293</v>
      </c>
      <c r="J1667">
        <f>VLOOKUP(Extraction[[#This Row],[AreaID]],Reserves[],5,FALSE)-Extraction[[#This Row],[GasExtractionToDate]]</f>
        <v>53416</v>
      </c>
    </row>
    <row r="1668" spans="1:10" x14ac:dyDescent="0.35">
      <c r="A1668">
        <v>9</v>
      </c>
      <c r="B1668" t="s">
        <v>6</v>
      </c>
      <c r="C1668" t="s">
        <v>11</v>
      </c>
      <c r="D1668" s="1">
        <v>42748</v>
      </c>
      <c r="E1668">
        <v>274</v>
      </c>
      <c r="F1668">
        <v>70</v>
      </c>
      <c r="G1668">
        <f>SUMIFS(E$2:E1668,$A$2:A1668,Extraction[[#This Row],[AreaID]])</f>
        <v>5615</v>
      </c>
      <c r="H1668">
        <f>SUMIFS(F$2:F1668,$A$2:A1668,Extraction[[#This Row],[AreaID]])</f>
        <v>4873</v>
      </c>
      <c r="I1668">
        <f>VLOOKUP(Extraction[[#This Row],[AreaID]],Reserves[],4,FALSE)-Extraction[[#This Row],[OilExtractionToDate]]</f>
        <v>85548</v>
      </c>
      <c r="J1668">
        <f>VLOOKUP(Extraction[[#This Row],[AreaID]],Reserves[],5,FALSE)-Extraction[[#This Row],[GasExtractionToDate]]</f>
        <v>91065</v>
      </c>
    </row>
    <row r="1669" spans="1:10" x14ac:dyDescent="0.35">
      <c r="A1669">
        <v>13</v>
      </c>
      <c r="B1669" t="s">
        <v>15</v>
      </c>
      <c r="C1669" t="s">
        <v>19</v>
      </c>
      <c r="D1669" s="1">
        <v>43219</v>
      </c>
      <c r="E1669">
        <v>203</v>
      </c>
      <c r="F1669">
        <v>219</v>
      </c>
      <c r="G1669">
        <f>SUMIFS(E$2:E1669,$A$2:A1669,Extraction[[#This Row],[AreaID]])</f>
        <v>22565</v>
      </c>
      <c r="H1669">
        <f>SUMIFS(F$2:F1669,$A$2:A1669,Extraction[[#This Row],[AreaID]])</f>
        <v>20672</v>
      </c>
      <c r="I1669">
        <f>VLOOKUP(Extraction[[#This Row],[AreaID]],Reserves[],4,FALSE)-Extraction[[#This Row],[OilExtractionToDate]]</f>
        <v>70138</v>
      </c>
      <c r="J1669">
        <f>VLOOKUP(Extraction[[#This Row],[AreaID]],Reserves[],5,FALSE)-Extraction[[#This Row],[GasExtractionToDate]]</f>
        <v>58783</v>
      </c>
    </row>
    <row r="1670" spans="1:10" x14ac:dyDescent="0.35">
      <c r="A1670">
        <v>5</v>
      </c>
      <c r="B1670" t="s">
        <v>5</v>
      </c>
      <c r="C1670" t="s">
        <v>9</v>
      </c>
      <c r="D1670" s="1">
        <v>43225</v>
      </c>
      <c r="E1670">
        <v>183</v>
      </c>
      <c r="F1670">
        <v>97</v>
      </c>
      <c r="G1670">
        <f>SUMIFS(E$2:E1670,$A$2:A1670,Extraction[[#This Row],[AreaID]])</f>
        <v>22836</v>
      </c>
      <c r="H1670">
        <f>SUMIFS(F$2:F1670,$A$2:A1670,Extraction[[#This Row],[AreaID]])</f>
        <v>19664</v>
      </c>
      <c r="I1670">
        <f>VLOOKUP(Extraction[[#This Row],[AreaID]],Reserves[],4,FALSE)-Extraction[[#This Row],[OilExtractionToDate]]</f>
        <v>24587</v>
      </c>
      <c r="J1670">
        <f>VLOOKUP(Extraction[[#This Row],[AreaID]],Reserves[],5,FALSE)-Extraction[[#This Row],[GasExtractionToDate]]</f>
        <v>58044</v>
      </c>
    </row>
    <row r="1671" spans="1:10" x14ac:dyDescent="0.35">
      <c r="A1671">
        <v>9</v>
      </c>
      <c r="B1671" t="s">
        <v>6</v>
      </c>
      <c r="C1671" t="s">
        <v>11</v>
      </c>
      <c r="D1671" s="1">
        <v>42754</v>
      </c>
      <c r="E1671">
        <v>210</v>
      </c>
      <c r="F1671">
        <v>202</v>
      </c>
      <c r="G1671">
        <f>SUMIFS(E$2:E1671,$A$2:A1671,Extraction[[#This Row],[AreaID]])</f>
        <v>5825</v>
      </c>
      <c r="H1671">
        <f>SUMIFS(F$2:F1671,$A$2:A1671,Extraction[[#This Row],[AreaID]])</f>
        <v>5075</v>
      </c>
      <c r="I1671">
        <f>VLOOKUP(Extraction[[#This Row],[AreaID]],Reserves[],4,FALSE)-Extraction[[#This Row],[OilExtractionToDate]]</f>
        <v>85338</v>
      </c>
      <c r="J1671">
        <f>VLOOKUP(Extraction[[#This Row],[AreaID]],Reserves[],5,FALSE)-Extraction[[#This Row],[GasExtractionToDate]]</f>
        <v>90863</v>
      </c>
    </row>
    <row r="1672" spans="1:10" x14ac:dyDescent="0.35">
      <c r="A1672">
        <v>9</v>
      </c>
      <c r="B1672" t="s">
        <v>6</v>
      </c>
      <c r="C1672" t="s">
        <v>11</v>
      </c>
      <c r="D1672" s="1">
        <v>42762</v>
      </c>
      <c r="E1672">
        <v>261</v>
      </c>
      <c r="F1672">
        <v>70</v>
      </c>
      <c r="G1672">
        <f>SUMIFS(E$2:E1672,$A$2:A1672,Extraction[[#This Row],[AreaID]])</f>
        <v>6086</v>
      </c>
      <c r="H1672">
        <f>SUMIFS(F$2:F1672,$A$2:A1672,Extraction[[#This Row],[AreaID]])</f>
        <v>5145</v>
      </c>
      <c r="I1672">
        <f>VLOOKUP(Extraction[[#This Row],[AreaID]],Reserves[],4,FALSE)-Extraction[[#This Row],[OilExtractionToDate]]</f>
        <v>85077</v>
      </c>
      <c r="J1672">
        <f>VLOOKUP(Extraction[[#This Row],[AreaID]],Reserves[],5,FALSE)-Extraction[[#This Row],[GasExtractionToDate]]</f>
        <v>90793</v>
      </c>
    </row>
    <row r="1673" spans="1:10" x14ac:dyDescent="0.35">
      <c r="A1673">
        <v>12</v>
      </c>
      <c r="B1673" t="s">
        <v>14</v>
      </c>
      <c r="C1673" t="s">
        <v>18</v>
      </c>
      <c r="D1673" s="1">
        <v>43215</v>
      </c>
      <c r="E1673">
        <v>150</v>
      </c>
      <c r="F1673">
        <v>228</v>
      </c>
      <c r="G1673">
        <f>SUMIFS(E$2:E1673,$A$2:A1673,Extraction[[#This Row],[AreaID]])</f>
        <v>21833</v>
      </c>
      <c r="H1673">
        <f>SUMIFS(F$2:F1673,$A$2:A1673,Extraction[[#This Row],[AreaID]])</f>
        <v>20453</v>
      </c>
      <c r="I1673">
        <f>VLOOKUP(Extraction[[#This Row],[AreaID]],Reserves[],4,FALSE)-Extraction[[#This Row],[OilExtractionToDate]]</f>
        <v>41554</v>
      </c>
      <c r="J1673">
        <f>VLOOKUP(Extraction[[#This Row],[AreaID]],Reserves[],5,FALSE)-Extraction[[#This Row],[GasExtractionToDate]]</f>
        <v>76752</v>
      </c>
    </row>
    <row r="1674" spans="1:10" x14ac:dyDescent="0.35">
      <c r="A1674">
        <v>2</v>
      </c>
      <c r="B1674" t="s">
        <v>4</v>
      </c>
      <c r="C1674" t="s">
        <v>13</v>
      </c>
      <c r="D1674" s="1">
        <v>43241</v>
      </c>
      <c r="E1674">
        <v>202</v>
      </c>
      <c r="F1674">
        <v>164</v>
      </c>
      <c r="G1674">
        <f>SUMIFS(E$2:E1674,$A$2:A1674,Extraction[[#This Row],[AreaID]])</f>
        <v>22707</v>
      </c>
      <c r="H1674">
        <f>SUMIFS(F$2:F1674,$A$2:A1674,Extraction[[#This Row],[AreaID]])</f>
        <v>22075</v>
      </c>
      <c r="I1674">
        <f>VLOOKUP(Extraction[[#This Row],[AreaID]],Reserves[],4,FALSE)-Extraction[[#This Row],[OilExtractionToDate]]</f>
        <v>41734</v>
      </c>
      <c r="J1674">
        <f>VLOOKUP(Extraction[[#This Row],[AreaID]],Reserves[],5,FALSE)-Extraction[[#This Row],[GasExtractionToDate]]</f>
        <v>64134</v>
      </c>
    </row>
    <row r="1675" spans="1:10" x14ac:dyDescent="0.35">
      <c r="A1675">
        <v>12</v>
      </c>
      <c r="B1675" t="s">
        <v>14</v>
      </c>
      <c r="C1675" t="s">
        <v>18</v>
      </c>
      <c r="D1675" s="1">
        <v>43221</v>
      </c>
      <c r="E1675">
        <v>204</v>
      </c>
      <c r="F1675">
        <v>157</v>
      </c>
      <c r="G1675">
        <f>SUMIFS(E$2:E1675,$A$2:A1675,Extraction[[#This Row],[AreaID]])</f>
        <v>22037</v>
      </c>
      <c r="H1675">
        <f>SUMIFS(F$2:F1675,$A$2:A1675,Extraction[[#This Row],[AreaID]])</f>
        <v>20610</v>
      </c>
      <c r="I1675">
        <f>VLOOKUP(Extraction[[#This Row],[AreaID]],Reserves[],4,FALSE)-Extraction[[#This Row],[OilExtractionToDate]]</f>
        <v>41350</v>
      </c>
      <c r="J1675">
        <f>VLOOKUP(Extraction[[#This Row],[AreaID]],Reserves[],5,FALSE)-Extraction[[#This Row],[GasExtractionToDate]]</f>
        <v>76595</v>
      </c>
    </row>
    <row r="1676" spans="1:10" x14ac:dyDescent="0.35">
      <c r="A1676">
        <v>3</v>
      </c>
      <c r="B1676" t="s">
        <v>4</v>
      </c>
      <c r="C1676" t="s">
        <v>7</v>
      </c>
      <c r="D1676" s="1">
        <v>43179</v>
      </c>
      <c r="E1676">
        <v>276</v>
      </c>
      <c r="F1676">
        <v>241</v>
      </c>
      <c r="G1676">
        <f>SUMIFS(E$2:E1676,$A$2:A1676,Extraction[[#This Row],[AreaID]])</f>
        <v>20090</v>
      </c>
      <c r="H1676">
        <f>SUMIFS(F$2:F1676,$A$2:A1676,Extraction[[#This Row],[AreaID]])</f>
        <v>17250</v>
      </c>
      <c r="I1676">
        <f>VLOOKUP(Extraction[[#This Row],[AreaID]],Reserves[],4,FALSE)-Extraction[[#This Row],[OilExtractionToDate]]</f>
        <v>32068</v>
      </c>
      <c r="J1676">
        <f>VLOOKUP(Extraction[[#This Row],[AreaID]],Reserves[],5,FALSE)-Extraction[[#This Row],[GasExtractionToDate]]</f>
        <v>79188</v>
      </c>
    </row>
    <row r="1677" spans="1:10" x14ac:dyDescent="0.35">
      <c r="A1677">
        <v>1</v>
      </c>
      <c r="B1677" t="s">
        <v>4</v>
      </c>
      <c r="C1677" t="s">
        <v>12</v>
      </c>
      <c r="D1677" s="1">
        <v>43316</v>
      </c>
      <c r="E1677">
        <v>117</v>
      </c>
      <c r="F1677">
        <v>80</v>
      </c>
      <c r="G1677">
        <f>SUMIFS(E$2:E1677,$A$2:A1677,Extraction[[#This Row],[AreaID]])</f>
        <v>25078</v>
      </c>
      <c r="H1677">
        <f>SUMIFS(F$2:F1677,$A$2:A1677,Extraction[[#This Row],[AreaID]])</f>
        <v>24399</v>
      </c>
      <c r="I1677">
        <f>VLOOKUP(Extraction[[#This Row],[AreaID]],Reserves[],4,FALSE)-Extraction[[#This Row],[OilExtractionToDate]]</f>
        <v>62512</v>
      </c>
      <c r="J1677">
        <f>VLOOKUP(Extraction[[#This Row],[AreaID]],Reserves[],5,FALSE)-Extraction[[#This Row],[GasExtractionToDate]]</f>
        <v>48202</v>
      </c>
    </row>
    <row r="1678" spans="1:10" x14ac:dyDescent="0.35">
      <c r="A1678">
        <v>1</v>
      </c>
      <c r="B1678" t="s">
        <v>4</v>
      </c>
      <c r="C1678" t="s">
        <v>12</v>
      </c>
      <c r="D1678" s="1">
        <v>43324</v>
      </c>
      <c r="E1678">
        <v>101</v>
      </c>
      <c r="F1678">
        <v>80</v>
      </c>
      <c r="G1678">
        <f>SUMIFS(E$2:E1678,$A$2:A1678,Extraction[[#This Row],[AreaID]])</f>
        <v>25179</v>
      </c>
      <c r="H1678">
        <f>SUMIFS(F$2:F1678,$A$2:A1678,Extraction[[#This Row],[AreaID]])</f>
        <v>24479</v>
      </c>
      <c r="I1678">
        <f>VLOOKUP(Extraction[[#This Row],[AreaID]],Reserves[],4,FALSE)-Extraction[[#This Row],[OilExtractionToDate]]</f>
        <v>62411</v>
      </c>
      <c r="J1678">
        <f>VLOOKUP(Extraction[[#This Row],[AreaID]],Reserves[],5,FALSE)-Extraction[[#This Row],[GasExtractionToDate]]</f>
        <v>48122</v>
      </c>
    </row>
    <row r="1679" spans="1:10" x14ac:dyDescent="0.35">
      <c r="A1679">
        <v>9</v>
      </c>
      <c r="B1679" t="s">
        <v>6</v>
      </c>
      <c r="C1679" t="s">
        <v>11</v>
      </c>
      <c r="D1679" s="1">
        <v>42769</v>
      </c>
      <c r="E1679">
        <v>89</v>
      </c>
      <c r="F1679">
        <v>260</v>
      </c>
      <c r="G1679">
        <f>SUMIFS(E$2:E1679,$A$2:A1679,Extraction[[#This Row],[AreaID]])</f>
        <v>6175</v>
      </c>
      <c r="H1679">
        <f>SUMIFS(F$2:F1679,$A$2:A1679,Extraction[[#This Row],[AreaID]])</f>
        <v>5405</v>
      </c>
      <c r="I1679">
        <f>VLOOKUP(Extraction[[#This Row],[AreaID]],Reserves[],4,FALSE)-Extraction[[#This Row],[OilExtractionToDate]]</f>
        <v>84988</v>
      </c>
      <c r="J1679">
        <f>VLOOKUP(Extraction[[#This Row],[AreaID]],Reserves[],5,FALSE)-Extraction[[#This Row],[GasExtractionToDate]]</f>
        <v>90533</v>
      </c>
    </row>
    <row r="1680" spans="1:10" x14ac:dyDescent="0.35">
      <c r="A1680">
        <v>5</v>
      </c>
      <c r="B1680" t="s">
        <v>5</v>
      </c>
      <c r="C1680" t="s">
        <v>9</v>
      </c>
      <c r="D1680" s="1">
        <v>43231</v>
      </c>
      <c r="E1680">
        <v>183</v>
      </c>
      <c r="F1680">
        <v>172</v>
      </c>
      <c r="G1680">
        <f>SUMIFS(E$2:E1680,$A$2:A1680,Extraction[[#This Row],[AreaID]])</f>
        <v>23019</v>
      </c>
      <c r="H1680">
        <f>SUMIFS(F$2:F1680,$A$2:A1680,Extraction[[#This Row],[AreaID]])</f>
        <v>19836</v>
      </c>
      <c r="I1680">
        <f>VLOOKUP(Extraction[[#This Row],[AreaID]],Reserves[],4,FALSE)-Extraction[[#This Row],[OilExtractionToDate]]</f>
        <v>24404</v>
      </c>
      <c r="J1680">
        <f>VLOOKUP(Extraction[[#This Row],[AreaID]],Reserves[],5,FALSE)-Extraction[[#This Row],[GasExtractionToDate]]</f>
        <v>57872</v>
      </c>
    </row>
    <row r="1681" spans="1:10" x14ac:dyDescent="0.35">
      <c r="A1681">
        <v>11</v>
      </c>
      <c r="B1681" t="s">
        <v>14</v>
      </c>
      <c r="C1681" t="s">
        <v>17</v>
      </c>
      <c r="D1681" s="1">
        <v>43209</v>
      </c>
      <c r="E1681">
        <v>114</v>
      </c>
      <c r="F1681">
        <v>145</v>
      </c>
      <c r="G1681">
        <f>SUMIFS(E$2:E1681,$A$2:A1681,Extraction[[#This Row],[AreaID]])</f>
        <v>22589</v>
      </c>
      <c r="H1681">
        <f>SUMIFS(F$2:F1681,$A$2:A1681,Extraction[[#This Row],[AreaID]])</f>
        <v>20518</v>
      </c>
      <c r="I1681">
        <f>VLOOKUP(Extraction[[#This Row],[AreaID]],Reserves[],4,FALSE)-Extraction[[#This Row],[OilExtractionToDate]]</f>
        <v>53391</v>
      </c>
      <c r="J1681">
        <f>VLOOKUP(Extraction[[#This Row],[AreaID]],Reserves[],5,FALSE)-Extraction[[#This Row],[GasExtractionToDate]]</f>
        <v>76279</v>
      </c>
    </row>
    <row r="1682" spans="1:10" x14ac:dyDescent="0.35">
      <c r="A1682">
        <v>12</v>
      </c>
      <c r="B1682" t="s">
        <v>14</v>
      </c>
      <c r="C1682" t="s">
        <v>18</v>
      </c>
      <c r="D1682" s="1">
        <v>43226</v>
      </c>
      <c r="E1682">
        <v>86</v>
      </c>
      <c r="F1682">
        <v>147</v>
      </c>
      <c r="G1682">
        <f>SUMIFS(E$2:E1682,$A$2:A1682,Extraction[[#This Row],[AreaID]])</f>
        <v>22123</v>
      </c>
      <c r="H1682">
        <f>SUMIFS(F$2:F1682,$A$2:A1682,Extraction[[#This Row],[AreaID]])</f>
        <v>20757</v>
      </c>
      <c r="I1682">
        <f>VLOOKUP(Extraction[[#This Row],[AreaID]],Reserves[],4,FALSE)-Extraction[[#This Row],[OilExtractionToDate]]</f>
        <v>41264</v>
      </c>
      <c r="J1682">
        <f>VLOOKUP(Extraction[[#This Row],[AreaID]],Reserves[],5,FALSE)-Extraction[[#This Row],[GasExtractionToDate]]</f>
        <v>76448</v>
      </c>
    </row>
    <row r="1683" spans="1:10" x14ac:dyDescent="0.35">
      <c r="A1683">
        <v>2</v>
      </c>
      <c r="B1683" t="s">
        <v>4</v>
      </c>
      <c r="C1683" t="s">
        <v>13</v>
      </c>
      <c r="D1683" s="1">
        <v>43245</v>
      </c>
      <c r="E1683">
        <v>180</v>
      </c>
      <c r="F1683">
        <v>145</v>
      </c>
      <c r="G1683">
        <f>SUMIFS(E$2:E1683,$A$2:A1683,Extraction[[#This Row],[AreaID]])</f>
        <v>22887</v>
      </c>
      <c r="H1683">
        <f>SUMIFS(F$2:F1683,$A$2:A1683,Extraction[[#This Row],[AreaID]])</f>
        <v>22220</v>
      </c>
      <c r="I1683">
        <f>VLOOKUP(Extraction[[#This Row],[AreaID]],Reserves[],4,FALSE)-Extraction[[#This Row],[OilExtractionToDate]]</f>
        <v>41554</v>
      </c>
      <c r="J1683">
        <f>VLOOKUP(Extraction[[#This Row],[AreaID]],Reserves[],5,FALSE)-Extraction[[#This Row],[GasExtractionToDate]]</f>
        <v>63989</v>
      </c>
    </row>
    <row r="1684" spans="1:10" x14ac:dyDescent="0.35">
      <c r="A1684">
        <v>2</v>
      </c>
      <c r="B1684" t="s">
        <v>4</v>
      </c>
      <c r="C1684" t="s">
        <v>13</v>
      </c>
      <c r="D1684" s="1">
        <v>43249</v>
      </c>
      <c r="E1684">
        <v>189</v>
      </c>
      <c r="F1684">
        <v>159</v>
      </c>
      <c r="G1684">
        <f>SUMIFS(E$2:E1684,$A$2:A1684,Extraction[[#This Row],[AreaID]])</f>
        <v>23076</v>
      </c>
      <c r="H1684">
        <f>SUMIFS(F$2:F1684,$A$2:A1684,Extraction[[#This Row],[AreaID]])</f>
        <v>22379</v>
      </c>
      <c r="I1684">
        <f>VLOOKUP(Extraction[[#This Row],[AreaID]],Reserves[],4,FALSE)-Extraction[[#This Row],[OilExtractionToDate]]</f>
        <v>41365</v>
      </c>
      <c r="J1684">
        <f>VLOOKUP(Extraction[[#This Row],[AreaID]],Reserves[],5,FALSE)-Extraction[[#This Row],[GasExtractionToDate]]</f>
        <v>63830</v>
      </c>
    </row>
    <row r="1685" spans="1:10" x14ac:dyDescent="0.35">
      <c r="A1685">
        <v>12</v>
      </c>
      <c r="B1685" t="s">
        <v>14</v>
      </c>
      <c r="C1685" t="s">
        <v>18</v>
      </c>
      <c r="D1685" s="1">
        <v>43229</v>
      </c>
      <c r="E1685">
        <v>95</v>
      </c>
      <c r="F1685">
        <v>93</v>
      </c>
      <c r="G1685">
        <f>SUMIFS(E$2:E1685,$A$2:A1685,Extraction[[#This Row],[AreaID]])</f>
        <v>22218</v>
      </c>
      <c r="H1685">
        <f>SUMIFS(F$2:F1685,$A$2:A1685,Extraction[[#This Row],[AreaID]])</f>
        <v>20850</v>
      </c>
      <c r="I1685">
        <f>VLOOKUP(Extraction[[#This Row],[AreaID]],Reserves[],4,FALSE)-Extraction[[#This Row],[OilExtractionToDate]]</f>
        <v>41169</v>
      </c>
      <c r="J1685">
        <f>VLOOKUP(Extraction[[#This Row],[AreaID]],Reserves[],5,FALSE)-Extraction[[#This Row],[GasExtractionToDate]]</f>
        <v>76355</v>
      </c>
    </row>
    <row r="1686" spans="1:10" x14ac:dyDescent="0.35">
      <c r="A1686">
        <v>13</v>
      </c>
      <c r="B1686" t="s">
        <v>15</v>
      </c>
      <c r="C1686" t="s">
        <v>19</v>
      </c>
      <c r="D1686" s="1">
        <v>43224</v>
      </c>
      <c r="E1686">
        <v>299</v>
      </c>
      <c r="F1686">
        <v>119</v>
      </c>
      <c r="G1686">
        <f>SUMIFS(E$2:E1686,$A$2:A1686,Extraction[[#This Row],[AreaID]])</f>
        <v>22864</v>
      </c>
      <c r="H1686">
        <f>SUMIFS(F$2:F1686,$A$2:A1686,Extraction[[#This Row],[AreaID]])</f>
        <v>20791</v>
      </c>
      <c r="I1686">
        <f>VLOOKUP(Extraction[[#This Row],[AreaID]],Reserves[],4,FALSE)-Extraction[[#This Row],[OilExtractionToDate]]</f>
        <v>69839</v>
      </c>
      <c r="J1686">
        <f>VLOOKUP(Extraction[[#This Row],[AreaID]],Reserves[],5,FALSE)-Extraction[[#This Row],[GasExtractionToDate]]</f>
        <v>58664</v>
      </c>
    </row>
    <row r="1687" spans="1:10" x14ac:dyDescent="0.35">
      <c r="A1687">
        <v>9</v>
      </c>
      <c r="B1687" t="s">
        <v>6</v>
      </c>
      <c r="C1687" t="s">
        <v>11</v>
      </c>
      <c r="D1687" s="1">
        <v>42776</v>
      </c>
      <c r="E1687">
        <v>164</v>
      </c>
      <c r="F1687">
        <v>271</v>
      </c>
      <c r="G1687">
        <f>SUMIFS(E$2:E1687,$A$2:A1687,Extraction[[#This Row],[AreaID]])</f>
        <v>6339</v>
      </c>
      <c r="H1687">
        <f>SUMIFS(F$2:F1687,$A$2:A1687,Extraction[[#This Row],[AreaID]])</f>
        <v>5676</v>
      </c>
      <c r="I1687">
        <f>VLOOKUP(Extraction[[#This Row],[AreaID]],Reserves[],4,FALSE)-Extraction[[#This Row],[OilExtractionToDate]]</f>
        <v>84824</v>
      </c>
      <c r="J1687">
        <f>VLOOKUP(Extraction[[#This Row],[AreaID]],Reserves[],5,FALSE)-Extraction[[#This Row],[GasExtractionToDate]]</f>
        <v>90262</v>
      </c>
    </row>
    <row r="1688" spans="1:10" x14ac:dyDescent="0.35">
      <c r="A1688">
        <v>9</v>
      </c>
      <c r="B1688" t="s">
        <v>6</v>
      </c>
      <c r="C1688" t="s">
        <v>11</v>
      </c>
      <c r="D1688" s="1">
        <v>42780</v>
      </c>
      <c r="E1688">
        <v>229</v>
      </c>
      <c r="F1688">
        <v>227</v>
      </c>
      <c r="G1688">
        <f>SUMIFS(E$2:E1688,$A$2:A1688,Extraction[[#This Row],[AreaID]])</f>
        <v>6568</v>
      </c>
      <c r="H1688">
        <f>SUMIFS(F$2:F1688,$A$2:A1688,Extraction[[#This Row],[AreaID]])</f>
        <v>5903</v>
      </c>
      <c r="I1688">
        <f>VLOOKUP(Extraction[[#This Row],[AreaID]],Reserves[],4,FALSE)-Extraction[[#This Row],[OilExtractionToDate]]</f>
        <v>84595</v>
      </c>
      <c r="J1688">
        <f>VLOOKUP(Extraction[[#This Row],[AreaID]],Reserves[],5,FALSE)-Extraction[[#This Row],[GasExtractionToDate]]</f>
        <v>90035</v>
      </c>
    </row>
    <row r="1689" spans="1:10" x14ac:dyDescent="0.35">
      <c r="A1689">
        <v>14</v>
      </c>
      <c r="B1689" t="s">
        <v>15</v>
      </c>
      <c r="C1689" t="s">
        <v>13</v>
      </c>
      <c r="D1689" s="1">
        <v>43369</v>
      </c>
      <c r="E1689">
        <v>218</v>
      </c>
      <c r="F1689">
        <v>295</v>
      </c>
      <c r="G1689">
        <f>SUMIFS(E$2:E1689,$A$2:A1689,Extraction[[#This Row],[AreaID]])</f>
        <v>25336</v>
      </c>
      <c r="H1689">
        <f>SUMIFS(F$2:F1689,$A$2:A1689,Extraction[[#This Row],[AreaID]])</f>
        <v>23017</v>
      </c>
      <c r="I1689">
        <f>VLOOKUP(Extraction[[#This Row],[AreaID]],Reserves[],4,FALSE)-Extraction[[#This Row],[OilExtractionToDate]]</f>
        <v>50075</v>
      </c>
      <c r="J1689">
        <f>VLOOKUP(Extraction[[#This Row],[AreaID]],Reserves[],5,FALSE)-Extraction[[#This Row],[GasExtractionToDate]]</f>
        <v>53121</v>
      </c>
    </row>
    <row r="1690" spans="1:10" x14ac:dyDescent="0.35">
      <c r="A1690">
        <v>11</v>
      </c>
      <c r="B1690" t="s">
        <v>14</v>
      </c>
      <c r="C1690" t="s">
        <v>17</v>
      </c>
      <c r="D1690" s="1">
        <v>43212</v>
      </c>
      <c r="E1690">
        <v>150</v>
      </c>
      <c r="F1690">
        <v>86</v>
      </c>
      <c r="G1690">
        <f>SUMIFS(E$2:E1690,$A$2:A1690,Extraction[[#This Row],[AreaID]])</f>
        <v>22739</v>
      </c>
      <c r="H1690">
        <f>SUMIFS(F$2:F1690,$A$2:A1690,Extraction[[#This Row],[AreaID]])</f>
        <v>20604</v>
      </c>
      <c r="I1690">
        <f>VLOOKUP(Extraction[[#This Row],[AreaID]],Reserves[],4,FALSE)-Extraction[[#This Row],[OilExtractionToDate]]</f>
        <v>53241</v>
      </c>
      <c r="J1690">
        <f>VLOOKUP(Extraction[[#This Row],[AreaID]],Reserves[],5,FALSE)-Extraction[[#This Row],[GasExtractionToDate]]</f>
        <v>76193</v>
      </c>
    </row>
    <row r="1691" spans="1:10" x14ac:dyDescent="0.35">
      <c r="A1691">
        <v>9</v>
      </c>
      <c r="B1691" t="s">
        <v>6</v>
      </c>
      <c r="C1691" t="s">
        <v>11</v>
      </c>
      <c r="D1691" s="1">
        <v>42787</v>
      </c>
      <c r="E1691">
        <v>224</v>
      </c>
      <c r="F1691">
        <v>281</v>
      </c>
      <c r="G1691">
        <f>SUMIFS(E$2:E1691,$A$2:A1691,Extraction[[#This Row],[AreaID]])</f>
        <v>6792</v>
      </c>
      <c r="H1691">
        <f>SUMIFS(F$2:F1691,$A$2:A1691,Extraction[[#This Row],[AreaID]])</f>
        <v>6184</v>
      </c>
      <c r="I1691">
        <f>VLOOKUP(Extraction[[#This Row],[AreaID]],Reserves[],4,FALSE)-Extraction[[#This Row],[OilExtractionToDate]]</f>
        <v>84371</v>
      </c>
      <c r="J1691">
        <f>VLOOKUP(Extraction[[#This Row],[AreaID]],Reserves[],5,FALSE)-Extraction[[#This Row],[GasExtractionToDate]]</f>
        <v>89754</v>
      </c>
    </row>
    <row r="1692" spans="1:10" x14ac:dyDescent="0.35">
      <c r="A1692">
        <v>10</v>
      </c>
      <c r="B1692" t="s">
        <v>14</v>
      </c>
      <c r="C1692" t="s">
        <v>16</v>
      </c>
      <c r="D1692" s="1">
        <v>43252</v>
      </c>
      <c r="E1692">
        <v>299</v>
      </c>
      <c r="F1692">
        <v>152</v>
      </c>
      <c r="G1692">
        <f>SUMIFS(E$2:E1692,$A$2:A1692,Extraction[[#This Row],[AreaID]])</f>
        <v>22258</v>
      </c>
      <c r="H1692">
        <f>SUMIFS(F$2:F1692,$A$2:A1692,Extraction[[#This Row],[AreaID]])</f>
        <v>20551</v>
      </c>
      <c r="I1692">
        <f>VLOOKUP(Extraction[[#This Row],[AreaID]],Reserves[],4,FALSE)-Extraction[[#This Row],[OilExtractionToDate]]</f>
        <v>54970</v>
      </c>
      <c r="J1692">
        <f>VLOOKUP(Extraction[[#This Row],[AreaID]],Reserves[],5,FALSE)-Extraction[[#This Row],[GasExtractionToDate]]</f>
        <v>44702</v>
      </c>
    </row>
    <row r="1693" spans="1:10" x14ac:dyDescent="0.35">
      <c r="A1693">
        <v>14</v>
      </c>
      <c r="B1693" t="s">
        <v>15</v>
      </c>
      <c r="C1693" t="s">
        <v>13</v>
      </c>
      <c r="D1693" s="1">
        <v>43373</v>
      </c>
      <c r="E1693">
        <v>241</v>
      </c>
      <c r="F1693">
        <v>90</v>
      </c>
      <c r="G1693">
        <f>SUMIFS(E$2:E1693,$A$2:A1693,Extraction[[#This Row],[AreaID]])</f>
        <v>25577</v>
      </c>
      <c r="H1693">
        <f>SUMIFS(F$2:F1693,$A$2:A1693,Extraction[[#This Row],[AreaID]])</f>
        <v>23107</v>
      </c>
      <c r="I1693">
        <f>VLOOKUP(Extraction[[#This Row],[AreaID]],Reserves[],4,FALSE)-Extraction[[#This Row],[OilExtractionToDate]]</f>
        <v>49834</v>
      </c>
      <c r="J1693">
        <f>VLOOKUP(Extraction[[#This Row],[AreaID]],Reserves[],5,FALSE)-Extraction[[#This Row],[GasExtractionToDate]]</f>
        <v>53031</v>
      </c>
    </row>
    <row r="1694" spans="1:10" x14ac:dyDescent="0.35">
      <c r="A1694">
        <v>3</v>
      </c>
      <c r="B1694" t="s">
        <v>4</v>
      </c>
      <c r="C1694" t="s">
        <v>7</v>
      </c>
      <c r="D1694" s="1">
        <v>43184</v>
      </c>
      <c r="E1694">
        <v>149</v>
      </c>
      <c r="F1694">
        <v>259</v>
      </c>
      <c r="G1694">
        <f>SUMIFS(E$2:E1694,$A$2:A1694,Extraction[[#This Row],[AreaID]])</f>
        <v>20239</v>
      </c>
      <c r="H1694">
        <f>SUMIFS(F$2:F1694,$A$2:A1694,Extraction[[#This Row],[AreaID]])</f>
        <v>17509</v>
      </c>
      <c r="I1694">
        <f>VLOOKUP(Extraction[[#This Row],[AreaID]],Reserves[],4,FALSE)-Extraction[[#This Row],[OilExtractionToDate]]</f>
        <v>31919</v>
      </c>
      <c r="J1694">
        <f>VLOOKUP(Extraction[[#This Row],[AreaID]],Reserves[],5,FALSE)-Extraction[[#This Row],[GasExtractionToDate]]</f>
        <v>78929</v>
      </c>
    </row>
    <row r="1695" spans="1:10" x14ac:dyDescent="0.35">
      <c r="A1695">
        <v>3</v>
      </c>
      <c r="B1695" t="s">
        <v>4</v>
      </c>
      <c r="C1695" t="s">
        <v>7</v>
      </c>
      <c r="D1695" s="1">
        <v>43188</v>
      </c>
      <c r="E1695">
        <v>279</v>
      </c>
      <c r="F1695">
        <v>256</v>
      </c>
      <c r="G1695">
        <f>SUMIFS(E$2:E1695,$A$2:A1695,Extraction[[#This Row],[AreaID]])</f>
        <v>20518</v>
      </c>
      <c r="H1695">
        <f>SUMIFS(F$2:F1695,$A$2:A1695,Extraction[[#This Row],[AreaID]])</f>
        <v>17765</v>
      </c>
      <c r="I1695">
        <f>VLOOKUP(Extraction[[#This Row],[AreaID]],Reserves[],4,FALSE)-Extraction[[#This Row],[OilExtractionToDate]]</f>
        <v>31640</v>
      </c>
      <c r="J1695">
        <f>VLOOKUP(Extraction[[#This Row],[AreaID]],Reserves[],5,FALSE)-Extraction[[#This Row],[GasExtractionToDate]]</f>
        <v>78673</v>
      </c>
    </row>
    <row r="1696" spans="1:10" x14ac:dyDescent="0.35">
      <c r="A1696">
        <v>2</v>
      </c>
      <c r="B1696" t="s">
        <v>4</v>
      </c>
      <c r="C1696" t="s">
        <v>13</v>
      </c>
      <c r="D1696" s="1">
        <v>43257</v>
      </c>
      <c r="E1696">
        <v>244</v>
      </c>
      <c r="F1696">
        <v>152</v>
      </c>
      <c r="G1696">
        <f>SUMIFS(E$2:E1696,$A$2:A1696,Extraction[[#This Row],[AreaID]])</f>
        <v>23320</v>
      </c>
      <c r="H1696">
        <f>SUMIFS(F$2:F1696,$A$2:A1696,Extraction[[#This Row],[AreaID]])</f>
        <v>22531</v>
      </c>
      <c r="I1696">
        <f>VLOOKUP(Extraction[[#This Row],[AreaID]],Reserves[],4,FALSE)-Extraction[[#This Row],[OilExtractionToDate]]</f>
        <v>41121</v>
      </c>
      <c r="J1696">
        <f>VLOOKUP(Extraction[[#This Row],[AreaID]],Reserves[],5,FALSE)-Extraction[[#This Row],[GasExtractionToDate]]</f>
        <v>63678</v>
      </c>
    </row>
    <row r="1697" spans="1:10" x14ac:dyDescent="0.35">
      <c r="A1697">
        <v>9</v>
      </c>
      <c r="B1697" t="s">
        <v>6</v>
      </c>
      <c r="C1697" t="s">
        <v>11</v>
      </c>
      <c r="D1697" s="1">
        <v>42794</v>
      </c>
      <c r="E1697">
        <v>264</v>
      </c>
      <c r="F1697">
        <v>182</v>
      </c>
      <c r="G1697">
        <f>SUMIFS(E$2:E1697,$A$2:A1697,Extraction[[#This Row],[AreaID]])</f>
        <v>7056</v>
      </c>
      <c r="H1697">
        <f>SUMIFS(F$2:F1697,$A$2:A1697,Extraction[[#This Row],[AreaID]])</f>
        <v>6366</v>
      </c>
      <c r="I1697">
        <f>VLOOKUP(Extraction[[#This Row],[AreaID]],Reserves[],4,FALSE)-Extraction[[#This Row],[OilExtractionToDate]]</f>
        <v>84107</v>
      </c>
      <c r="J1697">
        <f>VLOOKUP(Extraction[[#This Row],[AreaID]],Reserves[],5,FALSE)-Extraction[[#This Row],[GasExtractionToDate]]</f>
        <v>89572</v>
      </c>
    </row>
    <row r="1698" spans="1:10" x14ac:dyDescent="0.35">
      <c r="A1698">
        <v>3</v>
      </c>
      <c r="B1698" t="s">
        <v>4</v>
      </c>
      <c r="C1698" t="s">
        <v>7</v>
      </c>
      <c r="D1698" s="1">
        <v>43196</v>
      </c>
      <c r="E1698">
        <v>210</v>
      </c>
      <c r="F1698">
        <v>135</v>
      </c>
      <c r="G1698">
        <f>SUMIFS(E$2:E1698,$A$2:A1698,Extraction[[#This Row],[AreaID]])</f>
        <v>20728</v>
      </c>
      <c r="H1698">
        <f>SUMIFS(F$2:F1698,$A$2:A1698,Extraction[[#This Row],[AreaID]])</f>
        <v>17900</v>
      </c>
      <c r="I1698">
        <f>VLOOKUP(Extraction[[#This Row],[AreaID]],Reserves[],4,FALSE)-Extraction[[#This Row],[OilExtractionToDate]]</f>
        <v>31430</v>
      </c>
      <c r="J1698">
        <f>VLOOKUP(Extraction[[#This Row],[AreaID]],Reserves[],5,FALSE)-Extraction[[#This Row],[GasExtractionToDate]]</f>
        <v>78538</v>
      </c>
    </row>
    <row r="1699" spans="1:10" x14ac:dyDescent="0.35">
      <c r="A1699">
        <v>9</v>
      </c>
      <c r="B1699" t="s">
        <v>6</v>
      </c>
      <c r="C1699" t="s">
        <v>11</v>
      </c>
      <c r="D1699" s="1">
        <v>42801</v>
      </c>
      <c r="E1699">
        <v>108</v>
      </c>
      <c r="F1699">
        <v>255</v>
      </c>
      <c r="G1699">
        <f>SUMIFS(E$2:E1699,$A$2:A1699,Extraction[[#This Row],[AreaID]])</f>
        <v>7164</v>
      </c>
      <c r="H1699">
        <f>SUMIFS(F$2:F1699,$A$2:A1699,Extraction[[#This Row],[AreaID]])</f>
        <v>6621</v>
      </c>
      <c r="I1699">
        <f>VLOOKUP(Extraction[[#This Row],[AreaID]],Reserves[],4,FALSE)-Extraction[[#This Row],[OilExtractionToDate]]</f>
        <v>83999</v>
      </c>
      <c r="J1699">
        <f>VLOOKUP(Extraction[[#This Row],[AreaID]],Reserves[],5,FALSE)-Extraction[[#This Row],[GasExtractionToDate]]</f>
        <v>89317</v>
      </c>
    </row>
    <row r="1700" spans="1:10" x14ac:dyDescent="0.35">
      <c r="A1700">
        <v>11</v>
      </c>
      <c r="B1700" t="s">
        <v>14</v>
      </c>
      <c r="C1700" t="s">
        <v>17</v>
      </c>
      <c r="D1700" s="1">
        <v>43215</v>
      </c>
      <c r="E1700">
        <v>84</v>
      </c>
      <c r="F1700">
        <v>163</v>
      </c>
      <c r="G1700">
        <f>SUMIFS(E$2:E1700,$A$2:A1700,Extraction[[#This Row],[AreaID]])</f>
        <v>22823</v>
      </c>
      <c r="H1700">
        <f>SUMIFS(F$2:F1700,$A$2:A1700,Extraction[[#This Row],[AreaID]])</f>
        <v>20767</v>
      </c>
      <c r="I1700">
        <f>VLOOKUP(Extraction[[#This Row],[AreaID]],Reserves[],4,FALSE)-Extraction[[#This Row],[OilExtractionToDate]]</f>
        <v>53157</v>
      </c>
      <c r="J1700">
        <f>VLOOKUP(Extraction[[#This Row],[AreaID]],Reserves[],5,FALSE)-Extraction[[#This Row],[GasExtractionToDate]]</f>
        <v>76030</v>
      </c>
    </row>
    <row r="1701" spans="1:10" x14ac:dyDescent="0.35">
      <c r="A1701">
        <v>9</v>
      </c>
      <c r="B1701" t="s">
        <v>6</v>
      </c>
      <c r="C1701" t="s">
        <v>11</v>
      </c>
      <c r="D1701" s="1">
        <v>42806</v>
      </c>
      <c r="E1701">
        <v>205</v>
      </c>
      <c r="F1701">
        <v>68</v>
      </c>
      <c r="G1701">
        <f>SUMIFS(E$2:E1701,$A$2:A1701,Extraction[[#This Row],[AreaID]])</f>
        <v>7369</v>
      </c>
      <c r="H1701">
        <f>SUMIFS(F$2:F1701,$A$2:A1701,Extraction[[#This Row],[AreaID]])</f>
        <v>6689</v>
      </c>
      <c r="I1701">
        <f>VLOOKUP(Extraction[[#This Row],[AreaID]],Reserves[],4,FALSE)-Extraction[[#This Row],[OilExtractionToDate]]</f>
        <v>83794</v>
      </c>
      <c r="J1701">
        <f>VLOOKUP(Extraction[[#This Row],[AreaID]],Reserves[],5,FALSE)-Extraction[[#This Row],[GasExtractionToDate]]</f>
        <v>89249</v>
      </c>
    </row>
    <row r="1702" spans="1:10" x14ac:dyDescent="0.35">
      <c r="A1702">
        <v>9</v>
      </c>
      <c r="B1702" t="s">
        <v>6</v>
      </c>
      <c r="C1702" t="s">
        <v>11</v>
      </c>
      <c r="D1702" s="1">
        <v>42813</v>
      </c>
      <c r="E1702">
        <v>283</v>
      </c>
      <c r="F1702">
        <v>271</v>
      </c>
      <c r="G1702">
        <f>SUMIFS(E$2:E1702,$A$2:A1702,Extraction[[#This Row],[AreaID]])</f>
        <v>7652</v>
      </c>
      <c r="H1702">
        <f>SUMIFS(F$2:F1702,$A$2:A1702,Extraction[[#This Row],[AreaID]])</f>
        <v>6960</v>
      </c>
      <c r="I1702">
        <f>VLOOKUP(Extraction[[#This Row],[AreaID]],Reserves[],4,FALSE)-Extraction[[#This Row],[OilExtractionToDate]]</f>
        <v>83511</v>
      </c>
      <c r="J1702">
        <f>VLOOKUP(Extraction[[#This Row],[AreaID]],Reserves[],5,FALSE)-Extraction[[#This Row],[GasExtractionToDate]]</f>
        <v>88978</v>
      </c>
    </row>
    <row r="1703" spans="1:10" x14ac:dyDescent="0.35">
      <c r="A1703">
        <v>2</v>
      </c>
      <c r="B1703" t="s">
        <v>4</v>
      </c>
      <c r="C1703" t="s">
        <v>13</v>
      </c>
      <c r="D1703" s="1">
        <v>43264</v>
      </c>
      <c r="E1703">
        <v>101</v>
      </c>
      <c r="F1703">
        <v>126</v>
      </c>
      <c r="G1703">
        <f>SUMIFS(E$2:E1703,$A$2:A1703,Extraction[[#This Row],[AreaID]])</f>
        <v>23421</v>
      </c>
      <c r="H1703">
        <f>SUMIFS(F$2:F1703,$A$2:A1703,Extraction[[#This Row],[AreaID]])</f>
        <v>22657</v>
      </c>
      <c r="I1703">
        <f>VLOOKUP(Extraction[[#This Row],[AreaID]],Reserves[],4,FALSE)-Extraction[[#This Row],[OilExtractionToDate]]</f>
        <v>41020</v>
      </c>
      <c r="J1703">
        <f>VLOOKUP(Extraction[[#This Row],[AreaID]],Reserves[],5,FALSE)-Extraction[[#This Row],[GasExtractionToDate]]</f>
        <v>63552</v>
      </c>
    </row>
    <row r="1704" spans="1:10" x14ac:dyDescent="0.35">
      <c r="A1704">
        <v>9</v>
      </c>
      <c r="B1704" t="s">
        <v>6</v>
      </c>
      <c r="C1704" t="s">
        <v>11</v>
      </c>
      <c r="D1704" s="1">
        <v>42817</v>
      </c>
      <c r="E1704">
        <v>294</v>
      </c>
      <c r="F1704">
        <v>250</v>
      </c>
      <c r="G1704">
        <f>SUMIFS(E$2:E1704,$A$2:A1704,Extraction[[#This Row],[AreaID]])</f>
        <v>7946</v>
      </c>
      <c r="H1704">
        <f>SUMIFS(F$2:F1704,$A$2:A1704,Extraction[[#This Row],[AreaID]])</f>
        <v>7210</v>
      </c>
      <c r="I1704">
        <f>VLOOKUP(Extraction[[#This Row],[AreaID]],Reserves[],4,FALSE)-Extraction[[#This Row],[OilExtractionToDate]]</f>
        <v>83217</v>
      </c>
      <c r="J1704">
        <f>VLOOKUP(Extraction[[#This Row],[AreaID]],Reserves[],5,FALSE)-Extraction[[#This Row],[GasExtractionToDate]]</f>
        <v>88728</v>
      </c>
    </row>
    <row r="1705" spans="1:10" x14ac:dyDescent="0.35">
      <c r="A1705">
        <v>1</v>
      </c>
      <c r="B1705" t="s">
        <v>4</v>
      </c>
      <c r="C1705" t="s">
        <v>12</v>
      </c>
      <c r="D1705" s="1">
        <v>43332</v>
      </c>
      <c r="E1705">
        <v>256</v>
      </c>
      <c r="F1705">
        <v>168</v>
      </c>
      <c r="G1705">
        <f>SUMIFS(E$2:E1705,$A$2:A1705,Extraction[[#This Row],[AreaID]])</f>
        <v>25435</v>
      </c>
      <c r="H1705">
        <f>SUMIFS(F$2:F1705,$A$2:A1705,Extraction[[#This Row],[AreaID]])</f>
        <v>24647</v>
      </c>
      <c r="I1705">
        <f>VLOOKUP(Extraction[[#This Row],[AreaID]],Reserves[],4,FALSE)-Extraction[[#This Row],[OilExtractionToDate]]</f>
        <v>62155</v>
      </c>
      <c r="J1705">
        <f>VLOOKUP(Extraction[[#This Row],[AreaID]],Reserves[],5,FALSE)-Extraction[[#This Row],[GasExtractionToDate]]</f>
        <v>47954</v>
      </c>
    </row>
    <row r="1706" spans="1:10" x14ac:dyDescent="0.35">
      <c r="A1706">
        <v>12</v>
      </c>
      <c r="B1706" t="s">
        <v>14</v>
      </c>
      <c r="C1706" t="s">
        <v>18</v>
      </c>
      <c r="D1706" s="1">
        <v>43232</v>
      </c>
      <c r="E1706">
        <v>81</v>
      </c>
      <c r="F1706">
        <v>64</v>
      </c>
      <c r="G1706">
        <f>SUMIFS(E$2:E1706,$A$2:A1706,Extraction[[#This Row],[AreaID]])</f>
        <v>22299</v>
      </c>
      <c r="H1706">
        <f>SUMIFS(F$2:F1706,$A$2:A1706,Extraction[[#This Row],[AreaID]])</f>
        <v>20914</v>
      </c>
      <c r="I1706">
        <f>VLOOKUP(Extraction[[#This Row],[AreaID]],Reserves[],4,FALSE)-Extraction[[#This Row],[OilExtractionToDate]]</f>
        <v>41088</v>
      </c>
      <c r="J1706">
        <f>VLOOKUP(Extraction[[#This Row],[AreaID]],Reserves[],5,FALSE)-Extraction[[#This Row],[GasExtractionToDate]]</f>
        <v>76291</v>
      </c>
    </row>
    <row r="1707" spans="1:10" x14ac:dyDescent="0.35">
      <c r="A1707">
        <v>9</v>
      </c>
      <c r="B1707" t="s">
        <v>6</v>
      </c>
      <c r="C1707" t="s">
        <v>11</v>
      </c>
      <c r="D1707" s="1">
        <v>42823</v>
      </c>
      <c r="E1707">
        <v>150</v>
      </c>
      <c r="F1707">
        <v>252</v>
      </c>
      <c r="G1707">
        <f>SUMIFS(E$2:E1707,$A$2:A1707,Extraction[[#This Row],[AreaID]])</f>
        <v>8096</v>
      </c>
      <c r="H1707">
        <f>SUMIFS(F$2:F1707,$A$2:A1707,Extraction[[#This Row],[AreaID]])</f>
        <v>7462</v>
      </c>
      <c r="I1707">
        <f>VLOOKUP(Extraction[[#This Row],[AreaID]],Reserves[],4,FALSE)-Extraction[[#This Row],[OilExtractionToDate]]</f>
        <v>83067</v>
      </c>
      <c r="J1707">
        <f>VLOOKUP(Extraction[[#This Row],[AreaID]],Reserves[],5,FALSE)-Extraction[[#This Row],[GasExtractionToDate]]</f>
        <v>88476</v>
      </c>
    </row>
    <row r="1708" spans="1:10" x14ac:dyDescent="0.35">
      <c r="A1708">
        <v>1</v>
      </c>
      <c r="B1708" t="s">
        <v>4</v>
      </c>
      <c r="C1708" t="s">
        <v>12</v>
      </c>
      <c r="D1708" s="1">
        <v>43339</v>
      </c>
      <c r="E1708">
        <v>137</v>
      </c>
      <c r="F1708">
        <v>67</v>
      </c>
      <c r="G1708">
        <f>SUMIFS(E$2:E1708,$A$2:A1708,Extraction[[#This Row],[AreaID]])</f>
        <v>25572</v>
      </c>
      <c r="H1708">
        <f>SUMIFS(F$2:F1708,$A$2:A1708,Extraction[[#This Row],[AreaID]])</f>
        <v>24714</v>
      </c>
      <c r="I1708">
        <f>VLOOKUP(Extraction[[#This Row],[AreaID]],Reserves[],4,FALSE)-Extraction[[#This Row],[OilExtractionToDate]]</f>
        <v>62018</v>
      </c>
      <c r="J1708">
        <f>VLOOKUP(Extraction[[#This Row],[AreaID]],Reserves[],5,FALSE)-Extraction[[#This Row],[GasExtractionToDate]]</f>
        <v>47887</v>
      </c>
    </row>
    <row r="1709" spans="1:10" x14ac:dyDescent="0.35">
      <c r="A1709">
        <v>1</v>
      </c>
      <c r="B1709" t="s">
        <v>4</v>
      </c>
      <c r="C1709" t="s">
        <v>12</v>
      </c>
      <c r="D1709" s="1">
        <v>43344</v>
      </c>
      <c r="E1709">
        <v>101</v>
      </c>
      <c r="F1709">
        <v>118</v>
      </c>
      <c r="G1709">
        <f>SUMIFS(E$2:E1709,$A$2:A1709,Extraction[[#This Row],[AreaID]])</f>
        <v>25673</v>
      </c>
      <c r="H1709">
        <f>SUMIFS(F$2:F1709,$A$2:A1709,Extraction[[#This Row],[AreaID]])</f>
        <v>24832</v>
      </c>
      <c r="I1709">
        <f>VLOOKUP(Extraction[[#This Row],[AreaID]],Reserves[],4,FALSE)-Extraction[[#This Row],[OilExtractionToDate]]</f>
        <v>61917</v>
      </c>
      <c r="J1709">
        <f>VLOOKUP(Extraction[[#This Row],[AreaID]],Reserves[],5,FALSE)-Extraction[[#This Row],[GasExtractionToDate]]</f>
        <v>47769</v>
      </c>
    </row>
    <row r="1710" spans="1:10" x14ac:dyDescent="0.35">
      <c r="A1710">
        <v>9</v>
      </c>
      <c r="B1710" t="s">
        <v>6</v>
      </c>
      <c r="C1710" t="s">
        <v>11</v>
      </c>
      <c r="D1710" s="1">
        <v>42827</v>
      </c>
      <c r="E1710">
        <v>275</v>
      </c>
      <c r="F1710">
        <v>159</v>
      </c>
      <c r="G1710">
        <f>SUMIFS(E$2:E1710,$A$2:A1710,Extraction[[#This Row],[AreaID]])</f>
        <v>8371</v>
      </c>
      <c r="H1710">
        <f>SUMIFS(F$2:F1710,$A$2:A1710,Extraction[[#This Row],[AreaID]])</f>
        <v>7621</v>
      </c>
      <c r="I1710">
        <f>VLOOKUP(Extraction[[#This Row],[AreaID]],Reserves[],4,FALSE)-Extraction[[#This Row],[OilExtractionToDate]]</f>
        <v>82792</v>
      </c>
      <c r="J1710">
        <f>VLOOKUP(Extraction[[#This Row],[AreaID]],Reserves[],5,FALSE)-Extraction[[#This Row],[GasExtractionToDate]]</f>
        <v>88317</v>
      </c>
    </row>
    <row r="1711" spans="1:10" x14ac:dyDescent="0.35">
      <c r="A1711">
        <v>2</v>
      </c>
      <c r="B1711" t="s">
        <v>4</v>
      </c>
      <c r="C1711" t="s">
        <v>13</v>
      </c>
      <c r="D1711" s="1">
        <v>43271</v>
      </c>
      <c r="E1711">
        <v>285</v>
      </c>
      <c r="F1711">
        <v>288</v>
      </c>
      <c r="G1711">
        <f>SUMIFS(E$2:E1711,$A$2:A1711,Extraction[[#This Row],[AreaID]])</f>
        <v>23706</v>
      </c>
      <c r="H1711">
        <f>SUMIFS(F$2:F1711,$A$2:A1711,Extraction[[#This Row],[AreaID]])</f>
        <v>22945</v>
      </c>
      <c r="I1711">
        <f>VLOOKUP(Extraction[[#This Row],[AreaID]],Reserves[],4,FALSE)-Extraction[[#This Row],[OilExtractionToDate]]</f>
        <v>40735</v>
      </c>
      <c r="J1711">
        <f>VLOOKUP(Extraction[[#This Row],[AreaID]],Reserves[],5,FALSE)-Extraction[[#This Row],[GasExtractionToDate]]</f>
        <v>63264</v>
      </c>
    </row>
    <row r="1712" spans="1:10" x14ac:dyDescent="0.35">
      <c r="A1712">
        <v>9</v>
      </c>
      <c r="B1712" t="s">
        <v>6</v>
      </c>
      <c r="C1712" t="s">
        <v>11</v>
      </c>
      <c r="D1712" s="1">
        <v>42834</v>
      </c>
      <c r="E1712">
        <v>223</v>
      </c>
      <c r="F1712">
        <v>80</v>
      </c>
      <c r="G1712">
        <f>SUMIFS(E$2:E1712,$A$2:A1712,Extraction[[#This Row],[AreaID]])</f>
        <v>8594</v>
      </c>
      <c r="H1712">
        <f>SUMIFS(F$2:F1712,$A$2:A1712,Extraction[[#This Row],[AreaID]])</f>
        <v>7701</v>
      </c>
      <c r="I1712">
        <f>VLOOKUP(Extraction[[#This Row],[AreaID]],Reserves[],4,FALSE)-Extraction[[#This Row],[OilExtractionToDate]]</f>
        <v>82569</v>
      </c>
      <c r="J1712">
        <f>VLOOKUP(Extraction[[#This Row],[AreaID]],Reserves[],5,FALSE)-Extraction[[#This Row],[GasExtractionToDate]]</f>
        <v>88237</v>
      </c>
    </row>
    <row r="1713" spans="1:10" x14ac:dyDescent="0.35">
      <c r="A1713">
        <v>10</v>
      </c>
      <c r="B1713" t="s">
        <v>14</v>
      </c>
      <c r="C1713" t="s">
        <v>16</v>
      </c>
      <c r="D1713" s="1">
        <v>43260</v>
      </c>
      <c r="E1713">
        <v>222</v>
      </c>
      <c r="F1713">
        <v>253</v>
      </c>
      <c r="G1713">
        <f>SUMIFS(E$2:E1713,$A$2:A1713,Extraction[[#This Row],[AreaID]])</f>
        <v>22480</v>
      </c>
      <c r="H1713">
        <f>SUMIFS(F$2:F1713,$A$2:A1713,Extraction[[#This Row],[AreaID]])</f>
        <v>20804</v>
      </c>
      <c r="I1713">
        <f>VLOOKUP(Extraction[[#This Row],[AreaID]],Reserves[],4,FALSE)-Extraction[[#This Row],[OilExtractionToDate]]</f>
        <v>54748</v>
      </c>
      <c r="J1713">
        <f>VLOOKUP(Extraction[[#This Row],[AreaID]],Reserves[],5,FALSE)-Extraction[[#This Row],[GasExtractionToDate]]</f>
        <v>44449</v>
      </c>
    </row>
    <row r="1714" spans="1:10" x14ac:dyDescent="0.35">
      <c r="A1714">
        <v>9</v>
      </c>
      <c r="B1714" t="s">
        <v>6</v>
      </c>
      <c r="C1714" t="s">
        <v>11</v>
      </c>
      <c r="D1714" s="1">
        <v>42841</v>
      </c>
      <c r="E1714">
        <v>189</v>
      </c>
      <c r="F1714">
        <v>235</v>
      </c>
      <c r="G1714">
        <f>SUMIFS(E$2:E1714,$A$2:A1714,Extraction[[#This Row],[AreaID]])</f>
        <v>8783</v>
      </c>
      <c r="H1714">
        <f>SUMIFS(F$2:F1714,$A$2:A1714,Extraction[[#This Row],[AreaID]])</f>
        <v>7936</v>
      </c>
      <c r="I1714">
        <f>VLOOKUP(Extraction[[#This Row],[AreaID]],Reserves[],4,FALSE)-Extraction[[#This Row],[OilExtractionToDate]]</f>
        <v>82380</v>
      </c>
      <c r="J1714">
        <f>VLOOKUP(Extraction[[#This Row],[AreaID]],Reserves[],5,FALSE)-Extraction[[#This Row],[GasExtractionToDate]]</f>
        <v>88002</v>
      </c>
    </row>
    <row r="1715" spans="1:10" x14ac:dyDescent="0.35">
      <c r="A1715">
        <v>9</v>
      </c>
      <c r="B1715" t="s">
        <v>6</v>
      </c>
      <c r="C1715" t="s">
        <v>11</v>
      </c>
      <c r="D1715" s="1">
        <v>42844</v>
      </c>
      <c r="E1715">
        <v>92</v>
      </c>
      <c r="F1715">
        <v>262</v>
      </c>
      <c r="G1715">
        <f>SUMIFS(E$2:E1715,$A$2:A1715,Extraction[[#This Row],[AreaID]])</f>
        <v>8875</v>
      </c>
      <c r="H1715">
        <f>SUMIFS(F$2:F1715,$A$2:A1715,Extraction[[#This Row],[AreaID]])</f>
        <v>8198</v>
      </c>
      <c r="I1715">
        <f>VLOOKUP(Extraction[[#This Row],[AreaID]],Reserves[],4,FALSE)-Extraction[[#This Row],[OilExtractionToDate]]</f>
        <v>82288</v>
      </c>
      <c r="J1715">
        <f>VLOOKUP(Extraction[[#This Row],[AreaID]],Reserves[],5,FALSE)-Extraction[[#This Row],[GasExtractionToDate]]</f>
        <v>87740</v>
      </c>
    </row>
    <row r="1716" spans="1:10" x14ac:dyDescent="0.35">
      <c r="A1716">
        <v>9</v>
      </c>
      <c r="B1716" t="s">
        <v>6</v>
      </c>
      <c r="C1716" t="s">
        <v>11</v>
      </c>
      <c r="D1716" s="1">
        <v>42850</v>
      </c>
      <c r="E1716">
        <v>146</v>
      </c>
      <c r="F1716">
        <v>153</v>
      </c>
      <c r="G1716">
        <f>SUMIFS(E$2:E1716,$A$2:A1716,Extraction[[#This Row],[AreaID]])</f>
        <v>9021</v>
      </c>
      <c r="H1716">
        <f>SUMIFS(F$2:F1716,$A$2:A1716,Extraction[[#This Row],[AreaID]])</f>
        <v>8351</v>
      </c>
      <c r="I1716">
        <f>VLOOKUP(Extraction[[#This Row],[AreaID]],Reserves[],4,FALSE)-Extraction[[#This Row],[OilExtractionToDate]]</f>
        <v>82142</v>
      </c>
      <c r="J1716">
        <f>VLOOKUP(Extraction[[#This Row],[AreaID]],Reserves[],5,FALSE)-Extraction[[#This Row],[GasExtractionToDate]]</f>
        <v>87587</v>
      </c>
    </row>
    <row r="1717" spans="1:10" x14ac:dyDescent="0.35">
      <c r="A1717">
        <v>9</v>
      </c>
      <c r="B1717" t="s">
        <v>6</v>
      </c>
      <c r="C1717" t="s">
        <v>11</v>
      </c>
      <c r="D1717" s="1">
        <v>42857</v>
      </c>
      <c r="E1717">
        <v>267</v>
      </c>
      <c r="F1717">
        <v>63</v>
      </c>
      <c r="G1717">
        <f>SUMIFS(E$2:E1717,$A$2:A1717,Extraction[[#This Row],[AreaID]])</f>
        <v>9288</v>
      </c>
      <c r="H1717">
        <f>SUMIFS(F$2:F1717,$A$2:A1717,Extraction[[#This Row],[AreaID]])</f>
        <v>8414</v>
      </c>
      <c r="I1717">
        <f>VLOOKUP(Extraction[[#This Row],[AreaID]],Reserves[],4,FALSE)-Extraction[[#This Row],[OilExtractionToDate]]</f>
        <v>81875</v>
      </c>
      <c r="J1717">
        <f>VLOOKUP(Extraction[[#This Row],[AreaID]],Reserves[],5,FALSE)-Extraction[[#This Row],[GasExtractionToDate]]</f>
        <v>87524</v>
      </c>
    </row>
    <row r="1718" spans="1:10" x14ac:dyDescent="0.35">
      <c r="A1718">
        <v>12</v>
      </c>
      <c r="B1718" t="s">
        <v>14</v>
      </c>
      <c r="C1718" t="s">
        <v>18</v>
      </c>
      <c r="D1718" s="1">
        <v>43237</v>
      </c>
      <c r="E1718">
        <v>89</v>
      </c>
      <c r="F1718">
        <v>110</v>
      </c>
      <c r="G1718">
        <f>SUMIFS(E$2:E1718,$A$2:A1718,Extraction[[#This Row],[AreaID]])</f>
        <v>22388</v>
      </c>
      <c r="H1718">
        <f>SUMIFS(F$2:F1718,$A$2:A1718,Extraction[[#This Row],[AreaID]])</f>
        <v>21024</v>
      </c>
      <c r="I1718">
        <f>VLOOKUP(Extraction[[#This Row],[AreaID]],Reserves[],4,FALSE)-Extraction[[#This Row],[OilExtractionToDate]]</f>
        <v>40999</v>
      </c>
      <c r="J1718">
        <f>VLOOKUP(Extraction[[#This Row],[AreaID]],Reserves[],5,FALSE)-Extraction[[#This Row],[GasExtractionToDate]]</f>
        <v>76181</v>
      </c>
    </row>
    <row r="1719" spans="1:10" x14ac:dyDescent="0.35">
      <c r="A1719">
        <v>12</v>
      </c>
      <c r="B1719" t="s">
        <v>14</v>
      </c>
      <c r="C1719" t="s">
        <v>18</v>
      </c>
      <c r="D1719" s="1">
        <v>43240</v>
      </c>
      <c r="E1719">
        <v>294</v>
      </c>
      <c r="F1719">
        <v>214</v>
      </c>
      <c r="G1719">
        <f>SUMIFS(E$2:E1719,$A$2:A1719,Extraction[[#This Row],[AreaID]])</f>
        <v>22682</v>
      </c>
      <c r="H1719">
        <f>SUMIFS(F$2:F1719,$A$2:A1719,Extraction[[#This Row],[AreaID]])</f>
        <v>21238</v>
      </c>
      <c r="I1719">
        <f>VLOOKUP(Extraction[[#This Row],[AreaID]],Reserves[],4,FALSE)-Extraction[[#This Row],[OilExtractionToDate]]</f>
        <v>40705</v>
      </c>
      <c r="J1719">
        <f>VLOOKUP(Extraction[[#This Row],[AreaID]],Reserves[],5,FALSE)-Extraction[[#This Row],[GasExtractionToDate]]</f>
        <v>75967</v>
      </c>
    </row>
    <row r="1720" spans="1:10" x14ac:dyDescent="0.35">
      <c r="A1720">
        <v>9</v>
      </c>
      <c r="B1720" t="s">
        <v>6</v>
      </c>
      <c r="C1720" t="s">
        <v>11</v>
      </c>
      <c r="D1720" s="1">
        <v>42865</v>
      </c>
      <c r="E1720">
        <v>201</v>
      </c>
      <c r="F1720">
        <v>208</v>
      </c>
      <c r="G1720">
        <f>SUMIFS(E$2:E1720,$A$2:A1720,Extraction[[#This Row],[AreaID]])</f>
        <v>9489</v>
      </c>
      <c r="H1720">
        <f>SUMIFS(F$2:F1720,$A$2:A1720,Extraction[[#This Row],[AreaID]])</f>
        <v>8622</v>
      </c>
      <c r="I1720">
        <f>VLOOKUP(Extraction[[#This Row],[AreaID]],Reserves[],4,FALSE)-Extraction[[#This Row],[OilExtractionToDate]]</f>
        <v>81674</v>
      </c>
      <c r="J1720">
        <f>VLOOKUP(Extraction[[#This Row],[AreaID]],Reserves[],5,FALSE)-Extraction[[#This Row],[GasExtractionToDate]]</f>
        <v>87316</v>
      </c>
    </row>
    <row r="1721" spans="1:10" x14ac:dyDescent="0.35">
      <c r="A1721">
        <v>3</v>
      </c>
      <c r="B1721" t="s">
        <v>4</v>
      </c>
      <c r="C1721" t="s">
        <v>7</v>
      </c>
      <c r="D1721" s="1">
        <v>43204</v>
      </c>
      <c r="E1721">
        <v>135</v>
      </c>
      <c r="F1721">
        <v>269</v>
      </c>
      <c r="G1721">
        <f>SUMIFS(E$2:E1721,$A$2:A1721,Extraction[[#This Row],[AreaID]])</f>
        <v>20863</v>
      </c>
      <c r="H1721">
        <f>SUMIFS(F$2:F1721,$A$2:A1721,Extraction[[#This Row],[AreaID]])</f>
        <v>18169</v>
      </c>
      <c r="I1721">
        <f>VLOOKUP(Extraction[[#This Row],[AreaID]],Reserves[],4,FALSE)-Extraction[[#This Row],[OilExtractionToDate]]</f>
        <v>31295</v>
      </c>
      <c r="J1721">
        <f>VLOOKUP(Extraction[[#This Row],[AreaID]],Reserves[],5,FALSE)-Extraction[[#This Row],[GasExtractionToDate]]</f>
        <v>78269</v>
      </c>
    </row>
    <row r="1722" spans="1:10" x14ac:dyDescent="0.35">
      <c r="A1722">
        <v>12</v>
      </c>
      <c r="B1722" t="s">
        <v>14</v>
      </c>
      <c r="C1722" t="s">
        <v>18</v>
      </c>
      <c r="D1722" s="1">
        <v>43245</v>
      </c>
      <c r="E1722">
        <v>144</v>
      </c>
      <c r="F1722">
        <v>236</v>
      </c>
      <c r="G1722">
        <f>SUMIFS(E$2:E1722,$A$2:A1722,Extraction[[#This Row],[AreaID]])</f>
        <v>22826</v>
      </c>
      <c r="H1722">
        <f>SUMIFS(F$2:F1722,$A$2:A1722,Extraction[[#This Row],[AreaID]])</f>
        <v>21474</v>
      </c>
      <c r="I1722">
        <f>VLOOKUP(Extraction[[#This Row],[AreaID]],Reserves[],4,FALSE)-Extraction[[#This Row],[OilExtractionToDate]]</f>
        <v>40561</v>
      </c>
      <c r="J1722">
        <f>VLOOKUP(Extraction[[#This Row],[AreaID]],Reserves[],5,FALSE)-Extraction[[#This Row],[GasExtractionToDate]]</f>
        <v>75731</v>
      </c>
    </row>
    <row r="1723" spans="1:10" x14ac:dyDescent="0.35">
      <c r="A1723">
        <v>9</v>
      </c>
      <c r="B1723" t="s">
        <v>6</v>
      </c>
      <c r="C1723" t="s">
        <v>11</v>
      </c>
      <c r="D1723" s="1">
        <v>42873</v>
      </c>
      <c r="E1723">
        <v>175</v>
      </c>
      <c r="F1723">
        <v>243</v>
      </c>
      <c r="G1723">
        <f>SUMIFS(E$2:E1723,$A$2:A1723,Extraction[[#This Row],[AreaID]])</f>
        <v>9664</v>
      </c>
      <c r="H1723">
        <f>SUMIFS(F$2:F1723,$A$2:A1723,Extraction[[#This Row],[AreaID]])</f>
        <v>8865</v>
      </c>
      <c r="I1723">
        <f>VLOOKUP(Extraction[[#This Row],[AreaID]],Reserves[],4,FALSE)-Extraction[[#This Row],[OilExtractionToDate]]</f>
        <v>81499</v>
      </c>
      <c r="J1723">
        <f>VLOOKUP(Extraction[[#This Row],[AreaID]],Reserves[],5,FALSE)-Extraction[[#This Row],[GasExtractionToDate]]</f>
        <v>87073</v>
      </c>
    </row>
    <row r="1724" spans="1:10" x14ac:dyDescent="0.35">
      <c r="A1724">
        <v>9</v>
      </c>
      <c r="B1724" t="s">
        <v>6</v>
      </c>
      <c r="C1724" t="s">
        <v>11</v>
      </c>
      <c r="D1724" s="1">
        <v>42880</v>
      </c>
      <c r="E1724">
        <v>207</v>
      </c>
      <c r="F1724">
        <v>227</v>
      </c>
      <c r="G1724">
        <f>SUMIFS(E$2:E1724,$A$2:A1724,Extraction[[#This Row],[AreaID]])</f>
        <v>9871</v>
      </c>
      <c r="H1724">
        <f>SUMIFS(F$2:F1724,$A$2:A1724,Extraction[[#This Row],[AreaID]])</f>
        <v>9092</v>
      </c>
      <c r="I1724">
        <f>VLOOKUP(Extraction[[#This Row],[AreaID]],Reserves[],4,FALSE)-Extraction[[#This Row],[OilExtractionToDate]]</f>
        <v>81292</v>
      </c>
      <c r="J1724">
        <f>VLOOKUP(Extraction[[#This Row],[AreaID]],Reserves[],5,FALSE)-Extraction[[#This Row],[GasExtractionToDate]]</f>
        <v>86846</v>
      </c>
    </row>
    <row r="1725" spans="1:10" x14ac:dyDescent="0.35">
      <c r="A1725">
        <v>11</v>
      </c>
      <c r="B1725" t="s">
        <v>14</v>
      </c>
      <c r="C1725" t="s">
        <v>17</v>
      </c>
      <c r="D1725" s="1">
        <v>43222</v>
      </c>
      <c r="E1725">
        <v>121</v>
      </c>
      <c r="F1725">
        <v>194</v>
      </c>
      <c r="G1725">
        <f>SUMIFS(E$2:E1725,$A$2:A1725,Extraction[[#This Row],[AreaID]])</f>
        <v>22944</v>
      </c>
      <c r="H1725">
        <f>SUMIFS(F$2:F1725,$A$2:A1725,Extraction[[#This Row],[AreaID]])</f>
        <v>20961</v>
      </c>
      <c r="I1725">
        <f>VLOOKUP(Extraction[[#This Row],[AreaID]],Reserves[],4,FALSE)-Extraction[[#This Row],[OilExtractionToDate]]</f>
        <v>53036</v>
      </c>
      <c r="J1725">
        <f>VLOOKUP(Extraction[[#This Row],[AreaID]],Reserves[],5,FALSE)-Extraction[[#This Row],[GasExtractionToDate]]</f>
        <v>75836</v>
      </c>
    </row>
    <row r="1726" spans="1:10" x14ac:dyDescent="0.35">
      <c r="A1726">
        <v>1</v>
      </c>
      <c r="B1726" t="s">
        <v>4</v>
      </c>
      <c r="C1726" t="s">
        <v>12</v>
      </c>
      <c r="D1726" s="1">
        <v>43352</v>
      </c>
      <c r="E1726">
        <v>155</v>
      </c>
      <c r="F1726">
        <v>257</v>
      </c>
      <c r="G1726">
        <f>SUMIFS(E$2:E1726,$A$2:A1726,Extraction[[#This Row],[AreaID]])</f>
        <v>25828</v>
      </c>
      <c r="H1726">
        <f>SUMIFS(F$2:F1726,$A$2:A1726,Extraction[[#This Row],[AreaID]])</f>
        <v>25089</v>
      </c>
      <c r="I1726">
        <f>VLOOKUP(Extraction[[#This Row],[AreaID]],Reserves[],4,FALSE)-Extraction[[#This Row],[OilExtractionToDate]]</f>
        <v>61762</v>
      </c>
      <c r="J1726">
        <f>VLOOKUP(Extraction[[#This Row],[AreaID]],Reserves[],5,FALSE)-Extraction[[#This Row],[GasExtractionToDate]]</f>
        <v>47512</v>
      </c>
    </row>
    <row r="1727" spans="1:10" x14ac:dyDescent="0.35">
      <c r="A1727">
        <v>1</v>
      </c>
      <c r="B1727" t="s">
        <v>4</v>
      </c>
      <c r="C1727" t="s">
        <v>12</v>
      </c>
      <c r="D1727" s="1">
        <v>43359</v>
      </c>
      <c r="E1727">
        <v>94</v>
      </c>
      <c r="F1727">
        <v>54</v>
      </c>
      <c r="G1727">
        <f>SUMIFS(E$2:E1727,$A$2:A1727,Extraction[[#This Row],[AreaID]])</f>
        <v>25922</v>
      </c>
      <c r="H1727">
        <f>SUMIFS(F$2:F1727,$A$2:A1727,Extraction[[#This Row],[AreaID]])</f>
        <v>25143</v>
      </c>
      <c r="I1727">
        <f>VLOOKUP(Extraction[[#This Row],[AreaID]],Reserves[],4,FALSE)-Extraction[[#This Row],[OilExtractionToDate]]</f>
        <v>61668</v>
      </c>
      <c r="J1727">
        <f>VLOOKUP(Extraction[[#This Row],[AreaID]],Reserves[],5,FALSE)-Extraction[[#This Row],[GasExtractionToDate]]</f>
        <v>47458</v>
      </c>
    </row>
    <row r="1728" spans="1:10" x14ac:dyDescent="0.35">
      <c r="A1728">
        <v>4</v>
      </c>
      <c r="B1728" t="s">
        <v>5</v>
      </c>
      <c r="C1728" t="s">
        <v>8</v>
      </c>
      <c r="D1728" s="1">
        <v>43163</v>
      </c>
      <c r="E1728">
        <v>99</v>
      </c>
      <c r="F1728">
        <v>285</v>
      </c>
      <c r="G1728">
        <f>SUMIFS(E$2:E1728,$A$2:A1728,Extraction[[#This Row],[AreaID]])</f>
        <v>20082</v>
      </c>
      <c r="H1728">
        <f>SUMIFS(F$2:F1728,$A$2:A1728,Extraction[[#This Row],[AreaID]])</f>
        <v>18236</v>
      </c>
      <c r="I1728">
        <f>VLOOKUP(Extraction[[#This Row],[AreaID]],Reserves[],4,FALSE)-Extraction[[#This Row],[OilExtractionToDate]]</f>
        <v>45108</v>
      </c>
      <c r="J1728">
        <f>VLOOKUP(Extraction[[#This Row],[AreaID]],Reserves[],5,FALSE)-Extraction[[#This Row],[GasExtractionToDate]]</f>
        <v>70217</v>
      </c>
    </row>
    <row r="1729" spans="1:10" x14ac:dyDescent="0.35">
      <c r="A1729">
        <v>12</v>
      </c>
      <c r="B1729" t="s">
        <v>14</v>
      </c>
      <c r="C1729" t="s">
        <v>18</v>
      </c>
      <c r="D1729" s="1">
        <v>43250</v>
      </c>
      <c r="E1729">
        <v>99</v>
      </c>
      <c r="F1729">
        <v>154</v>
      </c>
      <c r="G1729">
        <f>SUMIFS(E$2:E1729,$A$2:A1729,Extraction[[#This Row],[AreaID]])</f>
        <v>22925</v>
      </c>
      <c r="H1729">
        <f>SUMIFS(F$2:F1729,$A$2:A1729,Extraction[[#This Row],[AreaID]])</f>
        <v>21628</v>
      </c>
      <c r="I1729">
        <f>VLOOKUP(Extraction[[#This Row],[AreaID]],Reserves[],4,FALSE)-Extraction[[#This Row],[OilExtractionToDate]]</f>
        <v>40462</v>
      </c>
      <c r="J1729">
        <f>VLOOKUP(Extraction[[#This Row],[AreaID]],Reserves[],5,FALSE)-Extraction[[#This Row],[GasExtractionToDate]]</f>
        <v>75577</v>
      </c>
    </row>
    <row r="1730" spans="1:10" x14ac:dyDescent="0.35">
      <c r="A1730">
        <v>14</v>
      </c>
      <c r="B1730" t="s">
        <v>15</v>
      </c>
      <c r="C1730" t="s">
        <v>13</v>
      </c>
      <c r="D1730" s="1">
        <v>43377</v>
      </c>
      <c r="E1730">
        <v>283</v>
      </c>
      <c r="F1730">
        <v>115</v>
      </c>
      <c r="G1730">
        <f>SUMIFS(E$2:E1730,$A$2:A1730,Extraction[[#This Row],[AreaID]])</f>
        <v>25860</v>
      </c>
      <c r="H1730">
        <f>SUMIFS(F$2:F1730,$A$2:A1730,Extraction[[#This Row],[AreaID]])</f>
        <v>23222</v>
      </c>
      <c r="I1730">
        <f>VLOOKUP(Extraction[[#This Row],[AreaID]],Reserves[],4,FALSE)-Extraction[[#This Row],[OilExtractionToDate]]</f>
        <v>49551</v>
      </c>
      <c r="J1730">
        <f>VLOOKUP(Extraction[[#This Row],[AreaID]],Reserves[],5,FALSE)-Extraction[[#This Row],[GasExtractionToDate]]</f>
        <v>52916</v>
      </c>
    </row>
    <row r="1731" spans="1:10" x14ac:dyDescent="0.35">
      <c r="A1731">
        <v>9</v>
      </c>
      <c r="B1731" t="s">
        <v>6</v>
      </c>
      <c r="C1731" t="s">
        <v>11</v>
      </c>
      <c r="D1731" s="1">
        <v>42887</v>
      </c>
      <c r="E1731">
        <v>151</v>
      </c>
      <c r="F1731">
        <v>191</v>
      </c>
      <c r="G1731">
        <f>SUMIFS(E$2:E1731,$A$2:A1731,Extraction[[#This Row],[AreaID]])</f>
        <v>10022</v>
      </c>
      <c r="H1731">
        <f>SUMIFS(F$2:F1731,$A$2:A1731,Extraction[[#This Row],[AreaID]])</f>
        <v>9283</v>
      </c>
      <c r="I1731">
        <f>VLOOKUP(Extraction[[#This Row],[AreaID]],Reserves[],4,FALSE)-Extraction[[#This Row],[OilExtractionToDate]]</f>
        <v>81141</v>
      </c>
      <c r="J1731">
        <f>VLOOKUP(Extraction[[#This Row],[AreaID]],Reserves[],5,FALSE)-Extraction[[#This Row],[GasExtractionToDate]]</f>
        <v>86655</v>
      </c>
    </row>
    <row r="1732" spans="1:10" x14ac:dyDescent="0.35">
      <c r="A1732">
        <v>1</v>
      </c>
      <c r="B1732" t="s">
        <v>4</v>
      </c>
      <c r="C1732" t="s">
        <v>12</v>
      </c>
      <c r="D1732" s="1">
        <v>43365</v>
      </c>
      <c r="E1732">
        <v>266</v>
      </c>
      <c r="F1732">
        <v>165</v>
      </c>
      <c r="G1732">
        <f>SUMIFS(E$2:E1732,$A$2:A1732,Extraction[[#This Row],[AreaID]])</f>
        <v>26188</v>
      </c>
      <c r="H1732">
        <f>SUMIFS(F$2:F1732,$A$2:A1732,Extraction[[#This Row],[AreaID]])</f>
        <v>25308</v>
      </c>
      <c r="I1732">
        <f>VLOOKUP(Extraction[[#This Row],[AreaID]],Reserves[],4,FALSE)-Extraction[[#This Row],[OilExtractionToDate]]</f>
        <v>61402</v>
      </c>
      <c r="J1732">
        <f>VLOOKUP(Extraction[[#This Row],[AreaID]],Reserves[],5,FALSE)-Extraction[[#This Row],[GasExtractionToDate]]</f>
        <v>47293</v>
      </c>
    </row>
    <row r="1733" spans="1:10" x14ac:dyDescent="0.35">
      <c r="A1733">
        <v>1</v>
      </c>
      <c r="B1733" t="s">
        <v>4</v>
      </c>
      <c r="C1733" t="s">
        <v>12</v>
      </c>
      <c r="D1733" s="1">
        <v>43369</v>
      </c>
      <c r="E1733">
        <v>122</v>
      </c>
      <c r="F1733">
        <v>280</v>
      </c>
      <c r="G1733">
        <f>SUMIFS(E$2:E1733,$A$2:A1733,Extraction[[#This Row],[AreaID]])</f>
        <v>26310</v>
      </c>
      <c r="H1733">
        <f>SUMIFS(F$2:F1733,$A$2:A1733,Extraction[[#This Row],[AreaID]])</f>
        <v>25588</v>
      </c>
      <c r="I1733">
        <f>VLOOKUP(Extraction[[#This Row],[AreaID]],Reserves[],4,FALSE)-Extraction[[#This Row],[OilExtractionToDate]]</f>
        <v>61280</v>
      </c>
      <c r="J1733">
        <f>VLOOKUP(Extraction[[#This Row],[AreaID]],Reserves[],5,FALSE)-Extraction[[#This Row],[GasExtractionToDate]]</f>
        <v>47013</v>
      </c>
    </row>
    <row r="1734" spans="1:10" x14ac:dyDescent="0.35">
      <c r="A1734">
        <v>5</v>
      </c>
      <c r="B1734" t="s">
        <v>5</v>
      </c>
      <c r="C1734" t="s">
        <v>9</v>
      </c>
      <c r="D1734" s="1">
        <v>43235</v>
      </c>
      <c r="E1734">
        <v>94</v>
      </c>
      <c r="F1734">
        <v>221</v>
      </c>
      <c r="G1734">
        <f>SUMIFS(E$2:E1734,$A$2:A1734,Extraction[[#This Row],[AreaID]])</f>
        <v>23113</v>
      </c>
      <c r="H1734">
        <f>SUMIFS(F$2:F1734,$A$2:A1734,Extraction[[#This Row],[AreaID]])</f>
        <v>20057</v>
      </c>
      <c r="I1734">
        <f>VLOOKUP(Extraction[[#This Row],[AreaID]],Reserves[],4,FALSE)-Extraction[[#This Row],[OilExtractionToDate]]</f>
        <v>24310</v>
      </c>
      <c r="J1734">
        <f>VLOOKUP(Extraction[[#This Row],[AreaID]],Reserves[],5,FALSE)-Extraction[[#This Row],[GasExtractionToDate]]</f>
        <v>57651</v>
      </c>
    </row>
    <row r="1735" spans="1:10" x14ac:dyDescent="0.35">
      <c r="A1735">
        <v>2</v>
      </c>
      <c r="B1735" t="s">
        <v>4</v>
      </c>
      <c r="C1735" t="s">
        <v>13</v>
      </c>
      <c r="D1735" s="1">
        <v>43277</v>
      </c>
      <c r="E1735">
        <v>150</v>
      </c>
      <c r="F1735">
        <v>186</v>
      </c>
      <c r="G1735">
        <f>SUMIFS(E$2:E1735,$A$2:A1735,Extraction[[#This Row],[AreaID]])</f>
        <v>23856</v>
      </c>
      <c r="H1735">
        <f>SUMIFS(F$2:F1735,$A$2:A1735,Extraction[[#This Row],[AreaID]])</f>
        <v>23131</v>
      </c>
      <c r="I1735">
        <f>VLOOKUP(Extraction[[#This Row],[AreaID]],Reserves[],4,FALSE)-Extraction[[#This Row],[OilExtractionToDate]]</f>
        <v>40585</v>
      </c>
      <c r="J1735">
        <f>VLOOKUP(Extraction[[#This Row],[AreaID]],Reserves[],5,FALSE)-Extraction[[#This Row],[GasExtractionToDate]]</f>
        <v>63078</v>
      </c>
    </row>
    <row r="1736" spans="1:10" x14ac:dyDescent="0.35">
      <c r="A1736">
        <v>9</v>
      </c>
      <c r="B1736" t="s">
        <v>6</v>
      </c>
      <c r="C1736" t="s">
        <v>11</v>
      </c>
      <c r="D1736" s="1">
        <v>42891</v>
      </c>
      <c r="E1736">
        <v>185</v>
      </c>
      <c r="F1736">
        <v>273</v>
      </c>
      <c r="G1736">
        <f>SUMIFS(E$2:E1736,$A$2:A1736,Extraction[[#This Row],[AreaID]])</f>
        <v>10207</v>
      </c>
      <c r="H1736">
        <f>SUMIFS(F$2:F1736,$A$2:A1736,Extraction[[#This Row],[AreaID]])</f>
        <v>9556</v>
      </c>
      <c r="I1736">
        <f>VLOOKUP(Extraction[[#This Row],[AreaID]],Reserves[],4,FALSE)-Extraction[[#This Row],[OilExtractionToDate]]</f>
        <v>80956</v>
      </c>
      <c r="J1736">
        <f>VLOOKUP(Extraction[[#This Row],[AreaID]],Reserves[],5,FALSE)-Extraction[[#This Row],[GasExtractionToDate]]</f>
        <v>86382</v>
      </c>
    </row>
    <row r="1737" spans="1:10" x14ac:dyDescent="0.35">
      <c r="A1737">
        <v>9</v>
      </c>
      <c r="B1737" t="s">
        <v>6</v>
      </c>
      <c r="C1737" t="s">
        <v>11</v>
      </c>
      <c r="D1737" s="1">
        <v>42896</v>
      </c>
      <c r="E1737">
        <v>266</v>
      </c>
      <c r="F1737">
        <v>196</v>
      </c>
      <c r="G1737">
        <f>SUMIFS(E$2:E1737,$A$2:A1737,Extraction[[#This Row],[AreaID]])</f>
        <v>10473</v>
      </c>
      <c r="H1737">
        <f>SUMIFS(F$2:F1737,$A$2:A1737,Extraction[[#This Row],[AreaID]])</f>
        <v>9752</v>
      </c>
      <c r="I1737">
        <f>VLOOKUP(Extraction[[#This Row],[AreaID]],Reserves[],4,FALSE)-Extraction[[#This Row],[OilExtractionToDate]]</f>
        <v>80690</v>
      </c>
      <c r="J1737">
        <f>VLOOKUP(Extraction[[#This Row],[AreaID]],Reserves[],5,FALSE)-Extraction[[#This Row],[GasExtractionToDate]]</f>
        <v>86186</v>
      </c>
    </row>
    <row r="1738" spans="1:10" x14ac:dyDescent="0.35">
      <c r="A1738">
        <v>5</v>
      </c>
      <c r="B1738" t="s">
        <v>5</v>
      </c>
      <c r="C1738" t="s">
        <v>9</v>
      </c>
      <c r="D1738" s="1">
        <v>43239</v>
      </c>
      <c r="E1738">
        <v>167</v>
      </c>
      <c r="F1738">
        <v>158</v>
      </c>
      <c r="G1738">
        <f>SUMIFS(E$2:E1738,$A$2:A1738,Extraction[[#This Row],[AreaID]])</f>
        <v>23280</v>
      </c>
      <c r="H1738">
        <f>SUMIFS(F$2:F1738,$A$2:A1738,Extraction[[#This Row],[AreaID]])</f>
        <v>20215</v>
      </c>
      <c r="I1738">
        <f>VLOOKUP(Extraction[[#This Row],[AreaID]],Reserves[],4,FALSE)-Extraction[[#This Row],[OilExtractionToDate]]</f>
        <v>24143</v>
      </c>
      <c r="J1738">
        <f>VLOOKUP(Extraction[[#This Row],[AreaID]],Reserves[],5,FALSE)-Extraction[[#This Row],[GasExtractionToDate]]</f>
        <v>57493</v>
      </c>
    </row>
    <row r="1739" spans="1:10" x14ac:dyDescent="0.35">
      <c r="A1739">
        <v>11</v>
      </c>
      <c r="B1739" t="s">
        <v>14</v>
      </c>
      <c r="C1739" t="s">
        <v>17</v>
      </c>
      <c r="D1739" s="1">
        <v>43229</v>
      </c>
      <c r="E1739">
        <v>289</v>
      </c>
      <c r="F1739">
        <v>166</v>
      </c>
      <c r="G1739">
        <f>SUMIFS(E$2:E1739,$A$2:A1739,Extraction[[#This Row],[AreaID]])</f>
        <v>23233</v>
      </c>
      <c r="H1739">
        <f>SUMIFS(F$2:F1739,$A$2:A1739,Extraction[[#This Row],[AreaID]])</f>
        <v>21127</v>
      </c>
      <c r="I1739">
        <f>VLOOKUP(Extraction[[#This Row],[AreaID]],Reserves[],4,FALSE)-Extraction[[#This Row],[OilExtractionToDate]]</f>
        <v>52747</v>
      </c>
      <c r="J1739">
        <f>VLOOKUP(Extraction[[#This Row],[AreaID]],Reserves[],5,FALSE)-Extraction[[#This Row],[GasExtractionToDate]]</f>
        <v>75670</v>
      </c>
    </row>
    <row r="1740" spans="1:10" x14ac:dyDescent="0.35">
      <c r="A1740">
        <v>5</v>
      </c>
      <c r="B1740" t="s">
        <v>5</v>
      </c>
      <c r="C1740" t="s">
        <v>9</v>
      </c>
      <c r="D1740" s="1">
        <v>43242</v>
      </c>
      <c r="E1740">
        <v>124</v>
      </c>
      <c r="F1740">
        <v>299</v>
      </c>
      <c r="G1740">
        <f>SUMIFS(E$2:E1740,$A$2:A1740,Extraction[[#This Row],[AreaID]])</f>
        <v>23404</v>
      </c>
      <c r="H1740">
        <f>SUMIFS(F$2:F1740,$A$2:A1740,Extraction[[#This Row],[AreaID]])</f>
        <v>20514</v>
      </c>
      <c r="I1740">
        <f>VLOOKUP(Extraction[[#This Row],[AreaID]],Reserves[],4,FALSE)-Extraction[[#This Row],[OilExtractionToDate]]</f>
        <v>24019</v>
      </c>
      <c r="J1740">
        <f>VLOOKUP(Extraction[[#This Row],[AreaID]],Reserves[],5,FALSE)-Extraction[[#This Row],[GasExtractionToDate]]</f>
        <v>57194</v>
      </c>
    </row>
    <row r="1741" spans="1:10" x14ac:dyDescent="0.35">
      <c r="A1741">
        <v>14</v>
      </c>
      <c r="B1741" t="s">
        <v>15</v>
      </c>
      <c r="C1741" t="s">
        <v>13</v>
      </c>
      <c r="D1741" s="1">
        <v>43382</v>
      </c>
      <c r="E1741">
        <v>216</v>
      </c>
      <c r="F1741">
        <v>174</v>
      </c>
      <c r="G1741">
        <f>SUMIFS(E$2:E1741,$A$2:A1741,Extraction[[#This Row],[AreaID]])</f>
        <v>26076</v>
      </c>
      <c r="H1741">
        <f>SUMIFS(F$2:F1741,$A$2:A1741,Extraction[[#This Row],[AreaID]])</f>
        <v>23396</v>
      </c>
      <c r="I1741">
        <f>VLOOKUP(Extraction[[#This Row],[AreaID]],Reserves[],4,FALSE)-Extraction[[#This Row],[OilExtractionToDate]]</f>
        <v>49335</v>
      </c>
      <c r="J1741">
        <f>VLOOKUP(Extraction[[#This Row],[AreaID]],Reserves[],5,FALSE)-Extraction[[#This Row],[GasExtractionToDate]]</f>
        <v>52742</v>
      </c>
    </row>
    <row r="1742" spans="1:10" x14ac:dyDescent="0.35">
      <c r="A1742">
        <v>2</v>
      </c>
      <c r="B1742" t="s">
        <v>4</v>
      </c>
      <c r="C1742" t="s">
        <v>13</v>
      </c>
      <c r="D1742" s="1">
        <v>43285</v>
      </c>
      <c r="E1742">
        <v>281</v>
      </c>
      <c r="F1742">
        <v>133</v>
      </c>
      <c r="G1742">
        <f>SUMIFS(E$2:E1742,$A$2:A1742,Extraction[[#This Row],[AreaID]])</f>
        <v>24137</v>
      </c>
      <c r="H1742">
        <f>SUMIFS(F$2:F1742,$A$2:A1742,Extraction[[#This Row],[AreaID]])</f>
        <v>23264</v>
      </c>
      <c r="I1742">
        <f>VLOOKUP(Extraction[[#This Row],[AreaID]],Reserves[],4,FALSE)-Extraction[[#This Row],[OilExtractionToDate]]</f>
        <v>40304</v>
      </c>
      <c r="J1742">
        <f>VLOOKUP(Extraction[[#This Row],[AreaID]],Reserves[],5,FALSE)-Extraction[[#This Row],[GasExtractionToDate]]</f>
        <v>62945</v>
      </c>
    </row>
    <row r="1743" spans="1:10" x14ac:dyDescent="0.35">
      <c r="A1743">
        <v>9</v>
      </c>
      <c r="B1743" t="s">
        <v>6</v>
      </c>
      <c r="C1743" t="s">
        <v>11</v>
      </c>
      <c r="D1743" s="1">
        <v>42904</v>
      </c>
      <c r="E1743">
        <v>93</v>
      </c>
      <c r="F1743">
        <v>67</v>
      </c>
      <c r="G1743">
        <f>SUMIFS(E$2:E1743,$A$2:A1743,Extraction[[#This Row],[AreaID]])</f>
        <v>10566</v>
      </c>
      <c r="H1743">
        <f>SUMIFS(F$2:F1743,$A$2:A1743,Extraction[[#This Row],[AreaID]])</f>
        <v>9819</v>
      </c>
      <c r="I1743">
        <f>VLOOKUP(Extraction[[#This Row],[AreaID]],Reserves[],4,FALSE)-Extraction[[#This Row],[OilExtractionToDate]]</f>
        <v>80597</v>
      </c>
      <c r="J1743">
        <f>VLOOKUP(Extraction[[#This Row],[AreaID]],Reserves[],5,FALSE)-Extraction[[#This Row],[GasExtractionToDate]]</f>
        <v>86119</v>
      </c>
    </row>
    <row r="1744" spans="1:10" x14ac:dyDescent="0.35">
      <c r="A1744">
        <v>5</v>
      </c>
      <c r="B1744" t="s">
        <v>5</v>
      </c>
      <c r="C1744" t="s">
        <v>9</v>
      </c>
      <c r="D1744" s="1">
        <v>43249</v>
      </c>
      <c r="E1744">
        <v>108</v>
      </c>
      <c r="F1744">
        <v>114</v>
      </c>
      <c r="G1744">
        <f>SUMIFS(E$2:E1744,$A$2:A1744,Extraction[[#This Row],[AreaID]])</f>
        <v>23512</v>
      </c>
      <c r="H1744">
        <f>SUMIFS(F$2:F1744,$A$2:A1744,Extraction[[#This Row],[AreaID]])</f>
        <v>20628</v>
      </c>
      <c r="I1744">
        <f>VLOOKUP(Extraction[[#This Row],[AreaID]],Reserves[],4,FALSE)-Extraction[[#This Row],[OilExtractionToDate]]</f>
        <v>23911</v>
      </c>
      <c r="J1744">
        <f>VLOOKUP(Extraction[[#This Row],[AreaID]],Reserves[],5,FALSE)-Extraction[[#This Row],[GasExtractionToDate]]</f>
        <v>57080</v>
      </c>
    </row>
    <row r="1745" spans="1:10" x14ac:dyDescent="0.35">
      <c r="A1745">
        <v>1</v>
      </c>
      <c r="B1745" t="s">
        <v>4</v>
      </c>
      <c r="C1745" t="s">
        <v>12</v>
      </c>
      <c r="D1745" s="1">
        <v>43375</v>
      </c>
      <c r="E1745">
        <v>156</v>
      </c>
      <c r="F1745">
        <v>206</v>
      </c>
      <c r="G1745">
        <f>SUMIFS(E$2:E1745,$A$2:A1745,Extraction[[#This Row],[AreaID]])</f>
        <v>26466</v>
      </c>
      <c r="H1745">
        <f>SUMIFS(F$2:F1745,$A$2:A1745,Extraction[[#This Row],[AreaID]])</f>
        <v>25794</v>
      </c>
      <c r="I1745">
        <f>VLOOKUP(Extraction[[#This Row],[AreaID]],Reserves[],4,FALSE)-Extraction[[#This Row],[OilExtractionToDate]]</f>
        <v>61124</v>
      </c>
      <c r="J1745">
        <f>VLOOKUP(Extraction[[#This Row],[AreaID]],Reserves[],5,FALSE)-Extraction[[#This Row],[GasExtractionToDate]]</f>
        <v>46807</v>
      </c>
    </row>
    <row r="1746" spans="1:10" x14ac:dyDescent="0.35">
      <c r="A1746">
        <v>4</v>
      </c>
      <c r="B1746" t="s">
        <v>5</v>
      </c>
      <c r="C1746" t="s">
        <v>8</v>
      </c>
      <c r="D1746" s="1">
        <v>43170</v>
      </c>
      <c r="E1746">
        <v>144</v>
      </c>
      <c r="F1746">
        <v>195</v>
      </c>
      <c r="G1746">
        <f>SUMIFS(E$2:E1746,$A$2:A1746,Extraction[[#This Row],[AreaID]])</f>
        <v>20226</v>
      </c>
      <c r="H1746">
        <f>SUMIFS(F$2:F1746,$A$2:A1746,Extraction[[#This Row],[AreaID]])</f>
        <v>18431</v>
      </c>
      <c r="I1746">
        <f>VLOOKUP(Extraction[[#This Row],[AreaID]],Reserves[],4,FALSE)-Extraction[[#This Row],[OilExtractionToDate]]</f>
        <v>44964</v>
      </c>
      <c r="J1746">
        <f>VLOOKUP(Extraction[[#This Row],[AreaID]],Reserves[],5,FALSE)-Extraction[[#This Row],[GasExtractionToDate]]</f>
        <v>70022</v>
      </c>
    </row>
    <row r="1747" spans="1:10" x14ac:dyDescent="0.35">
      <c r="A1747">
        <v>14</v>
      </c>
      <c r="B1747" t="s">
        <v>15</v>
      </c>
      <c r="C1747" t="s">
        <v>13</v>
      </c>
      <c r="D1747" s="1">
        <v>43386</v>
      </c>
      <c r="E1747">
        <v>276</v>
      </c>
      <c r="F1747">
        <v>225</v>
      </c>
      <c r="G1747">
        <f>SUMIFS(E$2:E1747,$A$2:A1747,Extraction[[#This Row],[AreaID]])</f>
        <v>26352</v>
      </c>
      <c r="H1747">
        <f>SUMIFS(F$2:F1747,$A$2:A1747,Extraction[[#This Row],[AreaID]])</f>
        <v>23621</v>
      </c>
      <c r="I1747">
        <f>VLOOKUP(Extraction[[#This Row],[AreaID]],Reserves[],4,FALSE)-Extraction[[#This Row],[OilExtractionToDate]]</f>
        <v>49059</v>
      </c>
      <c r="J1747">
        <f>VLOOKUP(Extraction[[#This Row],[AreaID]],Reserves[],5,FALSE)-Extraction[[#This Row],[GasExtractionToDate]]</f>
        <v>52517</v>
      </c>
    </row>
    <row r="1748" spans="1:10" x14ac:dyDescent="0.35">
      <c r="A1748">
        <v>9</v>
      </c>
      <c r="B1748" t="s">
        <v>6</v>
      </c>
      <c r="C1748" t="s">
        <v>11</v>
      </c>
      <c r="D1748" s="1">
        <v>42912</v>
      </c>
      <c r="E1748">
        <v>220</v>
      </c>
      <c r="F1748">
        <v>68</v>
      </c>
      <c r="G1748">
        <f>SUMIFS(E$2:E1748,$A$2:A1748,Extraction[[#This Row],[AreaID]])</f>
        <v>10786</v>
      </c>
      <c r="H1748">
        <f>SUMIFS(F$2:F1748,$A$2:A1748,Extraction[[#This Row],[AreaID]])</f>
        <v>9887</v>
      </c>
      <c r="I1748">
        <f>VLOOKUP(Extraction[[#This Row],[AreaID]],Reserves[],4,FALSE)-Extraction[[#This Row],[OilExtractionToDate]]</f>
        <v>80377</v>
      </c>
      <c r="J1748">
        <f>VLOOKUP(Extraction[[#This Row],[AreaID]],Reserves[],5,FALSE)-Extraction[[#This Row],[GasExtractionToDate]]</f>
        <v>86051</v>
      </c>
    </row>
    <row r="1749" spans="1:10" x14ac:dyDescent="0.35">
      <c r="A1749">
        <v>9</v>
      </c>
      <c r="B1749" t="s">
        <v>6</v>
      </c>
      <c r="C1749" t="s">
        <v>11</v>
      </c>
      <c r="D1749" s="1">
        <v>42915</v>
      </c>
      <c r="E1749">
        <v>251</v>
      </c>
      <c r="F1749">
        <v>117</v>
      </c>
      <c r="G1749">
        <f>SUMIFS(E$2:E1749,$A$2:A1749,Extraction[[#This Row],[AreaID]])</f>
        <v>11037</v>
      </c>
      <c r="H1749">
        <f>SUMIFS(F$2:F1749,$A$2:A1749,Extraction[[#This Row],[AreaID]])</f>
        <v>10004</v>
      </c>
      <c r="I1749">
        <f>VLOOKUP(Extraction[[#This Row],[AreaID]],Reserves[],4,FALSE)-Extraction[[#This Row],[OilExtractionToDate]]</f>
        <v>80126</v>
      </c>
      <c r="J1749">
        <f>VLOOKUP(Extraction[[#This Row],[AreaID]],Reserves[],5,FALSE)-Extraction[[#This Row],[GasExtractionToDate]]</f>
        <v>85934</v>
      </c>
    </row>
    <row r="1750" spans="1:10" x14ac:dyDescent="0.35">
      <c r="A1750">
        <v>11</v>
      </c>
      <c r="B1750" t="s">
        <v>14</v>
      </c>
      <c r="C1750" t="s">
        <v>17</v>
      </c>
      <c r="D1750" s="1">
        <v>43236</v>
      </c>
      <c r="E1750">
        <v>116</v>
      </c>
      <c r="F1750">
        <v>121</v>
      </c>
      <c r="G1750">
        <f>SUMIFS(E$2:E1750,$A$2:A1750,Extraction[[#This Row],[AreaID]])</f>
        <v>23349</v>
      </c>
      <c r="H1750">
        <f>SUMIFS(F$2:F1750,$A$2:A1750,Extraction[[#This Row],[AreaID]])</f>
        <v>21248</v>
      </c>
      <c r="I1750">
        <f>VLOOKUP(Extraction[[#This Row],[AreaID]],Reserves[],4,FALSE)-Extraction[[#This Row],[OilExtractionToDate]]</f>
        <v>52631</v>
      </c>
      <c r="J1750">
        <f>VLOOKUP(Extraction[[#This Row],[AreaID]],Reserves[],5,FALSE)-Extraction[[#This Row],[GasExtractionToDate]]</f>
        <v>75549</v>
      </c>
    </row>
    <row r="1751" spans="1:10" x14ac:dyDescent="0.35">
      <c r="A1751">
        <v>4</v>
      </c>
      <c r="B1751" t="s">
        <v>5</v>
      </c>
      <c r="C1751" t="s">
        <v>8</v>
      </c>
      <c r="D1751" s="1">
        <v>43178</v>
      </c>
      <c r="E1751">
        <v>179</v>
      </c>
      <c r="F1751">
        <v>175</v>
      </c>
      <c r="G1751">
        <f>SUMIFS(E$2:E1751,$A$2:A1751,Extraction[[#This Row],[AreaID]])</f>
        <v>20405</v>
      </c>
      <c r="H1751">
        <f>SUMIFS(F$2:F1751,$A$2:A1751,Extraction[[#This Row],[AreaID]])</f>
        <v>18606</v>
      </c>
      <c r="I1751">
        <f>VLOOKUP(Extraction[[#This Row],[AreaID]],Reserves[],4,FALSE)-Extraction[[#This Row],[OilExtractionToDate]]</f>
        <v>44785</v>
      </c>
      <c r="J1751">
        <f>VLOOKUP(Extraction[[#This Row],[AreaID]],Reserves[],5,FALSE)-Extraction[[#This Row],[GasExtractionToDate]]</f>
        <v>69847</v>
      </c>
    </row>
    <row r="1752" spans="1:10" x14ac:dyDescent="0.35">
      <c r="A1752">
        <v>9</v>
      </c>
      <c r="B1752" t="s">
        <v>6</v>
      </c>
      <c r="C1752" t="s">
        <v>11</v>
      </c>
      <c r="D1752" s="1">
        <v>42920</v>
      </c>
      <c r="E1752">
        <v>256</v>
      </c>
      <c r="F1752">
        <v>56</v>
      </c>
      <c r="G1752">
        <f>SUMIFS(E$2:E1752,$A$2:A1752,Extraction[[#This Row],[AreaID]])</f>
        <v>11293</v>
      </c>
      <c r="H1752">
        <f>SUMIFS(F$2:F1752,$A$2:A1752,Extraction[[#This Row],[AreaID]])</f>
        <v>10060</v>
      </c>
      <c r="I1752">
        <f>VLOOKUP(Extraction[[#This Row],[AreaID]],Reserves[],4,FALSE)-Extraction[[#This Row],[OilExtractionToDate]]</f>
        <v>79870</v>
      </c>
      <c r="J1752">
        <f>VLOOKUP(Extraction[[#This Row],[AreaID]],Reserves[],5,FALSE)-Extraction[[#This Row],[GasExtractionToDate]]</f>
        <v>85878</v>
      </c>
    </row>
    <row r="1753" spans="1:10" x14ac:dyDescent="0.35">
      <c r="A1753">
        <v>4</v>
      </c>
      <c r="B1753" t="s">
        <v>5</v>
      </c>
      <c r="C1753" t="s">
        <v>8</v>
      </c>
      <c r="D1753" s="1">
        <v>43186</v>
      </c>
      <c r="E1753">
        <v>194</v>
      </c>
      <c r="F1753">
        <v>136</v>
      </c>
      <c r="G1753">
        <f>SUMIFS(E$2:E1753,$A$2:A1753,Extraction[[#This Row],[AreaID]])</f>
        <v>20599</v>
      </c>
      <c r="H1753">
        <f>SUMIFS(F$2:F1753,$A$2:A1753,Extraction[[#This Row],[AreaID]])</f>
        <v>18742</v>
      </c>
      <c r="I1753">
        <f>VLOOKUP(Extraction[[#This Row],[AreaID]],Reserves[],4,FALSE)-Extraction[[#This Row],[OilExtractionToDate]]</f>
        <v>44591</v>
      </c>
      <c r="J1753">
        <f>VLOOKUP(Extraction[[#This Row],[AreaID]],Reserves[],5,FALSE)-Extraction[[#This Row],[GasExtractionToDate]]</f>
        <v>69711</v>
      </c>
    </row>
    <row r="1754" spans="1:10" x14ac:dyDescent="0.35">
      <c r="A1754">
        <v>9</v>
      </c>
      <c r="B1754" t="s">
        <v>6</v>
      </c>
      <c r="C1754" t="s">
        <v>11</v>
      </c>
      <c r="D1754" s="1">
        <v>42925</v>
      </c>
      <c r="E1754">
        <v>138</v>
      </c>
      <c r="F1754">
        <v>259</v>
      </c>
      <c r="G1754">
        <f>SUMIFS(E$2:E1754,$A$2:A1754,Extraction[[#This Row],[AreaID]])</f>
        <v>11431</v>
      </c>
      <c r="H1754">
        <f>SUMIFS(F$2:F1754,$A$2:A1754,Extraction[[#This Row],[AreaID]])</f>
        <v>10319</v>
      </c>
      <c r="I1754">
        <f>VLOOKUP(Extraction[[#This Row],[AreaID]],Reserves[],4,FALSE)-Extraction[[#This Row],[OilExtractionToDate]]</f>
        <v>79732</v>
      </c>
      <c r="J1754">
        <f>VLOOKUP(Extraction[[#This Row],[AreaID]],Reserves[],5,FALSE)-Extraction[[#This Row],[GasExtractionToDate]]</f>
        <v>85619</v>
      </c>
    </row>
    <row r="1755" spans="1:10" x14ac:dyDescent="0.35">
      <c r="A1755">
        <v>14</v>
      </c>
      <c r="B1755" t="s">
        <v>15</v>
      </c>
      <c r="C1755" t="s">
        <v>13</v>
      </c>
      <c r="D1755" s="1">
        <v>43393</v>
      </c>
      <c r="E1755">
        <v>109</v>
      </c>
      <c r="F1755">
        <v>60</v>
      </c>
      <c r="G1755">
        <f>SUMIFS(E$2:E1755,$A$2:A1755,Extraction[[#This Row],[AreaID]])</f>
        <v>26461</v>
      </c>
      <c r="H1755">
        <f>SUMIFS(F$2:F1755,$A$2:A1755,Extraction[[#This Row],[AreaID]])</f>
        <v>23681</v>
      </c>
      <c r="I1755">
        <f>VLOOKUP(Extraction[[#This Row],[AreaID]],Reserves[],4,FALSE)-Extraction[[#This Row],[OilExtractionToDate]]</f>
        <v>48950</v>
      </c>
      <c r="J1755">
        <f>VLOOKUP(Extraction[[#This Row],[AreaID]],Reserves[],5,FALSE)-Extraction[[#This Row],[GasExtractionToDate]]</f>
        <v>52457</v>
      </c>
    </row>
    <row r="1756" spans="1:10" x14ac:dyDescent="0.35">
      <c r="A1756">
        <v>9</v>
      </c>
      <c r="B1756" t="s">
        <v>6</v>
      </c>
      <c r="C1756" t="s">
        <v>11</v>
      </c>
      <c r="D1756" s="1">
        <v>42931</v>
      </c>
      <c r="E1756">
        <v>246</v>
      </c>
      <c r="F1756">
        <v>210</v>
      </c>
      <c r="G1756">
        <f>SUMIFS(E$2:E1756,$A$2:A1756,Extraction[[#This Row],[AreaID]])</f>
        <v>11677</v>
      </c>
      <c r="H1756">
        <f>SUMIFS(F$2:F1756,$A$2:A1756,Extraction[[#This Row],[AreaID]])</f>
        <v>10529</v>
      </c>
      <c r="I1756">
        <f>VLOOKUP(Extraction[[#This Row],[AreaID]],Reserves[],4,FALSE)-Extraction[[#This Row],[OilExtractionToDate]]</f>
        <v>79486</v>
      </c>
      <c r="J1756">
        <f>VLOOKUP(Extraction[[#This Row],[AreaID]],Reserves[],5,FALSE)-Extraction[[#This Row],[GasExtractionToDate]]</f>
        <v>85409</v>
      </c>
    </row>
    <row r="1757" spans="1:10" x14ac:dyDescent="0.35">
      <c r="A1757">
        <v>10</v>
      </c>
      <c r="B1757" t="s">
        <v>14</v>
      </c>
      <c r="C1757" t="s">
        <v>16</v>
      </c>
      <c r="D1757" s="1">
        <v>43266</v>
      </c>
      <c r="E1757">
        <v>161</v>
      </c>
      <c r="F1757">
        <v>126</v>
      </c>
      <c r="G1757">
        <f>SUMIFS(E$2:E1757,$A$2:A1757,Extraction[[#This Row],[AreaID]])</f>
        <v>22641</v>
      </c>
      <c r="H1757">
        <f>SUMIFS(F$2:F1757,$A$2:A1757,Extraction[[#This Row],[AreaID]])</f>
        <v>20930</v>
      </c>
      <c r="I1757">
        <f>VLOOKUP(Extraction[[#This Row],[AreaID]],Reserves[],4,FALSE)-Extraction[[#This Row],[OilExtractionToDate]]</f>
        <v>54587</v>
      </c>
      <c r="J1757">
        <f>VLOOKUP(Extraction[[#This Row],[AreaID]],Reserves[],5,FALSE)-Extraction[[#This Row],[GasExtractionToDate]]</f>
        <v>44323</v>
      </c>
    </row>
    <row r="1758" spans="1:10" x14ac:dyDescent="0.35">
      <c r="A1758">
        <v>2</v>
      </c>
      <c r="B1758" t="s">
        <v>4</v>
      </c>
      <c r="C1758" t="s">
        <v>13</v>
      </c>
      <c r="D1758" s="1">
        <v>43291</v>
      </c>
      <c r="E1758">
        <v>177</v>
      </c>
      <c r="F1758">
        <v>243</v>
      </c>
      <c r="G1758">
        <f>SUMIFS(E$2:E1758,$A$2:A1758,Extraction[[#This Row],[AreaID]])</f>
        <v>24314</v>
      </c>
      <c r="H1758">
        <f>SUMIFS(F$2:F1758,$A$2:A1758,Extraction[[#This Row],[AreaID]])</f>
        <v>23507</v>
      </c>
      <c r="I1758">
        <f>VLOOKUP(Extraction[[#This Row],[AreaID]],Reserves[],4,FALSE)-Extraction[[#This Row],[OilExtractionToDate]]</f>
        <v>40127</v>
      </c>
      <c r="J1758">
        <f>VLOOKUP(Extraction[[#This Row],[AreaID]],Reserves[],5,FALSE)-Extraction[[#This Row],[GasExtractionToDate]]</f>
        <v>62702</v>
      </c>
    </row>
    <row r="1759" spans="1:10" x14ac:dyDescent="0.35">
      <c r="A1759">
        <v>11</v>
      </c>
      <c r="B1759" t="s">
        <v>14</v>
      </c>
      <c r="C1759" t="s">
        <v>17</v>
      </c>
      <c r="D1759" s="1">
        <v>43244</v>
      </c>
      <c r="E1759">
        <v>138</v>
      </c>
      <c r="F1759">
        <v>228</v>
      </c>
      <c r="G1759">
        <f>SUMIFS(E$2:E1759,$A$2:A1759,Extraction[[#This Row],[AreaID]])</f>
        <v>23487</v>
      </c>
      <c r="H1759">
        <f>SUMIFS(F$2:F1759,$A$2:A1759,Extraction[[#This Row],[AreaID]])</f>
        <v>21476</v>
      </c>
      <c r="I1759">
        <f>VLOOKUP(Extraction[[#This Row],[AreaID]],Reserves[],4,FALSE)-Extraction[[#This Row],[OilExtractionToDate]]</f>
        <v>52493</v>
      </c>
      <c r="J1759">
        <f>VLOOKUP(Extraction[[#This Row],[AreaID]],Reserves[],5,FALSE)-Extraction[[#This Row],[GasExtractionToDate]]</f>
        <v>75321</v>
      </c>
    </row>
    <row r="1760" spans="1:10" x14ac:dyDescent="0.35">
      <c r="A1760">
        <v>11</v>
      </c>
      <c r="B1760" t="s">
        <v>14</v>
      </c>
      <c r="C1760" t="s">
        <v>17</v>
      </c>
      <c r="D1760" s="1">
        <v>43247</v>
      </c>
      <c r="E1760">
        <v>81</v>
      </c>
      <c r="F1760">
        <v>276</v>
      </c>
      <c r="G1760">
        <f>SUMIFS(E$2:E1760,$A$2:A1760,Extraction[[#This Row],[AreaID]])</f>
        <v>23568</v>
      </c>
      <c r="H1760">
        <f>SUMIFS(F$2:F1760,$A$2:A1760,Extraction[[#This Row],[AreaID]])</f>
        <v>21752</v>
      </c>
      <c r="I1760">
        <f>VLOOKUP(Extraction[[#This Row],[AreaID]],Reserves[],4,FALSE)-Extraction[[#This Row],[OilExtractionToDate]]</f>
        <v>52412</v>
      </c>
      <c r="J1760">
        <f>VLOOKUP(Extraction[[#This Row],[AreaID]],Reserves[],5,FALSE)-Extraction[[#This Row],[GasExtractionToDate]]</f>
        <v>75045</v>
      </c>
    </row>
    <row r="1761" spans="1:10" x14ac:dyDescent="0.35">
      <c r="A1761">
        <v>12</v>
      </c>
      <c r="B1761" t="s">
        <v>14</v>
      </c>
      <c r="C1761" t="s">
        <v>18</v>
      </c>
      <c r="D1761" s="1">
        <v>43256</v>
      </c>
      <c r="E1761">
        <v>267</v>
      </c>
      <c r="F1761">
        <v>195</v>
      </c>
      <c r="G1761">
        <f>SUMIFS(E$2:E1761,$A$2:A1761,Extraction[[#This Row],[AreaID]])</f>
        <v>23192</v>
      </c>
      <c r="H1761">
        <f>SUMIFS(F$2:F1761,$A$2:A1761,Extraction[[#This Row],[AreaID]])</f>
        <v>21823</v>
      </c>
      <c r="I1761">
        <f>VLOOKUP(Extraction[[#This Row],[AreaID]],Reserves[],4,FALSE)-Extraction[[#This Row],[OilExtractionToDate]]</f>
        <v>40195</v>
      </c>
      <c r="J1761">
        <f>VLOOKUP(Extraction[[#This Row],[AreaID]],Reserves[],5,FALSE)-Extraction[[#This Row],[GasExtractionToDate]]</f>
        <v>75382</v>
      </c>
    </row>
    <row r="1762" spans="1:10" x14ac:dyDescent="0.35">
      <c r="A1762">
        <v>3</v>
      </c>
      <c r="B1762" t="s">
        <v>4</v>
      </c>
      <c r="C1762" t="s">
        <v>7</v>
      </c>
      <c r="D1762" s="1">
        <v>43212</v>
      </c>
      <c r="E1762">
        <v>192</v>
      </c>
      <c r="F1762">
        <v>105</v>
      </c>
      <c r="G1762">
        <f>SUMIFS(E$2:E1762,$A$2:A1762,Extraction[[#This Row],[AreaID]])</f>
        <v>21055</v>
      </c>
      <c r="H1762">
        <f>SUMIFS(F$2:F1762,$A$2:A1762,Extraction[[#This Row],[AreaID]])</f>
        <v>18274</v>
      </c>
      <c r="I1762">
        <f>VLOOKUP(Extraction[[#This Row],[AreaID]],Reserves[],4,FALSE)-Extraction[[#This Row],[OilExtractionToDate]]</f>
        <v>31103</v>
      </c>
      <c r="J1762">
        <f>VLOOKUP(Extraction[[#This Row],[AreaID]],Reserves[],5,FALSE)-Extraction[[#This Row],[GasExtractionToDate]]</f>
        <v>78164</v>
      </c>
    </row>
    <row r="1763" spans="1:10" x14ac:dyDescent="0.35">
      <c r="A1763">
        <v>4</v>
      </c>
      <c r="B1763" t="s">
        <v>5</v>
      </c>
      <c r="C1763" t="s">
        <v>8</v>
      </c>
      <c r="D1763" s="1">
        <v>43189</v>
      </c>
      <c r="E1763">
        <v>287</v>
      </c>
      <c r="F1763">
        <v>128</v>
      </c>
      <c r="G1763">
        <f>SUMIFS(E$2:E1763,$A$2:A1763,Extraction[[#This Row],[AreaID]])</f>
        <v>20886</v>
      </c>
      <c r="H1763">
        <f>SUMIFS(F$2:F1763,$A$2:A1763,Extraction[[#This Row],[AreaID]])</f>
        <v>18870</v>
      </c>
      <c r="I1763">
        <f>VLOOKUP(Extraction[[#This Row],[AreaID]],Reserves[],4,FALSE)-Extraction[[#This Row],[OilExtractionToDate]]</f>
        <v>44304</v>
      </c>
      <c r="J1763">
        <f>VLOOKUP(Extraction[[#This Row],[AreaID]],Reserves[],5,FALSE)-Extraction[[#This Row],[GasExtractionToDate]]</f>
        <v>69583</v>
      </c>
    </row>
    <row r="1764" spans="1:10" x14ac:dyDescent="0.35">
      <c r="A1764">
        <v>9</v>
      </c>
      <c r="B1764" t="s">
        <v>6</v>
      </c>
      <c r="C1764" t="s">
        <v>11</v>
      </c>
      <c r="D1764" s="1">
        <v>42937</v>
      </c>
      <c r="E1764">
        <v>229</v>
      </c>
      <c r="F1764">
        <v>241</v>
      </c>
      <c r="G1764">
        <f>SUMIFS(E$2:E1764,$A$2:A1764,Extraction[[#This Row],[AreaID]])</f>
        <v>11906</v>
      </c>
      <c r="H1764">
        <f>SUMIFS(F$2:F1764,$A$2:A1764,Extraction[[#This Row],[AreaID]])</f>
        <v>10770</v>
      </c>
      <c r="I1764">
        <f>VLOOKUP(Extraction[[#This Row],[AreaID]],Reserves[],4,FALSE)-Extraction[[#This Row],[OilExtractionToDate]]</f>
        <v>79257</v>
      </c>
      <c r="J1764">
        <f>VLOOKUP(Extraction[[#This Row],[AreaID]],Reserves[],5,FALSE)-Extraction[[#This Row],[GasExtractionToDate]]</f>
        <v>85168</v>
      </c>
    </row>
    <row r="1765" spans="1:10" x14ac:dyDescent="0.35">
      <c r="A1765">
        <v>2</v>
      </c>
      <c r="B1765" t="s">
        <v>4</v>
      </c>
      <c r="C1765" t="s">
        <v>13</v>
      </c>
      <c r="D1765" s="1">
        <v>43297</v>
      </c>
      <c r="E1765">
        <v>268</v>
      </c>
      <c r="F1765">
        <v>132</v>
      </c>
      <c r="G1765">
        <f>SUMIFS(E$2:E1765,$A$2:A1765,Extraction[[#This Row],[AreaID]])</f>
        <v>24582</v>
      </c>
      <c r="H1765">
        <f>SUMIFS(F$2:F1765,$A$2:A1765,Extraction[[#This Row],[AreaID]])</f>
        <v>23639</v>
      </c>
      <c r="I1765">
        <f>VLOOKUP(Extraction[[#This Row],[AreaID]],Reserves[],4,FALSE)-Extraction[[#This Row],[OilExtractionToDate]]</f>
        <v>39859</v>
      </c>
      <c r="J1765">
        <f>VLOOKUP(Extraction[[#This Row],[AreaID]],Reserves[],5,FALSE)-Extraction[[#This Row],[GasExtractionToDate]]</f>
        <v>62570</v>
      </c>
    </row>
    <row r="1766" spans="1:10" x14ac:dyDescent="0.35">
      <c r="A1766">
        <v>11</v>
      </c>
      <c r="B1766" t="s">
        <v>14</v>
      </c>
      <c r="C1766" t="s">
        <v>17</v>
      </c>
      <c r="D1766" s="1">
        <v>43250</v>
      </c>
      <c r="E1766">
        <v>119</v>
      </c>
      <c r="F1766">
        <v>287</v>
      </c>
      <c r="G1766">
        <f>SUMIFS(E$2:E1766,$A$2:A1766,Extraction[[#This Row],[AreaID]])</f>
        <v>23687</v>
      </c>
      <c r="H1766">
        <f>SUMIFS(F$2:F1766,$A$2:A1766,Extraction[[#This Row],[AreaID]])</f>
        <v>22039</v>
      </c>
      <c r="I1766">
        <f>VLOOKUP(Extraction[[#This Row],[AreaID]],Reserves[],4,FALSE)-Extraction[[#This Row],[OilExtractionToDate]]</f>
        <v>52293</v>
      </c>
      <c r="J1766">
        <f>VLOOKUP(Extraction[[#This Row],[AreaID]],Reserves[],5,FALSE)-Extraction[[#This Row],[GasExtractionToDate]]</f>
        <v>74758</v>
      </c>
    </row>
    <row r="1767" spans="1:10" x14ac:dyDescent="0.35">
      <c r="A1767">
        <v>3</v>
      </c>
      <c r="B1767" t="s">
        <v>4</v>
      </c>
      <c r="C1767" t="s">
        <v>7</v>
      </c>
      <c r="D1767" s="1">
        <v>43217</v>
      </c>
      <c r="E1767">
        <v>140</v>
      </c>
      <c r="F1767">
        <v>55</v>
      </c>
      <c r="G1767">
        <f>SUMIFS(E$2:E1767,$A$2:A1767,Extraction[[#This Row],[AreaID]])</f>
        <v>21195</v>
      </c>
      <c r="H1767">
        <f>SUMIFS(F$2:F1767,$A$2:A1767,Extraction[[#This Row],[AreaID]])</f>
        <v>18329</v>
      </c>
      <c r="I1767">
        <f>VLOOKUP(Extraction[[#This Row],[AreaID]],Reserves[],4,FALSE)-Extraction[[#This Row],[OilExtractionToDate]]</f>
        <v>30963</v>
      </c>
      <c r="J1767">
        <f>VLOOKUP(Extraction[[#This Row],[AreaID]],Reserves[],5,FALSE)-Extraction[[#This Row],[GasExtractionToDate]]</f>
        <v>78109</v>
      </c>
    </row>
    <row r="1768" spans="1:10" x14ac:dyDescent="0.35">
      <c r="A1768">
        <v>3</v>
      </c>
      <c r="B1768" t="s">
        <v>4</v>
      </c>
      <c r="C1768" t="s">
        <v>7</v>
      </c>
      <c r="D1768" s="1">
        <v>43220</v>
      </c>
      <c r="E1768">
        <v>84</v>
      </c>
      <c r="F1768">
        <v>141</v>
      </c>
      <c r="G1768">
        <f>SUMIFS(E$2:E1768,$A$2:A1768,Extraction[[#This Row],[AreaID]])</f>
        <v>21279</v>
      </c>
      <c r="H1768">
        <f>SUMIFS(F$2:F1768,$A$2:A1768,Extraction[[#This Row],[AreaID]])</f>
        <v>18470</v>
      </c>
      <c r="I1768">
        <f>VLOOKUP(Extraction[[#This Row],[AreaID]],Reserves[],4,FALSE)-Extraction[[#This Row],[OilExtractionToDate]]</f>
        <v>30879</v>
      </c>
      <c r="J1768">
        <f>VLOOKUP(Extraction[[#This Row],[AreaID]],Reserves[],5,FALSE)-Extraction[[#This Row],[GasExtractionToDate]]</f>
        <v>77968</v>
      </c>
    </row>
    <row r="1769" spans="1:10" x14ac:dyDescent="0.35">
      <c r="A1769">
        <v>5</v>
      </c>
      <c r="B1769" t="s">
        <v>5</v>
      </c>
      <c r="C1769" t="s">
        <v>9</v>
      </c>
      <c r="D1769" s="1">
        <v>43255</v>
      </c>
      <c r="E1769">
        <v>192</v>
      </c>
      <c r="F1769">
        <v>248</v>
      </c>
      <c r="G1769">
        <f>SUMIFS(E$2:E1769,$A$2:A1769,Extraction[[#This Row],[AreaID]])</f>
        <v>23704</v>
      </c>
      <c r="H1769">
        <f>SUMIFS(F$2:F1769,$A$2:A1769,Extraction[[#This Row],[AreaID]])</f>
        <v>20876</v>
      </c>
      <c r="I1769">
        <f>VLOOKUP(Extraction[[#This Row],[AreaID]],Reserves[],4,FALSE)-Extraction[[#This Row],[OilExtractionToDate]]</f>
        <v>23719</v>
      </c>
      <c r="J1769">
        <f>VLOOKUP(Extraction[[#This Row],[AreaID]],Reserves[],5,FALSE)-Extraction[[#This Row],[GasExtractionToDate]]</f>
        <v>56832</v>
      </c>
    </row>
    <row r="1770" spans="1:10" x14ac:dyDescent="0.35">
      <c r="A1770">
        <v>10</v>
      </c>
      <c r="B1770" t="s">
        <v>14</v>
      </c>
      <c r="C1770" t="s">
        <v>16</v>
      </c>
      <c r="D1770" s="1">
        <v>43274</v>
      </c>
      <c r="E1770">
        <v>163</v>
      </c>
      <c r="F1770">
        <v>70</v>
      </c>
      <c r="G1770">
        <f>SUMIFS(E$2:E1770,$A$2:A1770,Extraction[[#This Row],[AreaID]])</f>
        <v>22804</v>
      </c>
      <c r="H1770">
        <f>SUMIFS(F$2:F1770,$A$2:A1770,Extraction[[#This Row],[AreaID]])</f>
        <v>21000</v>
      </c>
      <c r="I1770">
        <f>VLOOKUP(Extraction[[#This Row],[AreaID]],Reserves[],4,FALSE)-Extraction[[#This Row],[OilExtractionToDate]]</f>
        <v>54424</v>
      </c>
      <c r="J1770">
        <f>VLOOKUP(Extraction[[#This Row],[AreaID]],Reserves[],5,FALSE)-Extraction[[#This Row],[GasExtractionToDate]]</f>
        <v>44253</v>
      </c>
    </row>
    <row r="1771" spans="1:10" x14ac:dyDescent="0.35">
      <c r="A1771">
        <v>9</v>
      </c>
      <c r="B1771" t="s">
        <v>6</v>
      </c>
      <c r="C1771" t="s">
        <v>11</v>
      </c>
      <c r="D1771" s="1">
        <v>42942</v>
      </c>
      <c r="E1771">
        <v>198</v>
      </c>
      <c r="F1771">
        <v>73</v>
      </c>
      <c r="G1771">
        <f>SUMIFS(E$2:E1771,$A$2:A1771,Extraction[[#This Row],[AreaID]])</f>
        <v>12104</v>
      </c>
      <c r="H1771">
        <f>SUMIFS(F$2:F1771,$A$2:A1771,Extraction[[#This Row],[AreaID]])</f>
        <v>10843</v>
      </c>
      <c r="I1771">
        <f>VLOOKUP(Extraction[[#This Row],[AreaID]],Reserves[],4,FALSE)-Extraction[[#This Row],[OilExtractionToDate]]</f>
        <v>79059</v>
      </c>
      <c r="J1771">
        <f>VLOOKUP(Extraction[[#This Row],[AreaID]],Reserves[],5,FALSE)-Extraction[[#This Row],[GasExtractionToDate]]</f>
        <v>85095</v>
      </c>
    </row>
    <row r="1772" spans="1:10" x14ac:dyDescent="0.35">
      <c r="A1772">
        <v>9</v>
      </c>
      <c r="B1772" t="s">
        <v>6</v>
      </c>
      <c r="C1772" t="s">
        <v>11</v>
      </c>
      <c r="D1772" s="1">
        <v>42947</v>
      </c>
      <c r="E1772">
        <v>165</v>
      </c>
      <c r="F1772">
        <v>121</v>
      </c>
      <c r="G1772">
        <f>SUMIFS(E$2:E1772,$A$2:A1772,Extraction[[#This Row],[AreaID]])</f>
        <v>12269</v>
      </c>
      <c r="H1772">
        <f>SUMIFS(F$2:F1772,$A$2:A1772,Extraction[[#This Row],[AreaID]])</f>
        <v>10964</v>
      </c>
      <c r="I1772">
        <f>VLOOKUP(Extraction[[#This Row],[AreaID]],Reserves[],4,FALSE)-Extraction[[#This Row],[OilExtractionToDate]]</f>
        <v>78894</v>
      </c>
      <c r="J1772">
        <f>VLOOKUP(Extraction[[#This Row],[AreaID]],Reserves[],5,FALSE)-Extraction[[#This Row],[GasExtractionToDate]]</f>
        <v>84974</v>
      </c>
    </row>
    <row r="1773" spans="1:10" x14ac:dyDescent="0.35">
      <c r="A1773">
        <v>9</v>
      </c>
      <c r="B1773" t="s">
        <v>6</v>
      </c>
      <c r="C1773" t="s">
        <v>11</v>
      </c>
      <c r="D1773" s="1">
        <v>42954</v>
      </c>
      <c r="E1773">
        <v>84</v>
      </c>
      <c r="F1773">
        <v>196</v>
      </c>
      <c r="G1773">
        <f>SUMIFS(E$2:E1773,$A$2:A1773,Extraction[[#This Row],[AreaID]])</f>
        <v>12353</v>
      </c>
      <c r="H1773">
        <f>SUMIFS(F$2:F1773,$A$2:A1773,Extraction[[#This Row],[AreaID]])</f>
        <v>11160</v>
      </c>
      <c r="I1773">
        <f>VLOOKUP(Extraction[[#This Row],[AreaID]],Reserves[],4,FALSE)-Extraction[[#This Row],[OilExtractionToDate]]</f>
        <v>78810</v>
      </c>
      <c r="J1773">
        <f>VLOOKUP(Extraction[[#This Row],[AreaID]],Reserves[],5,FALSE)-Extraction[[#This Row],[GasExtractionToDate]]</f>
        <v>84778</v>
      </c>
    </row>
    <row r="1774" spans="1:10" x14ac:dyDescent="0.35">
      <c r="A1774">
        <v>13</v>
      </c>
      <c r="B1774" t="s">
        <v>15</v>
      </c>
      <c r="C1774" t="s">
        <v>19</v>
      </c>
      <c r="D1774" s="1">
        <v>43228</v>
      </c>
      <c r="E1774">
        <v>99</v>
      </c>
      <c r="F1774">
        <v>206</v>
      </c>
      <c r="G1774">
        <f>SUMIFS(E$2:E1774,$A$2:A1774,Extraction[[#This Row],[AreaID]])</f>
        <v>22963</v>
      </c>
      <c r="H1774">
        <f>SUMIFS(F$2:F1774,$A$2:A1774,Extraction[[#This Row],[AreaID]])</f>
        <v>20997</v>
      </c>
      <c r="I1774">
        <f>VLOOKUP(Extraction[[#This Row],[AreaID]],Reserves[],4,FALSE)-Extraction[[#This Row],[OilExtractionToDate]]</f>
        <v>69740</v>
      </c>
      <c r="J1774">
        <f>VLOOKUP(Extraction[[#This Row],[AreaID]],Reserves[],5,FALSE)-Extraction[[#This Row],[GasExtractionToDate]]</f>
        <v>58458</v>
      </c>
    </row>
    <row r="1775" spans="1:10" x14ac:dyDescent="0.35">
      <c r="A1775">
        <v>9</v>
      </c>
      <c r="B1775" t="s">
        <v>6</v>
      </c>
      <c r="C1775" t="s">
        <v>11</v>
      </c>
      <c r="D1775" s="1">
        <v>42957</v>
      </c>
      <c r="E1775">
        <v>151</v>
      </c>
      <c r="F1775">
        <v>133</v>
      </c>
      <c r="G1775">
        <f>SUMIFS(E$2:E1775,$A$2:A1775,Extraction[[#This Row],[AreaID]])</f>
        <v>12504</v>
      </c>
      <c r="H1775">
        <f>SUMIFS(F$2:F1775,$A$2:A1775,Extraction[[#This Row],[AreaID]])</f>
        <v>11293</v>
      </c>
      <c r="I1775">
        <f>VLOOKUP(Extraction[[#This Row],[AreaID]],Reserves[],4,FALSE)-Extraction[[#This Row],[OilExtractionToDate]]</f>
        <v>78659</v>
      </c>
      <c r="J1775">
        <f>VLOOKUP(Extraction[[#This Row],[AreaID]],Reserves[],5,FALSE)-Extraction[[#This Row],[GasExtractionToDate]]</f>
        <v>84645</v>
      </c>
    </row>
    <row r="1776" spans="1:10" x14ac:dyDescent="0.35">
      <c r="A1776">
        <v>2</v>
      </c>
      <c r="B1776" t="s">
        <v>4</v>
      </c>
      <c r="C1776" t="s">
        <v>13</v>
      </c>
      <c r="D1776" s="1">
        <v>43300</v>
      </c>
      <c r="E1776">
        <v>267</v>
      </c>
      <c r="F1776">
        <v>65</v>
      </c>
      <c r="G1776">
        <f>SUMIFS(E$2:E1776,$A$2:A1776,Extraction[[#This Row],[AreaID]])</f>
        <v>24849</v>
      </c>
      <c r="H1776">
        <f>SUMIFS(F$2:F1776,$A$2:A1776,Extraction[[#This Row],[AreaID]])</f>
        <v>23704</v>
      </c>
      <c r="I1776">
        <f>VLOOKUP(Extraction[[#This Row],[AreaID]],Reserves[],4,FALSE)-Extraction[[#This Row],[OilExtractionToDate]]</f>
        <v>39592</v>
      </c>
      <c r="J1776">
        <f>VLOOKUP(Extraction[[#This Row],[AreaID]],Reserves[],5,FALSE)-Extraction[[#This Row],[GasExtractionToDate]]</f>
        <v>62505</v>
      </c>
    </row>
    <row r="1777" spans="1:10" x14ac:dyDescent="0.35">
      <c r="A1777">
        <v>12</v>
      </c>
      <c r="B1777" t="s">
        <v>14</v>
      </c>
      <c r="C1777" t="s">
        <v>18</v>
      </c>
      <c r="D1777" s="1">
        <v>43264</v>
      </c>
      <c r="E1777">
        <v>113</v>
      </c>
      <c r="F1777">
        <v>163</v>
      </c>
      <c r="G1777">
        <f>SUMIFS(E$2:E1777,$A$2:A1777,Extraction[[#This Row],[AreaID]])</f>
        <v>23305</v>
      </c>
      <c r="H1777">
        <f>SUMIFS(F$2:F1777,$A$2:A1777,Extraction[[#This Row],[AreaID]])</f>
        <v>21986</v>
      </c>
      <c r="I1777">
        <f>VLOOKUP(Extraction[[#This Row],[AreaID]],Reserves[],4,FALSE)-Extraction[[#This Row],[OilExtractionToDate]]</f>
        <v>40082</v>
      </c>
      <c r="J1777">
        <f>VLOOKUP(Extraction[[#This Row],[AreaID]],Reserves[],5,FALSE)-Extraction[[#This Row],[GasExtractionToDate]]</f>
        <v>75219</v>
      </c>
    </row>
    <row r="1778" spans="1:10" x14ac:dyDescent="0.35">
      <c r="A1778">
        <v>1</v>
      </c>
      <c r="B1778" t="s">
        <v>4</v>
      </c>
      <c r="C1778" t="s">
        <v>12</v>
      </c>
      <c r="D1778" s="1">
        <v>43383</v>
      </c>
      <c r="E1778">
        <v>164</v>
      </c>
      <c r="F1778">
        <v>128</v>
      </c>
      <c r="G1778">
        <f>SUMIFS(E$2:E1778,$A$2:A1778,Extraction[[#This Row],[AreaID]])</f>
        <v>26630</v>
      </c>
      <c r="H1778">
        <f>SUMIFS(F$2:F1778,$A$2:A1778,Extraction[[#This Row],[AreaID]])</f>
        <v>25922</v>
      </c>
      <c r="I1778">
        <f>VLOOKUP(Extraction[[#This Row],[AreaID]],Reserves[],4,FALSE)-Extraction[[#This Row],[OilExtractionToDate]]</f>
        <v>60960</v>
      </c>
      <c r="J1778">
        <f>VLOOKUP(Extraction[[#This Row],[AreaID]],Reserves[],5,FALSE)-Extraction[[#This Row],[GasExtractionToDate]]</f>
        <v>46679</v>
      </c>
    </row>
    <row r="1779" spans="1:10" x14ac:dyDescent="0.35">
      <c r="A1779">
        <v>1</v>
      </c>
      <c r="B1779" t="s">
        <v>4</v>
      </c>
      <c r="C1779" t="s">
        <v>12</v>
      </c>
      <c r="D1779" s="1">
        <v>43386</v>
      </c>
      <c r="E1779">
        <v>157</v>
      </c>
      <c r="F1779">
        <v>156</v>
      </c>
      <c r="G1779">
        <f>SUMIFS(E$2:E1779,$A$2:A1779,Extraction[[#This Row],[AreaID]])</f>
        <v>26787</v>
      </c>
      <c r="H1779">
        <f>SUMIFS(F$2:F1779,$A$2:A1779,Extraction[[#This Row],[AreaID]])</f>
        <v>26078</v>
      </c>
      <c r="I1779">
        <f>VLOOKUP(Extraction[[#This Row],[AreaID]],Reserves[],4,FALSE)-Extraction[[#This Row],[OilExtractionToDate]]</f>
        <v>60803</v>
      </c>
      <c r="J1779">
        <f>VLOOKUP(Extraction[[#This Row],[AreaID]],Reserves[],5,FALSE)-Extraction[[#This Row],[GasExtractionToDate]]</f>
        <v>46523</v>
      </c>
    </row>
    <row r="1780" spans="1:10" x14ac:dyDescent="0.35">
      <c r="A1780">
        <v>1</v>
      </c>
      <c r="B1780" t="s">
        <v>4</v>
      </c>
      <c r="C1780" t="s">
        <v>12</v>
      </c>
      <c r="D1780" s="1">
        <v>43391</v>
      </c>
      <c r="E1780">
        <v>100</v>
      </c>
      <c r="F1780">
        <v>160</v>
      </c>
      <c r="G1780">
        <f>SUMIFS(E$2:E1780,$A$2:A1780,Extraction[[#This Row],[AreaID]])</f>
        <v>26887</v>
      </c>
      <c r="H1780">
        <f>SUMIFS(F$2:F1780,$A$2:A1780,Extraction[[#This Row],[AreaID]])</f>
        <v>26238</v>
      </c>
      <c r="I1780">
        <f>VLOOKUP(Extraction[[#This Row],[AreaID]],Reserves[],4,FALSE)-Extraction[[#This Row],[OilExtractionToDate]]</f>
        <v>60703</v>
      </c>
      <c r="J1780">
        <f>VLOOKUP(Extraction[[#This Row],[AreaID]],Reserves[],5,FALSE)-Extraction[[#This Row],[GasExtractionToDate]]</f>
        <v>46363</v>
      </c>
    </row>
    <row r="1781" spans="1:10" x14ac:dyDescent="0.35">
      <c r="A1781">
        <v>2</v>
      </c>
      <c r="B1781" t="s">
        <v>4</v>
      </c>
      <c r="C1781" t="s">
        <v>13</v>
      </c>
      <c r="D1781" s="1">
        <v>43303</v>
      </c>
      <c r="E1781">
        <v>265</v>
      </c>
      <c r="F1781">
        <v>124</v>
      </c>
      <c r="G1781">
        <f>SUMIFS(E$2:E1781,$A$2:A1781,Extraction[[#This Row],[AreaID]])</f>
        <v>25114</v>
      </c>
      <c r="H1781">
        <f>SUMIFS(F$2:F1781,$A$2:A1781,Extraction[[#This Row],[AreaID]])</f>
        <v>23828</v>
      </c>
      <c r="I1781">
        <f>VLOOKUP(Extraction[[#This Row],[AreaID]],Reserves[],4,FALSE)-Extraction[[#This Row],[OilExtractionToDate]]</f>
        <v>39327</v>
      </c>
      <c r="J1781">
        <f>VLOOKUP(Extraction[[#This Row],[AreaID]],Reserves[],5,FALSE)-Extraction[[#This Row],[GasExtractionToDate]]</f>
        <v>62381</v>
      </c>
    </row>
    <row r="1782" spans="1:10" x14ac:dyDescent="0.35">
      <c r="A1782">
        <v>11</v>
      </c>
      <c r="B1782" t="s">
        <v>14</v>
      </c>
      <c r="C1782" t="s">
        <v>17</v>
      </c>
      <c r="D1782" s="1">
        <v>43255</v>
      </c>
      <c r="E1782">
        <v>247</v>
      </c>
      <c r="F1782">
        <v>291</v>
      </c>
      <c r="G1782">
        <f>SUMIFS(E$2:E1782,$A$2:A1782,Extraction[[#This Row],[AreaID]])</f>
        <v>23934</v>
      </c>
      <c r="H1782">
        <f>SUMIFS(F$2:F1782,$A$2:A1782,Extraction[[#This Row],[AreaID]])</f>
        <v>22330</v>
      </c>
      <c r="I1782">
        <f>VLOOKUP(Extraction[[#This Row],[AreaID]],Reserves[],4,FALSE)-Extraction[[#This Row],[OilExtractionToDate]]</f>
        <v>52046</v>
      </c>
      <c r="J1782">
        <f>VLOOKUP(Extraction[[#This Row],[AreaID]],Reserves[],5,FALSE)-Extraction[[#This Row],[GasExtractionToDate]]</f>
        <v>74467</v>
      </c>
    </row>
    <row r="1783" spans="1:10" x14ac:dyDescent="0.35">
      <c r="A1783">
        <v>9</v>
      </c>
      <c r="B1783" t="s">
        <v>6</v>
      </c>
      <c r="C1783" t="s">
        <v>11</v>
      </c>
      <c r="D1783" s="1">
        <v>42965</v>
      </c>
      <c r="E1783">
        <v>153</v>
      </c>
      <c r="F1783">
        <v>169</v>
      </c>
      <c r="G1783">
        <f>SUMIFS(E$2:E1783,$A$2:A1783,Extraction[[#This Row],[AreaID]])</f>
        <v>12657</v>
      </c>
      <c r="H1783">
        <f>SUMIFS(F$2:F1783,$A$2:A1783,Extraction[[#This Row],[AreaID]])</f>
        <v>11462</v>
      </c>
      <c r="I1783">
        <f>VLOOKUP(Extraction[[#This Row],[AreaID]],Reserves[],4,FALSE)-Extraction[[#This Row],[OilExtractionToDate]]</f>
        <v>78506</v>
      </c>
      <c r="J1783">
        <f>VLOOKUP(Extraction[[#This Row],[AreaID]],Reserves[],5,FALSE)-Extraction[[#This Row],[GasExtractionToDate]]</f>
        <v>84476</v>
      </c>
    </row>
    <row r="1784" spans="1:10" x14ac:dyDescent="0.35">
      <c r="A1784">
        <v>1</v>
      </c>
      <c r="B1784" t="s">
        <v>4</v>
      </c>
      <c r="C1784" t="s">
        <v>12</v>
      </c>
      <c r="D1784" s="1">
        <v>43394</v>
      </c>
      <c r="E1784">
        <v>236</v>
      </c>
      <c r="F1784">
        <v>96</v>
      </c>
      <c r="G1784">
        <f>SUMIFS(E$2:E1784,$A$2:A1784,Extraction[[#This Row],[AreaID]])</f>
        <v>27123</v>
      </c>
      <c r="H1784">
        <f>SUMIFS(F$2:F1784,$A$2:A1784,Extraction[[#This Row],[AreaID]])</f>
        <v>26334</v>
      </c>
      <c r="I1784">
        <f>VLOOKUP(Extraction[[#This Row],[AreaID]],Reserves[],4,FALSE)-Extraction[[#This Row],[OilExtractionToDate]]</f>
        <v>60467</v>
      </c>
      <c r="J1784">
        <f>VLOOKUP(Extraction[[#This Row],[AreaID]],Reserves[],5,FALSE)-Extraction[[#This Row],[GasExtractionToDate]]</f>
        <v>46267</v>
      </c>
    </row>
    <row r="1785" spans="1:10" x14ac:dyDescent="0.35">
      <c r="A1785">
        <v>9</v>
      </c>
      <c r="B1785" t="s">
        <v>6</v>
      </c>
      <c r="C1785" t="s">
        <v>11</v>
      </c>
      <c r="D1785" s="1">
        <v>42972</v>
      </c>
      <c r="E1785">
        <v>291</v>
      </c>
      <c r="F1785">
        <v>226</v>
      </c>
      <c r="G1785">
        <f>SUMIFS(E$2:E1785,$A$2:A1785,Extraction[[#This Row],[AreaID]])</f>
        <v>12948</v>
      </c>
      <c r="H1785">
        <f>SUMIFS(F$2:F1785,$A$2:A1785,Extraction[[#This Row],[AreaID]])</f>
        <v>11688</v>
      </c>
      <c r="I1785">
        <f>VLOOKUP(Extraction[[#This Row],[AreaID]],Reserves[],4,FALSE)-Extraction[[#This Row],[OilExtractionToDate]]</f>
        <v>78215</v>
      </c>
      <c r="J1785">
        <f>VLOOKUP(Extraction[[#This Row],[AreaID]],Reserves[],5,FALSE)-Extraction[[#This Row],[GasExtractionToDate]]</f>
        <v>84250</v>
      </c>
    </row>
    <row r="1786" spans="1:10" x14ac:dyDescent="0.35">
      <c r="A1786">
        <v>9</v>
      </c>
      <c r="B1786" t="s">
        <v>6</v>
      </c>
      <c r="C1786" t="s">
        <v>11</v>
      </c>
      <c r="D1786" s="1">
        <v>42979</v>
      </c>
      <c r="E1786">
        <v>150</v>
      </c>
      <c r="F1786">
        <v>223</v>
      </c>
      <c r="G1786">
        <f>SUMIFS(E$2:E1786,$A$2:A1786,Extraction[[#This Row],[AreaID]])</f>
        <v>13098</v>
      </c>
      <c r="H1786">
        <f>SUMIFS(F$2:F1786,$A$2:A1786,Extraction[[#This Row],[AreaID]])</f>
        <v>11911</v>
      </c>
      <c r="I1786">
        <f>VLOOKUP(Extraction[[#This Row],[AreaID]],Reserves[],4,FALSE)-Extraction[[#This Row],[OilExtractionToDate]]</f>
        <v>78065</v>
      </c>
      <c r="J1786">
        <f>VLOOKUP(Extraction[[#This Row],[AreaID]],Reserves[],5,FALSE)-Extraction[[#This Row],[GasExtractionToDate]]</f>
        <v>84027</v>
      </c>
    </row>
    <row r="1787" spans="1:10" x14ac:dyDescent="0.35">
      <c r="A1787">
        <v>9</v>
      </c>
      <c r="B1787" t="s">
        <v>6</v>
      </c>
      <c r="C1787" t="s">
        <v>11</v>
      </c>
      <c r="D1787" s="1">
        <v>42982</v>
      </c>
      <c r="E1787">
        <v>263</v>
      </c>
      <c r="F1787">
        <v>245</v>
      </c>
      <c r="G1787">
        <f>SUMIFS(E$2:E1787,$A$2:A1787,Extraction[[#This Row],[AreaID]])</f>
        <v>13361</v>
      </c>
      <c r="H1787">
        <f>SUMIFS(F$2:F1787,$A$2:A1787,Extraction[[#This Row],[AreaID]])</f>
        <v>12156</v>
      </c>
      <c r="I1787">
        <f>VLOOKUP(Extraction[[#This Row],[AreaID]],Reserves[],4,FALSE)-Extraction[[#This Row],[OilExtractionToDate]]</f>
        <v>77802</v>
      </c>
      <c r="J1787">
        <f>VLOOKUP(Extraction[[#This Row],[AreaID]],Reserves[],5,FALSE)-Extraction[[#This Row],[GasExtractionToDate]]</f>
        <v>83782</v>
      </c>
    </row>
    <row r="1788" spans="1:10" x14ac:dyDescent="0.35">
      <c r="A1788">
        <v>5</v>
      </c>
      <c r="B1788" t="s">
        <v>5</v>
      </c>
      <c r="C1788" t="s">
        <v>9</v>
      </c>
      <c r="D1788" s="1">
        <v>43259</v>
      </c>
      <c r="E1788">
        <v>97</v>
      </c>
      <c r="F1788">
        <v>159</v>
      </c>
      <c r="G1788">
        <f>SUMIFS(E$2:E1788,$A$2:A1788,Extraction[[#This Row],[AreaID]])</f>
        <v>23801</v>
      </c>
      <c r="H1788">
        <f>SUMIFS(F$2:F1788,$A$2:A1788,Extraction[[#This Row],[AreaID]])</f>
        <v>21035</v>
      </c>
      <c r="I1788">
        <f>VLOOKUP(Extraction[[#This Row],[AreaID]],Reserves[],4,FALSE)-Extraction[[#This Row],[OilExtractionToDate]]</f>
        <v>23622</v>
      </c>
      <c r="J1788">
        <f>VLOOKUP(Extraction[[#This Row],[AreaID]],Reserves[],5,FALSE)-Extraction[[#This Row],[GasExtractionToDate]]</f>
        <v>56673</v>
      </c>
    </row>
    <row r="1789" spans="1:10" x14ac:dyDescent="0.35">
      <c r="A1789">
        <v>1</v>
      </c>
      <c r="B1789" t="s">
        <v>4</v>
      </c>
      <c r="C1789" t="s">
        <v>12</v>
      </c>
      <c r="D1789" s="1">
        <v>43401</v>
      </c>
      <c r="E1789">
        <v>235</v>
      </c>
      <c r="F1789">
        <v>169</v>
      </c>
      <c r="G1789">
        <f>SUMIFS(E$2:E1789,$A$2:A1789,Extraction[[#This Row],[AreaID]])</f>
        <v>27358</v>
      </c>
      <c r="H1789">
        <f>SUMIFS(F$2:F1789,$A$2:A1789,Extraction[[#This Row],[AreaID]])</f>
        <v>26503</v>
      </c>
      <c r="I1789">
        <f>VLOOKUP(Extraction[[#This Row],[AreaID]],Reserves[],4,FALSE)-Extraction[[#This Row],[OilExtractionToDate]]</f>
        <v>60232</v>
      </c>
      <c r="J1789">
        <f>VLOOKUP(Extraction[[#This Row],[AreaID]],Reserves[],5,FALSE)-Extraction[[#This Row],[GasExtractionToDate]]</f>
        <v>46098</v>
      </c>
    </row>
    <row r="1790" spans="1:10" x14ac:dyDescent="0.35">
      <c r="A1790">
        <v>4</v>
      </c>
      <c r="B1790" t="s">
        <v>5</v>
      </c>
      <c r="C1790" t="s">
        <v>8</v>
      </c>
      <c r="D1790" s="1">
        <v>43192</v>
      </c>
      <c r="E1790">
        <v>113</v>
      </c>
      <c r="F1790">
        <v>118</v>
      </c>
      <c r="G1790">
        <f>SUMIFS(E$2:E1790,$A$2:A1790,Extraction[[#This Row],[AreaID]])</f>
        <v>20999</v>
      </c>
      <c r="H1790">
        <f>SUMIFS(F$2:F1790,$A$2:A1790,Extraction[[#This Row],[AreaID]])</f>
        <v>18988</v>
      </c>
      <c r="I1790">
        <f>VLOOKUP(Extraction[[#This Row],[AreaID]],Reserves[],4,FALSE)-Extraction[[#This Row],[OilExtractionToDate]]</f>
        <v>44191</v>
      </c>
      <c r="J1790">
        <f>VLOOKUP(Extraction[[#This Row],[AreaID]],Reserves[],5,FALSE)-Extraction[[#This Row],[GasExtractionToDate]]</f>
        <v>69465</v>
      </c>
    </row>
    <row r="1791" spans="1:10" x14ac:dyDescent="0.35">
      <c r="A1791">
        <v>3</v>
      </c>
      <c r="B1791" t="s">
        <v>4</v>
      </c>
      <c r="C1791" t="s">
        <v>7</v>
      </c>
      <c r="D1791" s="1">
        <v>43226</v>
      </c>
      <c r="E1791">
        <v>216</v>
      </c>
      <c r="F1791">
        <v>69</v>
      </c>
      <c r="G1791">
        <f>SUMIFS(E$2:E1791,$A$2:A1791,Extraction[[#This Row],[AreaID]])</f>
        <v>21495</v>
      </c>
      <c r="H1791">
        <f>SUMIFS(F$2:F1791,$A$2:A1791,Extraction[[#This Row],[AreaID]])</f>
        <v>18539</v>
      </c>
      <c r="I1791">
        <f>VLOOKUP(Extraction[[#This Row],[AreaID]],Reserves[],4,FALSE)-Extraction[[#This Row],[OilExtractionToDate]]</f>
        <v>30663</v>
      </c>
      <c r="J1791">
        <f>VLOOKUP(Extraction[[#This Row],[AreaID]],Reserves[],5,FALSE)-Extraction[[#This Row],[GasExtractionToDate]]</f>
        <v>77899</v>
      </c>
    </row>
    <row r="1792" spans="1:10" x14ac:dyDescent="0.35">
      <c r="A1792">
        <v>3</v>
      </c>
      <c r="B1792" t="s">
        <v>4</v>
      </c>
      <c r="C1792" t="s">
        <v>7</v>
      </c>
      <c r="D1792" s="1">
        <v>43229</v>
      </c>
      <c r="E1792">
        <v>123</v>
      </c>
      <c r="F1792">
        <v>273</v>
      </c>
      <c r="G1792">
        <f>SUMIFS(E$2:E1792,$A$2:A1792,Extraction[[#This Row],[AreaID]])</f>
        <v>21618</v>
      </c>
      <c r="H1792">
        <f>SUMIFS(F$2:F1792,$A$2:A1792,Extraction[[#This Row],[AreaID]])</f>
        <v>18812</v>
      </c>
      <c r="I1792">
        <f>VLOOKUP(Extraction[[#This Row],[AreaID]],Reserves[],4,FALSE)-Extraction[[#This Row],[OilExtractionToDate]]</f>
        <v>30540</v>
      </c>
      <c r="J1792">
        <f>VLOOKUP(Extraction[[#This Row],[AreaID]],Reserves[],5,FALSE)-Extraction[[#This Row],[GasExtractionToDate]]</f>
        <v>77626</v>
      </c>
    </row>
    <row r="1793" spans="1:10" x14ac:dyDescent="0.35">
      <c r="A1793">
        <v>13</v>
      </c>
      <c r="B1793" t="s">
        <v>15</v>
      </c>
      <c r="C1793" t="s">
        <v>19</v>
      </c>
      <c r="D1793" s="1">
        <v>43231</v>
      </c>
      <c r="E1793">
        <v>282</v>
      </c>
      <c r="F1793">
        <v>148</v>
      </c>
      <c r="G1793">
        <f>SUMIFS(E$2:E1793,$A$2:A1793,Extraction[[#This Row],[AreaID]])</f>
        <v>23245</v>
      </c>
      <c r="H1793">
        <f>SUMIFS(F$2:F1793,$A$2:A1793,Extraction[[#This Row],[AreaID]])</f>
        <v>21145</v>
      </c>
      <c r="I1793">
        <f>VLOOKUP(Extraction[[#This Row],[AreaID]],Reserves[],4,FALSE)-Extraction[[#This Row],[OilExtractionToDate]]</f>
        <v>69458</v>
      </c>
      <c r="J1793">
        <f>VLOOKUP(Extraction[[#This Row],[AreaID]],Reserves[],5,FALSE)-Extraction[[#This Row],[GasExtractionToDate]]</f>
        <v>58310</v>
      </c>
    </row>
    <row r="1794" spans="1:10" x14ac:dyDescent="0.35">
      <c r="A1794">
        <v>1</v>
      </c>
      <c r="B1794" t="s">
        <v>4</v>
      </c>
      <c r="C1794" t="s">
        <v>12</v>
      </c>
      <c r="D1794" s="1">
        <v>43407</v>
      </c>
      <c r="E1794">
        <v>182</v>
      </c>
      <c r="F1794">
        <v>151</v>
      </c>
      <c r="G1794">
        <f>SUMIFS(E$2:E1794,$A$2:A1794,Extraction[[#This Row],[AreaID]])</f>
        <v>27540</v>
      </c>
      <c r="H1794">
        <f>SUMIFS(F$2:F1794,$A$2:A1794,Extraction[[#This Row],[AreaID]])</f>
        <v>26654</v>
      </c>
      <c r="I1794">
        <f>VLOOKUP(Extraction[[#This Row],[AreaID]],Reserves[],4,FALSE)-Extraction[[#This Row],[OilExtractionToDate]]</f>
        <v>60050</v>
      </c>
      <c r="J1794">
        <f>VLOOKUP(Extraction[[#This Row],[AreaID]],Reserves[],5,FALSE)-Extraction[[#This Row],[GasExtractionToDate]]</f>
        <v>45947</v>
      </c>
    </row>
    <row r="1795" spans="1:10" x14ac:dyDescent="0.35">
      <c r="A1795">
        <v>3</v>
      </c>
      <c r="B1795" t="s">
        <v>4</v>
      </c>
      <c r="C1795" t="s">
        <v>7</v>
      </c>
      <c r="D1795" s="1">
        <v>43234</v>
      </c>
      <c r="E1795">
        <v>204</v>
      </c>
      <c r="F1795">
        <v>167</v>
      </c>
      <c r="G1795">
        <f>SUMIFS(E$2:E1795,$A$2:A1795,Extraction[[#This Row],[AreaID]])</f>
        <v>21822</v>
      </c>
      <c r="H1795">
        <f>SUMIFS(F$2:F1795,$A$2:A1795,Extraction[[#This Row],[AreaID]])</f>
        <v>18979</v>
      </c>
      <c r="I1795">
        <f>VLOOKUP(Extraction[[#This Row],[AreaID]],Reserves[],4,FALSE)-Extraction[[#This Row],[OilExtractionToDate]]</f>
        <v>30336</v>
      </c>
      <c r="J1795">
        <f>VLOOKUP(Extraction[[#This Row],[AreaID]],Reserves[],5,FALSE)-Extraction[[#This Row],[GasExtractionToDate]]</f>
        <v>77459</v>
      </c>
    </row>
    <row r="1796" spans="1:10" x14ac:dyDescent="0.35">
      <c r="A1796">
        <v>9</v>
      </c>
      <c r="B1796" t="s">
        <v>6</v>
      </c>
      <c r="C1796" t="s">
        <v>11</v>
      </c>
      <c r="D1796" s="1">
        <v>42987</v>
      </c>
      <c r="E1796">
        <v>294</v>
      </c>
      <c r="F1796">
        <v>129</v>
      </c>
      <c r="G1796">
        <f>SUMIFS(E$2:E1796,$A$2:A1796,Extraction[[#This Row],[AreaID]])</f>
        <v>13655</v>
      </c>
      <c r="H1796">
        <f>SUMIFS(F$2:F1796,$A$2:A1796,Extraction[[#This Row],[AreaID]])</f>
        <v>12285</v>
      </c>
      <c r="I1796">
        <f>VLOOKUP(Extraction[[#This Row],[AreaID]],Reserves[],4,FALSE)-Extraction[[#This Row],[OilExtractionToDate]]</f>
        <v>77508</v>
      </c>
      <c r="J1796">
        <f>VLOOKUP(Extraction[[#This Row],[AreaID]],Reserves[],5,FALSE)-Extraction[[#This Row],[GasExtractionToDate]]</f>
        <v>83653</v>
      </c>
    </row>
    <row r="1797" spans="1:10" x14ac:dyDescent="0.35">
      <c r="A1797">
        <v>9</v>
      </c>
      <c r="B1797" t="s">
        <v>6</v>
      </c>
      <c r="C1797" t="s">
        <v>11</v>
      </c>
      <c r="D1797" s="1">
        <v>42994</v>
      </c>
      <c r="E1797">
        <v>124</v>
      </c>
      <c r="F1797">
        <v>95</v>
      </c>
      <c r="G1797">
        <f>SUMIFS(E$2:E1797,$A$2:A1797,Extraction[[#This Row],[AreaID]])</f>
        <v>13779</v>
      </c>
      <c r="H1797">
        <f>SUMIFS(F$2:F1797,$A$2:A1797,Extraction[[#This Row],[AreaID]])</f>
        <v>12380</v>
      </c>
      <c r="I1797">
        <f>VLOOKUP(Extraction[[#This Row],[AreaID]],Reserves[],4,FALSE)-Extraction[[#This Row],[OilExtractionToDate]]</f>
        <v>77384</v>
      </c>
      <c r="J1797">
        <f>VLOOKUP(Extraction[[#This Row],[AreaID]],Reserves[],5,FALSE)-Extraction[[#This Row],[GasExtractionToDate]]</f>
        <v>83558</v>
      </c>
    </row>
    <row r="1798" spans="1:10" x14ac:dyDescent="0.35">
      <c r="A1798">
        <v>4</v>
      </c>
      <c r="B1798" t="s">
        <v>5</v>
      </c>
      <c r="C1798" t="s">
        <v>8</v>
      </c>
      <c r="D1798" s="1">
        <v>43198</v>
      </c>
      <c r="E1798">
        <v>194</v>
      </c>
      <c r="F1798">
        <v>132</v>
      </c>
      <c r="G1798">
        <f>SUMIFS(E$2:E1798,$A$2:A1798,Extraction[[#This Row],[AreaID]])</f>
        <v>21193</v>
      </c>
      <c r="H1798">
        <f>SUMIFS(F$2:F1798,$A$2:A1798,Extraction[[#This Row],[AreaID]])</f>
        <v>19120</v>
      </c>
      <c r="I1798">
        <f>VLOOKUP(Extraction[[#This Row],[AreaID]],Reserves[],4,FALSE)-Extraction[[#This Row],[OilExtractionToDate]]</f>
        <v>43997</v>
      </c>
      <c r="J1798">
        <f>VLOOKUP(Extraction[[#This Row],[AreaID]],Reserves[],5,FALSE)-Extraction[[#This Row],[GasExtractionToDate]]</f>
        <v>69333</v>
      </c>
    </row>
    <row r="1799" spans="1:10" x14ac:dyDescent="0.35">
      <c r="A1799">
        <v>12</v>
      </c>
      <c r="B1799" t="s">
        <v>14</v>
      </c>
      <c r="C1799" t="s">
        <v>18</v>
      </c>
      <c r="D1799" s="1">
        <v>43269</v>
      </c>
      <c r="E1799">
        <v>214</v>
      </c>
      <c r="F1799">
        <v>179</v>
      </c>
      <c r="G1799">
        <f>SUMIFS(E$2:E1799,$A$2:A1799,Extraction[[#This Row],[AreaID]])</f>
        <v>23519</v>
      </c>
      <c r="H1799">
        <f>SUMIFS(F$2:F1799,$A$2:A1799,Extraction[[#This Row],[AreaID]])</f>
        <v>22165</v>
      </c>
      <c r="I1799">
        <f>VLOOKUP(Extraction[[#This Row],[AreaID]],Reserves[],4,FALSE)-Extraction[[#This Row],[OilExtractionToDate]]</f>
        <v>39868</v>
      </c>
      <c r="J1799">
        <f>VLOOKUP(Extraction[[#This Row],[AreaID]],Reserves[],5,FALSE)-Extraction[[#This Row],[GasExtractionToDate]]</f>
        <v>75040</v>
      </c>
    </row>
    <row r="1800" spans="1:10" x14ac:dyDescent="0.35">
      <c r="A1800">
        <v>9</v>
      </c>
      <c r="B1800" t="s">
        <v>6</v>
      </c>
      <c r="C1800" t="s">
        <v>11</v>
      </c>
      <c r="D1800" s="1">
        <v>43000</v>
      </c>
      <c r="E1800">
        <v>241</v>
      </c>
      <c r="F1800">
        <v>276</v>
      </c>
      <c r="G1800">
        <f>SUMIFS(E$2:E1800,$A$2:A1800,Extraction[[#This Row],[AreaID]])</f>
        <v>14020</v>
      </c>
      <c r="H1800">
        <f>SUMIFS(F$2:F1800,$A$2:A1800,Extraction[[#This Row],[AreaID]])</f>
        <v>12656</v>
      </c>
      <c r="I1800">
        <f>VLOOKUP(Extraction[[#This Row],[AreaID]],Reserves[],4,FALSE)-Extraction[[#This Row],[OilExtractionToDate]]</f>
        <v>77143</v>
      </c>
      <c r="J1800">
        <f>VLOOKUP(Extraction[[#This Row],[AreaID]],Reserves[],5,FALSE)-Extraction[[#This Row],[GasExtractionToDate]]</f>
        <v>83282</v>
      </c>
    </row>
    <row r="1801" spans="1:10" x14ac:dyDescent="0.35">
      <c r="A1801">
        <v>4</v>
      </c>
      <c r="B1801" t="s">
        <v>5</v>
      </c>
      <c r="C1801" t="s">
        <v>8</v>
      </c>
      <c r="D1801" s="1">
        <v>43206</v>
      </c>
      <c r="E1801">
        <v>117</v>
      </c>
      <c r="F1801">
        <v>90</v>
      </c>
      <c r="G1801">
        <f>SUMIFS(E$2:E1801,$A$2:A1801,Extraction[[#This Row],[AreaID]])</f>
        <v>21310</v>
      </c>
      <c r="H1801">
        <f>SUMIFS(F$2:F1801,$A$2:A1801,Extraction[[#This Row],[AreaID]])</f>
        <v>19210</v>
      </c>
      <c r="I1801">
        <f>VLOOKUP(Extraction[[#This Row],[AreaID]],Reserves[],4,FALSE)-Extraction[[#This Row],[OilExtractionToDate]]</f>
        <v>43880</v>
      </c>
      <c r="J1801">
        <f>VLOOKUP(Extraction[[#This Row],[AreaID]],Reserves[],5,FALSE)-Extraction[[#This Row],[GasExtractionToDate]]</f>
        <v>69243</v>
      </c>
    </row>
    <row r="1802" spans="1:10" x14ac:dyDescent="0.35">
      <c r="A1802">
        <v>11</v>
      </c>
      <c r="B1802" t="s">
        <v>14</v>
      </c>
      <c r="C1802" t="s">
        <v>17</v>
      </c>
      <c r="D1802" s="1">
        <v>43258</v>
      </c>
      <c r="E1802">
        <v>231</v>
      </c>
      <c r="F1802">
        <v>142</v>
      </c>
      <c r="G1802">
        <f>SUMIFS(E$2:E1802,$A$2:A1802,Extraction[[#This Row],[AreaID]])</f>
        <v>24165</v>
      </c>
      <c r="H1802">
        <f>SUMIFS(F$2:F1802,$A$2:A1802,Extraction[[#This Row],[AreaID]])</f>
        <v>22472</v>
      </c>
      <c r="I1802">
        <f>VLOOKUP(Extraction[[#This Row],[AreaID]],Reserves[],4,FALSE)-Extraction[[#This Row],[OilExtractionToDate]]</f>
        <v>51815</v>
      </c>
      <c r="J1802">
        <f>VLOOKUP(Extraction[[#This Row],[AreaID]],Reserves[],5,FALSE)-Extraction[[#This Row],[GasExtractionToDate]]</f>
        <v>74325</v>
      </c>
    </row>
    <row r="1803" spans="1:10" x14ac:dyDescent="0.35">
      <c r="A1803">
        <v>10</v>
      </c>
      <c r="B1803" t="s">
        <v>14</v>
      </c>
      <c r="C1803" t="s">
        <v>16</v>
      </c>
      <c r="D1803" s="1">
        <v>43277</v>
      </c>
      <c r="E1803">
        <v>193</v>
      </c>
      <c r="F1803">
        <v>188</v>
      </c>
      <c r="G1803">
        <f>SUMIFS(E$2:E1803,$A$2:A1803,Extraction[[#This Row],[AreaID]])</f>
        <v>22997</v>
      </c>
      <c r="H1803">
        <f>SUMIFS(F$2:F1803,$A$2:A1803,Extraction[[#This Row],[AreaID]])</f>
        <v>21188</v>
      </c>
      <c r="I1803">
        <f>VLOOKUP(Extraction[[#This Row],[AreaID]],Reserves[],4,FALSE)-Extraction[[#This Row],[OilExtractionToDate]]</f>
        <v>54231</v>
      </c>
      <c r="J1803">
        <f>VLOOKUP(Extraction[[#This Row],[AreaID]],Reserves[],5,FALSE)-Extraction[[#This Row],[GasExtractionToDate]]</f>
        <v>44065</v>
      </c>
    </row>
    <row r="1804" spans="1:10" x14ac:dyDescent="0.35">
      <c r="A1804">
        <v>4</v>
      </c>
      <c r="B1804" t="s">
        <v>5</v>
      </c>
      <c r="C1804" t="s">
        <v>8</v>
      </c>
      <c r="D1804" s="1">
        <v>43214</v>
      </c>
      <c r="E1804">
        <v>293</v>
      </c>
      <c r="F1804">
        <v>196</v>
      </c>
      <c r="G1804">
        <f>SUMIFS(E$2:E1804,$A$2:A1804,Extraction[[#This Row],[AreaID]])</f>
        <v>21603</v>
      </c>
      <c r="H1804">
        <f>SUMIFS(F$2:F1804,$A$2:A1804,Extraction[[#This Row],[AreaID]])</f>
        <v>19406</v>
      </c>
      <c r="I1804">
        <f>VLOOKUP(Extraction[[#This Row],[AreaID]],Reserves[],4,FALSE)-Extraction[[#This Row],[OilExtractionToDate]]</f>
        <v>43587</v>
      </c>
      <c r="J1804">
        <f>VLOOKUP(Extraction[[#This Row],[AreaID]],Reserves[],5,FALSE)-Extraction[[#This Row],[GasExtractionToDate]]</f>
        <v>69047</v>
      </c>
    </row>
    <row r="1805" spans="1:10" x14ac:dyDescent="0.35">
      <c r="A1805">
        <v>11</v>
      </c>
      <c r="B1805" t="s">
        <v>14</v>
      </c>
      <c r="C1805" t="s">
        <v>17</v>
      </c>
      <c r="D1805" s="1">
        <v>43264</v>
      </c>
      <c r="E1805">
        <v>148</v>
      </c>
      <c r="F1805">
        <v>71</v>
      </c>
      <c r="G1805">
        <f>SUMIFS(E$2:E1805,$A$2:A1805,Extraction[[#This Row],[AreaID]])</f>
        <v>24313</v>
      </c>
      <c r="H1805">
        <f>SUMIFS(F$2:F1805,$A$2:A1805,Extraction[[#This Row],[AreaID]])</f>
        <v>22543</v>
      </c>
      <c r="I1805">
        <f>VLOOKUP(Extraction[[#This Row],[AreaID]],Reserves[],4,FALSE)-Extraction[[#This Row],[OilExtractionToDate]]</f>
        <v>51667</v>
      </c>
      <c r="J1805">
        <f>VLOOKUP(Extraction[[#This Row],[AreaID]],Reserves[],5,FALSE)-Extraction[[#This Row],[GasExtractionToDate]]</f>
        <v>74254</v>
      </c>
    </row>
    <row r="1806" spans="1:10" x14ac:dyDescent="0.35">
      <c r="A1806">
        <v>9</v>
      </c>
      <c r="B1806" t="s">
        <v>6</v>
      </c>
      <c r="C1806" t="s">
        <v>11</v>
      </c>
      <c r="D1806" s="1">
        <v>43006</v>
      </c>
      <c r="E1806">
        <v>155</v>
      </c>
      <c r="F1806">
        <v>230</v>
      </c>
      <c r="G1806">
        <f>SUMIFS(E$2:E1806,$A$2:A1806,Extraction[[#This Row],[AreaID]])</f>
        <v>14175</v>
      </c>
      <c r="H1806">
        <f>SUMIFS(F$2:F1806,$A$2:A1806,Extraction[[#This Row],[AreaID]])</f>
        <v>12886</v>
      </c>
      <c r="I1806">
        <f>VLOOKUP(Extraction[[#This Row],[AreaID]],Reserves[],4,FALSE)-Extraction[[#This Row],[OilExtractionToDate]]</f>
        <v>76988</v>
      </c>
      <c r="J1806">
        <f>VLOOKUP(Extraction[[#This Row],[AreaID]],Reserves[],5,FALSE)-Extraction[[#This Row],[GasExtractionToDate]]</f>
        <v>83052</v>
      </c>
    </row>
    <row r="1807" spans="1:10" x14ac:dyDescent="0.35">
      <c r="A1807">
        <v>1</v>
      </c>
      <c r="B1807" t="s">
        <v>4</v>
      </c>
      <c r="C1807" t="s">
        <v>12</v>
      </c>
      <c r="D1807" s="1">
        <v>43411</v>
      </c>
      <c r="E1807">
        <v>176</v>
      </c>
      <c r="F1807">
        <v>234</v>
      </c>
      <c r="G1807">
        <f>SUMIFS(E$2:E1807,$A$2:A1807,Extraction[[#This Row],[AreaID]])</f>
        <v>27716</v>
      </c>
      <c r="H1807">
        <f>SUMIFS(F$2:F1807,$A$2:A1807,Extraction[[#This Row],[AreaID]])</f>
        <v>26888</v>
      </c>
      <c r="I1807">
        <f>VLOOKUP(Extraction[[#This Row],[AreaID]],Reserves[],4,FALSE)-Extraction[[#This Row],[OilExtractionToDate]]</f>
        <v>59874</v>
      </c>
      <c r="J1807">
        <f>VLOOKUP(Extraction[[#This Row],[AreaID]],Reserves[],5,FALSE)-Extraction[[#This Row],[GasExtractionToDate]]</f>
        <v>45713</v>
      </c>
    </row>
    <row r="1808" spans="1:10" x14ac:dyDescent="0.35">
      <c r="A1808">
        <v>9</v>
      </c>
      <c r="B1808" t="s">
        <v>6</v>
      </c>
      <c r="C1808" t="s">
        <v>11</v>
      </c>
      <c r="D1808" s="1">
        <v>43011</v>
      </c>
      <c r="E1808">
        <v>136</v>
      </c>
      <c r="F1808">
        <v>143</v>
      </c>
      <c r="G1808">
        <f>SUMIFS(E$2:E1808,$A$2:A1808,Extraction[[#This Row],[AreaID]])</f>
        <v>14311</v>
      </c>
      <c r="H1808">
        <f>SUMIFS(F$2:F1808,$A$2:A1808,Extraction[[#This Row],[AreaID]])</f>
        <v>13029</v>
      </c>
      <c r="I1808">
        <f>VLOOKUP(Extraction[[#This Row],[AreaID]],Reserves[],4,FALSE)-Extraction[[#This Row],[OilExtractionToDate]]</f>
        <v>76852</v>
      </c>
      <c r="J1808">
        <f>VLOOKUP(Extraction[[#This Row],[AreaID]],Reserves[],5,FALSE)-Extraction[[#This Row],[GasExtractionToDate]]</f>
        <v>82909</v>
      </c>
    </row>
    <row r="1809" spans="1:10" x14ac:dyDescent="0.35">
      <c r="A1809">
        <v>2</v>
      </c>
      <c r="B1809" t="s">
        <v>4</v>
      </c>
      <c r="C1809" t="s">
        <v>13</v>
      </c>
      <c r="D1809" s="1">
        <v>43306</v>
      </c>
      <c r="E1809">
        <v>255</v>
      </c>
      <c r="F1809">
        <v>61</v>
      </c>
      <c r="G1809">
        <f>SUMIFS(E$2:E1809,$A$2:A1809,Extraction[[#This Row],[AreaID]])</f>
        <v>25369</v>
      </c>
      <c r="H1809">
        <f>SUMIFS(F$2:F1809,$A$2:A1809,Extraction[[#This Row],[AreaID]])</f>
        <v>23889</v>
      </c>
      <c r="I1809">
        <f>VLOOKUP(Extraction[[#This Row],[AreaID]],Reserves[],4,FALSE)-Extraction[[#This Row],[OilExtractionToDate]]</f>
        <v>39072</v>
      </c>
      <c r="J1809">
        <f>VLOOKUP(Extraction[[#This Row],[AreaID]],Reserves[],5,FALSE)-Extraction[[#This Row],[GasExtractionToDate]]</f>
        <v>62320</v>
      </c>
    </row>
    <row r="1810" spans="1:10" x14ac:dyDescent="0.35">
      <c r="A1810">
        <v>5</v>
      </c>
      <c r="B1810" t="s">
        <v>5</v>
      </c>
      <c r="C1810" t="s">
        <v>9</v>
      </c>
      <c r="D1810" s="1">
        <v>43267</v>
      </c>
      <c r="E1810">
        <v>103</v>
      </c>
      <c r="F1810">
        <v>174</v>
      </c>
      <c r="G1810">
        <f>SUMIFS(E$2:E1810,$A$2:A1810,Extraction[[#This Row],[AreaID]])</f>
        <v>23904</v>
      </c>
      <c r="H1810">
        <f>SUMIFS(F$2:F1810,$A$2:A1810,Extraction[[#This Row],[AreaID]])</f>
        <v>21209</v>
      </c>
      <c r="I1810">
        <f>VLOOKUP(Extraction[[#This Row],[AreaID]],Reserves[],4,FALSE)-Extraction[[#This Row],[OilExtractionToDate]]</f>
        <v>23519</v>
      </c>
      <c r="J1810">
        <f>VLOOKUP(Extraction[[#This Row],[AreaID]],Reserves[],5,FALSE)-Extraction[[#This Row],[GasExtractionToDate]]</f>
        <v>56499</v>
      </c>
    </row>
    <row r="1811" spans="1:10" x14ac:dyDescent="0.35">
      <c r="A1811">
        <v>9</v>
      </c>
      <c r="B1811" t="s">
        <v>6</v>
      </c>
      <c r="C1811" t="s">
        <v>11</v>
      </c>
      <c r="D1811" s="1">
        <v>43016</v>
      </c>
      <c r="E1811">
        <v>105</v>
      </c>
      <c r="F1811">
        <v>201</v>
      </c>
      <c r="G1811">
        <f>SUMIFS(E$2:E1811,$A$2:A1811,Extraction[[#This Row],[AreaID]])</f>
        <v>14416</v>
      </c>
      <c r="H1811">
        <f>SUMIFS(F$2:F1811,$A$2:A1811,Extraction[[#This Row],[AreaID]])</f>
        <v>13230</v>
      </c>
      <c r="I1811">
        <f>VLOOKUP(Extraction[[#This Row],[AreaID]],Reserves[],4,FALSE)-Extraction[[#This Row],[OilExtractionToDate]]</f>
        <v>76747</v>
      </c>
      <c r="J1811">
        <f>VLOOKUP(Extraction[[#This Row],[AreaID]],Reserves[],5,FALSE)-Extraction[[#This Row],[GasExtractionToDate]]</f>
        <v>82708</v>
      </c>
    </row>
    <row r="1812" spans="1:10" x14ac:dyDescent="0.35">
      <c r="A1812">
        <v>9</v>
      </c>
      <c r="B1812" t="s">
        <v>6</v>
      </c>
      <c r="C1812" t="s">
        <v>11</v>
      </c>
      <c r="D1812" s="1">
        <v>43021</v>
      </c>
      <c r="E1812">
        <v>134</v>
      </c>
      <c r="F1812">
        <v>150</v>
      </c>
      <c r="G1812">
        <f>SUMIFS(E$2:E1812,$A$2:A1812,Extraction[[#This Row],[AreaID]])</f>
        <v>14550</v>
      </c>
      <c r="H1812">
        <f>SUMIFS(F$2:F1812,$A$2:A1812,Extraction[[#This Row],[AreaID]])</f>
        <v>13380</v>
      </c>
      <c r="I1812">
        <f>VLOOKUP(Extraction[[#This Row],[AreaID]],Reserves[],4,FALSE)-Extraction[[#This Row],[OilExtractionToDate]]</f>
        <v>76613</v>
      </c>
      <c r="J1812">
        <f>VLOOKUP(Extraction[[#This Row],[AreaID]],Reserves[],5,FALSE)-Extraction[[#This Row],[GasExtractionToDate]]</f>
        <v>82558</v>
      </c>
    </row>
    <row r="1813" spans="1:10" x14ac:dyDescent="0.35">
      <c r="A1813">
        <v>3</v>
      </c>
      <c r="B1813" t="s">
        <v>4</v>
      </c>
      <c r="C1813" t="s">
        <v>7</v>
      </c>
      <c r="D1813" s="1">
        <v>43240</v>
      </c>
      <c r="E1813">
        <v>214</v>
      </c>
      <c r="F1813">
        <v>267</v>
      </c>
      <c r="G1813">
        <f>SUMIFS(E$2:E1813,$A$2:A1813,Extraction[[#This Row],[AreaID]])</f>
        <v>22036</v>
      </c>
      <c r="H1813">
        <f>SUMIFS(F$2:F1813,$A$2:A1813,Extraction[[#This Row],[AreaID]])</f>
        <v>19246</v>
      </c>
      <c r="I1813">
        <f>VLOOKUP(Extraction[[#This Row],[AreaID]],Reserves[],4,FALSE)-Extraction[[#This Row],[OilExtractionToDate]]</f>
        <v>30122</v>
      </c>
      <c r="J1813">
        <f>VLOOKUP(Extraction[[#This Row],[AreaID]],Reserves[],5,FALSE)-Extraction[[#This Row],[GasExtractionToDate]]</f>
        <v>77192</v>
      </c>
    </row>
    <row r="1814" spans="1:10" x14ac:dyDescent="0.35">
      <c r="A1814">
        <v>4</v>
      </c>
      <c r="B1814" t="s">
        <v>5</v>
      </c>
      <c r="C1814" t="s">
        <v>8</v>
      </c>
      <c r="D1814" s="1">
        <v>43218</v>
      </c>
      <c r="E1814">
        <v>179</v>
      </c>
      <c r="F1814">
        <v>191</v>
      </c>
      <c r="G1814">
        <f>SUMIFS(E$2:E1814,$A$2:A1814,Extraction[[#This Row],[AreaID]])</f>
        <v>21782</v>
      </c>
      <c r="H1814">
        <f>SUMIFS(F$2:F1814,$A$2:A1814,Extraction[[#This Row],[AreaID]])</f>
        <v>19597</v>
      </c>
      <c r="I1814">
        <f>VLOOKUP(Extraction[[#This Row],[AreaID]],Reserves[],4,FALSE)-Extraction[[#This Row],[OilExtractionToDate]]</f>
        <v>43408</v>
      </c>
      <c r="J1814">
        <f>VLOOKUP(Extraction[[#This Row],[AreaID]],Reserves[],5,FALSE)-Extraction[[#This Row],[GasExtractionToDate]]</f>
        <v>68856</v>
      </c>
    </row>
    <row r="1815" spans="1:10" x14ac:dyDescent="0.35">
      <c r="A1815">
        <v>9</v>
      </c>
      <c r="B1815" t="s">
        <v>6</v>
      </c>
      <c r="C1815" t="s">
        <v>11</v>
      </c>
      <c r="D1815" s="1">
        <v>43028</v>
      </c>
      <c r="E1815">
        <v>292</v>
      </c>
      <c r="F1815">
        <v>152</v>
      </c>
      <c r="G1815">
        <f>SUMIFS(E$2:E1815,$A$2:A1815,Extraction[[#This Row],[AreaID]])</f>
        <v>14842</v>
      </c>
      <c r="H1815">
        <f>SUMIFS(F$2:F1815,$A$2:A1815,Extraction[[#This Row],[AreaID]])</f>
        <v>13532</v>
      </c>
      <c r="I1815">
        <f>VLOOKUP(Extraction[[#This Row],[AreaID]],Reserves[],4,FALSE)-Extraction[[#This Row],[OilExtractionToDate]]</f>
        <v>76321</v>
      </c>
      <c r="J1815">
        <f>VLOOKUP(Extraction[[#This Row],[AreaID]],Reserves[],5,FALSE)-Extraction[[#This Row],[GasExtractionToDate]]</f>
        <v>82406</v>
      </c>
    </row>
    <row r="1816" spans="1:10" x14ac:dyDescent="0.35">
      <c r="A1816">
        <v>9</v>
      </c>
      <c r="B1816" t="s">
        <v>6</v>
      </c>
      <c r="C1816" t="s">
        <v>11</v>
      </c>
      <c r="D1816" s="1">
        <v>43033</v>
      </c>
      <c r="E1816">
        <v>147</v>
      </c>
      <c r="F1816">
        <v>203</v>
      </c>
      <c r="G1816">
        <f>SUMIFS(E$2:E1816,$A$2:A1816,Extraction[[#This Row],[AreaID]])</f>
        <v>14989</v>
      </c>
      <c r="H1816">
        <f>SUMIFS(F$2:F1816,$A$2:A1816,Extraction[[#This Row],[AreaID]])</f>
        <v>13735</v>
      </c>
      <c r="I1816">
        <f>VLOOKUP(Extraction[[#This Row],[AreaID]],Reserves[],4,FALSE)-Extraction[[#This Row],[OilExtractionToDate]]</f>
        <v>76174</v>
      </c>
      <c r="J1816">
        <f>VLOOKUP(Extraction[[#This Row],[AreaID]],Reserves[],5,FALSE)-Extraction[[#This Row],[GasExtractionToDate]]</f>
        <v>82203</v>
      </c>
    </row>
    <row r="1817" spans="1:10" x14ac:dyDescent="0.35">
      <c r="A1817">
        <v>3</v>
      </c>
      <c r="B1817" t="s">
        <v>4</v>
      </c>
      <c r="C1817" t="s">
        <v>7</v>
      </c>
      <c r="D1817" s="1">
        <v>43247</v>
      </c>
      <c r="E1817">
        <v>82</v>
      </c>
      <c r="F1817">
        <v>235</v>
      </c>
      <c r="G1817">
        <f>SUMIFS(E$2:E1817,$A$2:A1817,Extraction[[#This Row],[AreaID]])</f>
        <v>22118</v>
      </c>
      <c r="H1817">
        <f>SUMIFS(F$2:F1817,$A$2:A1817,Extraction[[#This Row],[AreaID]])</f>
        <v>19481</v>
      </c>
      <c r="I1817">
        <f>VLOOKUP(Extraction[[#This Row],[AreaID]],Reserves[],4,FALSE)-Extraction[[#This Row],[OilExtractionToDate]]</f>
        <v>30040</v>
      </c>
      <c r="J1817">
        <f>VLOOKUP(Extraction[[#This Row],[AreaID]],Reserves[],5,FALSE)-Extraction[[#This Row],[GasExtractionToDate]]</f>
        <v>76957</v>
      </c>
    </row>
    <row r="1818" spans="1:10" x14ac:dyDescent="0.35">
      <c r="A1818">
        <v>5</v>
      </c>
      <c r="B1818" t="s">
        <v>5</v>
      </c>
      <c r="C1818" t="s">
        <v>9</v>
      </c>
      <c r="D1818" s="1">
        <v>43275</v>
      </c>
      <c r="E1818">
        <v>274</v>
      </c>
      <c r="F1818">
        <v>285</v>
      </c>
      <c r="G1818">
        <f>SUMIFS(E$2:E1818,$A$2:A1818,Extraction[[#This Row],[AreaID]])</f>
        <v>24178</v>
      </c>
      <c r="H1818">
        <f>SUMIFS(F$2:F1818,$A$2:A1818,Extraction[[#This Row],[AreaID]])</f>
        <v>21494</v>
      </c>
      <c r="I1818">
        <f>VLOOKUP(Extraction[[#This Row],[AreaID]],Reserves[],4,FALSE)-Extraction[[#This Row],[OilExtractionToDate]]</f>
        <v>23245</v>
      </c>
      <c r="J1818">
        <f>VLOOKUP(Extraction[[#This Row],[AreaID]],Reserves[],5,FALSE)-Extraction[[#This Row],[GasExtractionToDate]]</f>
        <v>56214</v>
      </c>
    </row>
    <row r="1819" spans="1:10" x14ac:dyDescent="0.35">
      <c r="A1819">
        <v>4</v>
      </c>
      <c r="B1819" t="s">
        <v>5</v>
      </c>
      <c r="C1819" t="s">
        <v>8</v>
      </c>
      <c r="D1819" s="1">
        <v>43225</v>
      </c>
      <c r="E1819">
        <v>277</v>
      </c>
      <c r="F1819">
        <v>212</v>
      </c>
      <c r="G1819">
        <f>SUMIFS(E$2:E1819,$A$2:A1819,Extraction[[#This Row],[AreaID]])</f>
        <v>22059</v>
      </c>
      <c r="H1819">
        <f>SUMIFS(F$2:F1819,$A$2:A1819,Extraction[[#This Row],[AreaID]])</f>
        <v>19809</v>
      </c>
      <c r="I1819">
        <f>VLOOKUP(Extraction[[#This Row],[AreaID]],Reserves[],4,FALSE)-Extraction[[#This Row],[OilExtractionToDate]]</f>
        <v>43131</v>
      </c>
      <c r="J1819">
        <f>VLOOKUP(Extraction[[#This Row],[AreaID]],Reserves[],5,FALSE)-Extraction[[#This Row],[GasExtractionToDate]]</f>
        <v>68644</v>
      </c>
    </row>
    <row r="1820" spans="1:10" x14ac:dyDescent="0.35">
      <c r="A1820">
        <v>9</v>
      </c>
      <c r="B1820" t="s">
        <v>6</v>
      </c>
      <c r="C1820" t="s">
        <v>11</v>
      </c>
      <c r="D1820" s="1">
        <v>43036</v>
      </c>
      <c r="E1820">
        <v>108</v>
      </c>
      <c r="F1820">
        <v>52</v>
      </c>
      <c r="G1820">
        <f>SUMIFS(E$2:E1820,$A$2:A1820,Extraction[[#This Row],[AreaID]])</f>
        <v>15097</v>
      </c>
      <c r="H1820">
        <f>SUMIFS(F$2:F1820,$A$2:A1820,Extraction[[#This Row],[AreaID]])</f>
        <v>13787</v>
      </c>
      <c r="I1820">
        <f>VLOOKUP(Extraction[[#This Row],[AreaID]],Reserves[],4,FALSE)-Extraction[[#This Row],[OilExtractionToDate]]</f>
        <v>76066</v>
      </c>
      <c r="J1820">
        <f>VLOOKUP(Extraction[[#This Row],[AreaID]],Reserves[],5,FALSE)-Extraction[[#This Row],[GasExtractionToDate]]</f>
        <v>82151</v>
      </c>
    </row>
    <row r="1821" spans="1:10" x14ac:dyDescent="0.35">
      <c r="A1821">
        <v>9</v>
      </c>
      <c r="B1821" t="s">
        <v>6</v>
      </c>
      <c r="C1821" t="s">
        <v>11</v>
      </c>
      <c r="D1821" s="1">
        <v>43043</v>
      </c>
      <c r="E1821">
        <v>234</v>
      </c>
      <c r="F1821">
        <v>154</v>
      </c>
      <c r="G1821">
        <f>SUMIFS(E$2:E1821,$A$2:A1821,Extraction[[#This Row],[AreaID]])</f>
        <v>15331</v>
      </c>
      <c r="H1821">
        <f>SUMIFS(F$2:F1821,$A$2:A1821,Extraction[[#This Row],[AreaID]])</f>
        <v>13941</v>
      </c>
      <c r="I1821">
        <f>VLOOKUP(Extraction[[#This Row],[AreaID]],Reserves[],4,FALSE)-Extraction[[#This Row],[OilExtractionToDate]]</f>
        <v>75832</v>
      </c>
      <c r="J1821">
        <f>VLOOKUP(Extraction[[#This Row],[AreaID]],Reserves[],5,FALSE)-Extraction[[#This Row],[GasExtractionToDate]]</f>
        <v>81997</v>
      </c>
    </row>
    <row r="1822" spans="1:10" x14ac:dyDescent="0.35">
      <c r="A1822">
        <v>11</v>
      </c>
      <c r="B1822" t="s">
        <v>14</v>
      </c>
      <c r="C1822" t="s">
        <v>17</v>
      </c>
      <c r="D1822" s="1">
        <v>43267</v>
      </c>
      <c r="E1822">
        <v>204</v>
      </c>
      <c r="F1822">
        <v>116</v>
      </c>
      <c r="G1822">
        <f>SUMIFS(E$2:E1822,$A$2:A1822,Extraction[[#This Row],[AreaID]])</f>
        <v>24517</v>
      </c>
      <c r="H1822">
        <f>SUMIFS(F$2:F1822,$A$2:A1822,Extraction[[#This Row],[AreaID]])</f>
        <v>22659</v>
      </c>
      <c r="I1822">
        <f>VLOOKUP(Extraction[[#This Row],[AreaID]],Reserves[],4,FALSE)-Extraction[[#This Row],[OilExtractionToDate]]</f>
        <v>51463</v>
      </c>
      <c r="J1822">
        <f>VLOOKUP(Extraction[[#This Row],[AreaID]],Reserves[],5,FALSE)-Extraction[[#This Row],[GasExtractionToDate]]</f>
        <v>74138</v>
      </c>
    </row>
    <row r="1823" spans="1:10" x14ac:dyDescent="0.35">
      <c r="A1823">
        <v>9</v>
      </c>
      <c r="B1823" t="s">
        <v>6</v>
      </c>
      <c r="C1823" t="s">
        <v>11</v>
      </c>
      <c r="D1823" s="1">
        <v>43048</v>
      </c>
      <c r="E1823">
        <v>265</v>
      </c>
      <c r="F1823">
        <v>66</v>
      </c>
      <c r="G1823">
        <f>SUMIFS(E$2:E1823,$A$2:A1823,Extraction[[#This Row],[AreaID]])</f>
        <v>15596</v>
      </c>
      <c r="H1823">
        <f>SUMIFS(F$2:F1823,$A$2:A1823,Extraction[[#This Row],[AreaID]])</f>
        <v>14007</v>
      </c>
      <c r="I1823">
        <f>VLOOKUP(Extraction[[#This Row],[AreaID]],Reserves[],4,FALSE)-Extraction[[#This Row],[OilExtractionToDate]]</f>
        <v>75567</v>
      </c>
      <c r="J1823">
        <f>VLOOKUP(Extraction[[#This Row],[AreaID]],Reserves[],5,FALSE)-Extraction[[#This Row],[GasExtractionToDate]]</f>
        <v>81931</v>
      </c>
    </row>
    <row r="1824" spans="1:10" x14ac:dyDescent="0.35">
      <c r="A1824">
        <v>10</v>
      </c>
      <c r="B1824" t="s">
        <v>14</v>
      </c>
      <c r="C1824" t="s">
        <v>16</v>
      </c>
      <c r="D1824" s="1">
        <v>43285</v>
      </c>
      <c r="E1824">
        <v>188</v>
      </c>
      <c r="F1824">
        <v>156</v>
      </c>
      <c r="G1824">
        <f>SUMIFS(E$2:E1824,$A$2:A1824,Extraction[[#This Row],[AreaID]])</f>
        <v>23185</v>
      </c>
      <c r="H1824">
        <f>SUMIFS(F$2:F1824,$A$2:A1824,Extraction[[#This Row],[AreaID]])</f>
        <v>21344</v>
      </c>
      <c r="I1824">
        <f>VLOOKUP(Extraction[[#This Row],[AreaID]],Reserves[],4,FALSE)-Extraction[[#This Row],[OilExtractionToDate]]</f>
        <v>54043</v>
      </c>
      <c r="J1824">
        <f>VLOOKUP(Extraction[[#This Row],[AreaID]],Reserves[],5,FALSE)-Extraction[[#This Row],[GasExtractionToDate]]</f>
        <v>43909</v>
      </c>
    </row>
    <row r="1825" spans="1:10" x14ac:dyDescent="0.35">
      <c r="A1825">
        <v>5</v>
      </c>
      <c r="B1825" t="s">
        <v>5</v>
      </c>
      <c r="C1825" t="s">
        <v>9</v>
      </c>
      <c r="D1825" s="1">
        <v>43283</v>
      </c>
      <c r="E1825">
        <v>121</v>
      </c>
      <c r="F1825">
        <v>96</v>
      </c>
      <c r="G1825">
        <f>SUMIFS(E$2:E1825,$A$2:A1825,Extraction[[#This Row],[AreaID]])</f>
        <v>24299</v>
      </c>
      <c r="H1825">
        <f>SUMIFS(F$2:F1825,$A$2:A1825,Extraction[[#This Row],[AreaID]])</f>
        <v>21590</v>
      </c>
      <c r="I1825">
        <f>VLOOKUP(Extraction[[#This Row],[AreaID]],Reserves[],4,FALSE)-Extraction[[#This Row],[OilExtractionToDate]]</f>
        <v>23124</v>
      </c>
      <c r="J1825">
        <f>VLOOKUP(Extraction[[#This Row],[AreaID]],Reserves[],5,FALSE)-Extraction[[#This Row],[GasExtractionToDate]]</f>
        <v>56118</v>
      </c>
    </row>
    <row r="1826" spans="1:10" x14ac:dyDescent="0.35">
      <c r="A1826">
        <v>13</v>
      </c>
      <c r="B1826" t="s">
        <v>15</v>
      </c>
      <c r="C1826" t="s">
        <v>19</v>
      </c>
      <c r="D1826" s="1">
        <v>43235</v>
      </c>
      <c r="E1826">
        <v>150</v>
      </c>
      <c r="F1826">
        <v>51</v>
      </c>
      <c r="G1826">
        <f>SUMIFS(E$2:E1826,$A$2:A1826,Extraction[[#This Row],[AreaID]])</f>
        <v>23395</v>
      </c>
      <c r="H1826">
        <f>SUMIFS(F$2:F1826,$A$2:A1826,Extraction[[#This Row],[AreaID]])</f>
        <v>21196</v>
      </c>
      <c r="I1826">
        <f>VLOOKUP(Extraction[[#This Row],[AreaID]],Reserves[],4,FALSE)-Extraction[[#This Row],[OilExtractionToDate]]</f>
        <v>69308</v>
      </c>
      <c r="J1826">
        <f>VLOOKUP(Extraction[[#This Row],[AreaID]],Reserves[],5,FALSE)-Extraction[[#This Row],[GasExtractionToDate]]</f>
        <v>58259</v>
      </c>
    </row>
    <row r="1827" spans="1:10" x14ac:dyDescent="0.35">
      <c r="A1827">
        <v>9</v>
      </c>
      <c r="B1827" t="s">
        <v>6</v>
      </c>
      <c r="C1827" t="s">
        <v>11</v>
      </c>
      <c r="D1827" s="1">
        <v>43053</v>
      </c>
      <c r="E1827">
        <v>99</v>
      </c>
      <c r="F1827">
        <v>147</v>
      </c>
      <c r="G1827">
        <f>SUMIFS(E$2:E1827,$A$2:A1827,Extraction[[#This Row],[AreaID]])</f>
        <v>15695</v>
      </c>
      <c r="H1827">
        <f>SUMIFS(F$2:F1827,$A$2:A1827,Extraction[[#This Row],[AreaID]])</f>
        <v>14154</v>
      </c>
      <c r="I1827">
        <f>VLOOKUP(Extraction[[#This Row],[AreaID]],Reserves[],4,FALSE)-Extraction[[#This Row],[OilExtractionToDate]]</f>
        <v>75468</v>
      </c>
      <c r="J1827">
        <f>VLOOKUP(Extraction[[#This Row],[AreaID]],Reserves[],5,FALSE)-Extraction[[#This Row],[GasExtractionToDate]]</f>
        <v>81784</v>
      </c>
    </row>
    <row r="1828" spans="1:10" x14ac:dyDescent="0.35">
      <c r="A1828">
        <v>2</v>
      </c>
      <c r="B1828" t="s">
        <v>4</v>
      </c>
      <c r="C1828" t="s">
        <v>13</v>
      </c>
      <c r="D1828" s="1">
        <v>43309</v>
      </c>
      <c r="E1828">
        <v>287</v>
      </c>
      <c r="F1828">
        <v>78</v>
      </c>
      <c r="G1828">
        <f>SUMIFS(E$2:E1828,$A$2:A1828,Extraction[[#This Row],[AreaID]])</f>
        <v>25656</v>
      </c>
      <c r="H1828">
        <f>SUMIFS(F$2:F1828,$A$2:A1828,Extraction[[#This Row],[AreaID]])</f>
        <v>23967</v>
      </c>
      <c r="I1828">
        <f>VLOOKUP(Extraction[[#This Row],[AreaID]],Reserves[],4,FALSE)-Extraction[[#This Row],[OilExtractionToDate]]</f>
        <v>38785</v>
      </c>
      <c r="J1828">
        <f>VLOOKUP(Extraction[[#This Row],[AreaID]],Reserves[],5,FALSE)-Extraction[[#This Row],[GasExtractionToDate]]</f>
        <v>62242</v>
      </c>
    </row>
    <row r="1829" spans="1:10" x14ac:dyDescent="0.35">
      <c r="A1829">
        <v>5</v>
      </c>
      <c r="B1829" t="s">
        <v>5</v>
      </c>
      <c r="C1829" t="s">
        <v>9</v>
      </c>
      <c r="D1829" s="1">
        <v>43287</v>
      </c>
      <c r="E1829">
        <v>293</v>
      </c>
      <c r="F1829">
        <v>85</v>
      </c>
      <c r="G1829">
        <f>SUMIFS(E$2:E1829,$A$2:A1829,Extraction[[#This Row],[AreaID]])</f>
        <v>24592</v>
      </c>
      <c r="H1829">
        <f>SUMIFS(F$2:F1829,$A$2:A1829,Extraction[[#This Row],[AreaID]])</f>
        <v>21675</v>
      </c>
      <c r="I1829">
        <f>VLOOKUP(Extraction[[#This Row],[AreaID]],Reserves[],4,FALSE)-Extraction[[#This Row],[OilExtractionToDate]]</f>
        <v>22831</v>
      </c>
      <c r="J1829">
        <f>VLOOKUP(Extraction[[#This Row],[AreaID]],Reserves[],5,FALSE)-Extraction[[#This Row],[GasExtractionToDate]]</f>
        <v>56033</v>
      </c>
    </row>
    <row r="1830" spans="1:10" x14ac:dyDescent="0.35">
      <c r="A1830">
        <v>1</v>
      </c>
      <c r="B1830" t="s">
        <v>4</v>
      </c>
      <c r="C1830" t="s">
        <v>12</v>
      </c>
      <c r="D1830" s="1">
        <v>43418</v>
      </c>
      <c r="E1830">
        <v>88</v>
      </c>
      <c r="F1830">
        <v>234</v>
      </c>
      <c r="G1830">
        <f>SUMIFS(E$2:E1830,$A$2:A1830,Extraction[[#This Row],[AreaID]])</f>
        <v>27804</v>
      </c>
      <c r="H1830">
        <f>SUMIFS(F$2:F1830,$A$2:A1830,Extraction[[#This Row],[AreaID]])</f>
        <v>27122</v>
      </c>
      <c r="I1830">
        <f>VLOOKUP(Extraction[[#This Row],[AreaID]],Reserves[],4,FALSE)-Extraction[[#This Row],[OilExtractionToDate]]</f>
        <v>59786</v>
      </c>
      <c r="J1830">
        <f>VLOOKUP(Extraction[[#This Row],[AreaID]],Reserves[],5,FALSE)-Extraction[[#This Row],[GasExtractionToDate]]</f>
        <v>45479</v>
      </c>
    </row>
    <row r="1831" spans="1:10" x14ac:dyDescent="0.35">
      <c r="A1831">
        <v>4</v>
      </c>
      <c r="B1831" t="s">
        <v>5</v>
      </c>
      <c r="C1831" t="s">
        <v>8</v>
      </c>
      <c r="D1831" s="1">
        <v>43232</v>
      </c>
      <c r="E1831">
        <v>297</v>
      </c>
      <c r="F1831">
        <v>92</v>
      </c>
      <c r="G1831">
        <f>SUMIFS(E$2:E1831,$A$2:A1831,Extraction[[#This Row],[AreaID]])</f>
        <v>22356</v>
      </c>
      <c r="H1831">
        <f>SUMIFS(F$2:F1831,$A$2:A1831,Extraction[[#This Row],[AreaID]])</f>
        <v>19901</v>
      </c>
      <c r="I1831">
        <f>VLOOKUP(Extraction[[#This Row],[AreaID]],Reserves[],4,FALSE)-Extraction[[#This Row],[OilExtractionToDate]]</f>
        <v>42834</v>
      </c>
      <c r="J1831">
        <f>VLOOKUP(Extraction[[#This Row],[AreaID]],Reserves[],5,FALSE)-Extraction[[#This Row],[GasExtractionToDate]]</f>
        <v>68552</v>
      </c>
    </row>
    <row r="1832" spans="1:10" x14ac:dyDescent="0.35">
      <c r="A1832">
        <v>9</v>
      </c>
      <c r="B1832" t="s">
        <v>6</v>
      </c>
      <c r="C1832" t="s">
        <v>11</v>
      </c>
      <c r="D1832" s="1">
        <v>43059</v>
      </c>
      <c r="E1832">
        <v>252</v>
      </c>
      <c r="F1832">
        <v>264</v>
      </c>
      <c r="G1832">
        <f>SUMIFS(E$2:E1832,$A$2:A1832,Extraction[[#This Row],[AreaID]])</f>
        <v>15947</v>
      </c>
      <c r="H1832">
        <f>SUMIFS(F$2:F1832,$A$2:A1832,Extraction[[#This Row],[AreaID]])</f>
        <v>14418</v>
      </c>
      <c r="I1832">
        <f>VLOOKUP(Extraction[[#This Row],[AreaID]],Reserves[],4,FALSE)-Extraction[[#This Row],[OilExtractionToDate]]</f>
        <v>75216</v>
      </c>
      <c r="J1832">
        <f>VLOOKUP(Extraction[[#This Row],[AreaID]],Reserves[],5,FALSE)-Extraction[[#This Row],[GasExtractionToDate]]</f>
        <v>81520</v>
      </c>
    </row>
    <row r="1833" spans="1:10" x14ac:dyDescent="0.35">
      <c r="A1833">
        <v>12</v>
      </c>
      <c r="B1833" t="s">
        <v>14</v>
      </c>
      <c r="C1833" t="s">
        <v>18</v>
      </c>
      <c r="D1833" s="1">
        <v>43276</v>
      </c>
      <c r="E1833">
        <v>296</v>
      </c>
      <c r="F1833">
        <v>197</v>
      </c>
      <c r="G1833">
        <f>SUMIFS(E$2:E1833,$A$2:A1833,Extraction[[#This Row],[AreaID]])</f>
        <v>23815</v>
      </c>
      <c r="H1833">
        <f>SUMIFS(F$2:F1833,$A$2:A1833,Extraction[[#This Row],[AreaID]])</f>
        <v>22362</v>
      </c>
      <c r="I1833">
        <f>VLOOKUP(Extraction[[#This Row],[AreaID]],Reserves[],4,FALSE)-Extraction[[#This Row],[OilExtractionToDate]]</f>
        <v>39572</v>
      </c>
      <c r="J1833">
        <f>VLOOKUP(Extraction[[#This Row],[AreaID]],Reserves[],5,FALSE)-Extraction[[#This Row],[GasExtractionToDate]]</f>
        <v>74843</v>
      </c>
    </row>
    <row r="1834" spans="1:10" x14ac:dyDescent="0.35">
      <c r="A1834">
        <v>4</v>
      </c>
      <c r="B1834" t="s">
        <v>5</v>
      </c>
      <c r="C1834" t="s">
        <v>8</v>
      </c>
      <c r="D1834" s="1">
        <v>43235</v>
      </c>
      <c r="E1834">
        <v>154</v>
      </c>
      <c r="F1834">
        <v>223</v>
      </c>
      <c r="G1834">
        <f>SUMIFS(E$2:E1834,$A$2:A1834,Extraction[[#This Row],[AreaID]])</f>
        <v>22510</v>
      </c>
      <c r="H1834">
        <f>SUMIFS(F$2:F1834,$A$2:A1834,Extraction[[#This Row],[AreaID]])</f>
        <v>20124</v>
      </c>
      <c r="I1834">
        <f>VLOOKUP(Extraction[[#This Row],[AreaID]],Reserves[],4,FALSE)-Extraction[[#This Row],[OilExtractionToDate]]</f>
        <v>42680</v>
      </c>
      <c r="J1834">
        <f>VLOOKUP(Extraction[[#This Row],[AreaID]],Reserves[],5,FALSE)-Extraction[[#This Row],[GasExtractionToDate]]</f>
        <v>68329</v>
      </c>
    </row>
    <row r="1835" spans="1:10" x14ac:dyDescent="0.35">
      <c r="A1835">
        <v>14</v>
      </c>
      <c r="B1835" t="s">
        <v>15</v>
      </c>
      <c r="C1835" t="s">
        <v>13</v>
      </c>
      <c r="D1835" s="1">
        <v>43401</v>
      </c>
      <c r="E1835">
        <v>107</v>
      </c>
      <c r="F1835">
        <v>134</v>
      </c>
      <c r="G1835">
        <f>SUMIFS(E$2:E1835,$A$2:A1835,Extraction[[#This Row],[AreaID]])</f>
        <v>26568</v>
      </c>
      <c r="H1835">
        <f>SUMIFS(F$2:F1835,$A$2:A1835,Extraction[[#This Row],[AreaID]])</f>
        <v>23815</v>
      </c>
      <c r="I1835">
        <f>VLOOKUP(Extraction[[#This Row],[AreaID]],Reserves[],4,FALSE)-Extraction[[#This Row],[OilExtractionToDate]]</f>
        <v>48843</v>
      </c>
      <c r="J1835">
        <f>VLOOKUP(Extraction[[#This Row],[AreaID]],Reserves[],5,FALSE)-Extraction[[#This Row],[GasExtractionToDate]]</f>
        <v>52323</v>
      </c>
    </row>
    <row r="1836" spans="1:10" x14ac:dyDescent="0.35">
      <c r="A1836">
        <v>12</v>
      </c>
      <c r="B1836" t="s">
        <v>14</v>
      </c>
      <c r="C1836" t="s">
        <v>18</v>
      </c>
      <c r="D1836" s="1">
        <v>43284</v>
      </c>
      <c r="E1836">
        <v>224</v>
      </c>
      <c r="F1836">
        <v>118</v>
      </c>
      <c r="G1836">
        <f>SUMIFS(E$2:E1836,$A$2:A1836,Extraction[[#This Row],[AreaID]])</f>
        <v>24039</v>
      </c>
      <c r="H1836">
        <f>SUMIFS(F$2:F1836,$A$2:A1836,Extraction[[#This Row],[AreaID]])</f>
        <v>22480</v>
      </c>
      <c r="I1836">
        <f>VLOOKUP(Extraction[[#This Row],[AreaID]],Reserves[],4,FALSE)-Extraction[[#This Row],[OilExtractionToDate]]</f>
        <v>39348</v>
      </c>
      <c r="J1836">
        <f>VLOOKUP(Extraction[[#This Row],[AreaID]],Reserves[],5,FALSE)-Extraction[[#This Row],[GasExtractionToDate]]</f>
        <v>74725</v>
      </c>
    </row>
    <row r="1837" spans="1:10" x14ac:dyDescent="0.35">
      <c r="A1837">
        <v>10</v>
      </c>
      <c r="B1837" t="s">
        <v>14</v>
      </c>
      <c r="C1837" t="s">
        <v>16</v>
      </c>
      <c r="D1837" s="1">
        <v>43289</v>
      </c>
      <c r="E1837">
        <v>230</v>
      </c>
      <c r="F1837">
        <v>63</v>
      </c>
      <c r="G1837">
        <f>SUMIFS(E$2:E1837,$A$2:A1837,Extraction[[#This Row],[AreaID]])</f>
        <v>23415</v>
      </c>
      <c r="H1837">
        <f>SUMIFS(F$2:F1837,$A$2:A1837,Extraction[[#This Row],[AreaID]])</f>
        <v>21407</v>
      </c>
      <c r="I1837">
        <f>VLOOKUP(Extraction[[#This Row],[AreaID]],Reserves[],4,FALSE)-Extraction[[#This Row],[OilExtractionToDate]]</f>
        <v>53813</v>
      </c>
      <c r="J1837">
        <f>VLOOKUP(Extraction[[#This Row],[AreaID]],Reserves[],5,FALSE)-Extraction[[#This Row],[GasExtractionToDate]]</f>
        <v>43846</v>
      </c>
    </row>
    <row r="1838" spans="1:10" x14ac:dyDescent="0.35">
      <c r="A1838">
        <v>14</v>
      </c>
      <c r="B1838" t="s">
        <v>15</v>
      </c>
      <c r="C1838" t="s">
        <v>13</v>
      </c>
      <c r="D1838" s="1">
        <v>43406</v>
      </c>
      <c r="E1838">
        <v>86</v>
      </c>
      <c r="F1838">
        <v>188</v>
      </c>
      <c r="G1838">
        <f>SUMIFS(E$2:E1838,$A$2:A1838,Extraction[[#This Row],[AreaID]])</f>
        <v>26654</v>
      </c>
      <c r="H1838">
        <f>SUMIFS(F$2:F1838,$A$2:A1838,Extraction[[#This Row],[AreaID]])</f>
        <v>24003</v>
      </c>
      <c r="I1838">
        <f>VLOOKUP(Extraction[[#This Row],[AreaID]],Reserves[],4,FALSE)-Extraction[[#This Row],[OilExtractionToDate]]</f>
        <v>48757</v>
      </c>
      <c r="J1838">
        <f>VLOOKUP(Extraction[[#This Row],[AreaID]],Reserves[],5,FALSE)-Extraction[[#This Row],[GasExtractionToDate]]</f>
        <v>52135</v>
      </c>
    </row>
    <row r="1839" spans="1:10" x14ac:dyDescent="0.35">
      <c r="A1839">
        <v>9</v>
      </c>
      <c r="B1839" t="s">
        <v>6</v>
      </c>
      <c r="C1839" t="s">
        <v>11</v>
      </c>
      <c r="D1839" s="1">
        <v>43064</v>
      </c>
      <c r="E1839">
        <v>233</v>
      </c>
      <c r="F1839">
        <v>148</v>
      </c>
      <c r="G1839">
        <f>SUMIFS(E$2:E1839,$A$2:A1839,Extraction[[#This Row],[AreaID]])</f>
        <v>16180</v>
      </c>
      <c r="H1839">
        <f>SUMIFS(F$2:F1839,$A$2:A1839,Extraction[[#This Row],[AreaID]])</f>
        <v>14566</v>
      </c>
      <c r="I1839">
        <f>VLOOKUP(Extraction[[#This Row],[AreaID]],Reserves[],4,FALSE)-Extraction[[#This Row],[OilExtractionToDate]]</f>
        <v>74983</v>
      </c>
      <c r="J1839">
        <f>VLOOKUP(Extraction[[#This Row],[AreaID]],Reserves[],5,FALSE)-Extraction[[#This Row],[GasExtractionToDate]]</f>
        <v>81372</v>
      </c>
    </row>
    <row r="1840" spans="1:10" x14ac:dyDescent="0.35">
      <c r="A1840">
        <v>9</v>
      </c>
      <c r="B1840" t="s">
        <v>6</v>
      </c>
      <c r="C1840" t="s">
        <v>11</v>
      </c>
      <c r="D1840" s="1">
        <v>43069</v>
      </c>
      <c r="E1840">
        <v>104</v>
      </c>
      <c r="F1840">
        <v>298</v>
      </c>
      <c r="G1840">
        <f>SUMIFS(E$2:E1840,$A$2:A1840,Extraction[[#This Row],[AreaID]])</f>
        <v>16284</v>
      </c>
      <c r="H1840">
        <f>SUMIFS(F$2:F1840,$A$2:A1840,Extraction[[#This Row],[AreaID]])</f>
        <v>14864</v>
      </c>
      <c r="I1840">
        <f>VLOOKUP(Extraction[[#This Row],[AreaID]],Reserves[],4,FALSE)-Extraction[[#This Row],[OilExtractionToDate]]</f>
        <v>74879</v>
      </c>
      <c r="J1840">
        <f>VLOOKUP(Extraction[[#This Row],[AreaID]],Reserves[],5,FALSE)-Extraction[[#This Row],[GasExtractionToDate]]</f>
        <v>81074</v>
      </c>
    </row>
    <row r="1841" spans="1:10" x14ac:dyDescent="0.35">
      <c r="A1841">
        <v>11</v>
      </c>
      <c r="B1841" t="s">
        <v>14</v>
      </c>
      <c r="C1841" t="s">
        <v>17</v>
      </c>
      <c r="D1841" s="1">
        <v>43272</v>
      </c>
      <c r="E1841">
        <v>161</v>
      </c>
      <c r="F1841">
        <v>232</v>
      </c>
      <c r="G1841">
        <f>SUMIFS(E$2:E1841,$A$2:A1841,Extraction[[#This Row],[AreaID]])</f>
        <v>24678</v>
      </c>
      <c r="H1841">
        <f>SUMIFS(F$2:F1841,$A$2:A1841,Extraction[[#This Row],[AreaID]])</f>
        <v>22891</v>
      </c>
      <c r="I1841">
        <f>VLOOKUP(Extraction[[#This Row],[AreaID]],Reserves[],4,FALSE)-Extraction[[#This Row],[OilExtractionToDate]]</f>
        <v>51302</v>
      </c>
      <c r="J1841">
        <f>VLOOKUP(Extraction[[#This Row],[AreaID]],Reserves[],5,FALSE)-Extraction[[#This Row],[GasExtractionToDate]]</f>
        <v>73906</v>
      </c>
    </row>
    <row r="1842" spans="1:10" x14ac:dyDescent="0.35">
      <c r="A1842">
        <v>1</v>
      </c>
      <c r="B1842" t="s">
        <v>4</v>
      </c>
      <c r="C1842" t="s">
        <v>12</v>
      </c>
      <c r="D1842" s="1">
        <v>43426</v>
      </c>
      <c r="E1842">
        <v>132</v>
      </c>
      <c r="F1842">
        <v>253</v>
      </c>
      <c r="G1842">
        <f>SUMIFS(E$2:E1842,$A$2:A1842,Extraction[[#This Row],[AreaID]])</f>
        <v>27936</v>
      </c>
      <c r="H1842">
        <f>SUMIFS(F$2:F1842,$A$2:A1842,Extraction[[#This Row],[AreaID]])</f>
        <v>27375</v>
      </c>
      <c r="I1842">
        <f>VLOOKUP(Extraction[[#This Row],[AreaID]],Reserves[],4,FALSE)-Extraction[[#This Row],[OilExtractionToDate]]</f>
        <v>59654</v>
      </c>
      <c r="J1842">
        <f>VLOOKUP(Extraction[[#This Row],[AreaID]],Reserves[],5,FALSE)-Extraction[[#This Row],[GasExtractionToDate]]</f>
        <v>45226</v>
      </c>
    </row>
    <row r="1843" spans="1:10" x14ac:dyDescent="0.35">
      <c r="A1843">
        <v>14</v>
      </c>
      <c r="B1843" t="s">
        <v>15</v>
      </c>
      <c r="C1843" t="s">
        <v>13</v>
      </c>
      <c r="D1843" s="1">
        <v>43412</v>
      </c>
      <c r="E1843">
        <v>288</v>
      </c>
      <c r="F1843">
        <v>130</v>
      </c>
      <c r="G1843">
        <f>SUMIFS(E$2:E1843,$A$2:A1843,Extraction[[#This Row],[AreaID]])</f>
        <v>26942</v>
      </c>
      <c r="H1843">
        <f>SUMIFS(F$2:F1843,$A$2:A1843,Extraction[[#This Row],[AreaID]])</f>
        <v>24133</v>
      </c>
      <c r="I1843">
        <f>VLOOKUP(Extraction[[#This Row],[AreaID]],Reserves[],4,FALSE)-Extraction[[#This Row],[OilExtractionToDate]]</f>
        <v>48469</v>
      </c>
      <c r="J1843">
        <f>VLOOKUP(Extraction[[#This Row],[AreaID]],Reserves[],5,FALSE)-Extraction[[#This Row],[GasExtractionToDate]]</f>
        <v>52005</v>
      </c>
    </row>
    <row r="1844" spans="1:10" x14ac:dyDescent="0.35">
      <c r="A1844">
        <v>2</v>
      </c>
      <c r="B1844" t="s">
        <v>4</v>
      </c>
      <c r="C1844" t="s">
        <v>13</v>
      </c>
      <c r="D1844" s="1">
        <v>43313</v>
      </c>
      <c r="E1844">
        <v>277</v>
      </c>
      <c r="F1844">
        <v>119</v>
      </c>
      <c r="G1844">
        <f>SUMIFS(E$2:E1844,$A$2:A1844,Extraction[[#This Row],[AreaID]])</f>
        <v>25933</v>
      </c>
      <c r="H1844">
        <f>SUMIFS(F$2:F1844,$A$2:A1844,Extraction[[#This Row],[AreaID]])</f>
        <v>24086</v>
      </c>
      <c r="I1844">
        <f>VLOOKUP(Extraction[[#This Row],[AreaID]],Reserves[],4,FALSE)-Extraction[[#This Row],[OilExtractionToDate]]</f>
        <v>38508</v>
      </c>
      <c r="J1844">
        <f>VLOOKUP(Extraction[[#This Row],[AreaID]],Reserves[],5,FALSE)-Extraction[[#This Row],[GasExtractionToDate]]</f>
        <v>62123</v>
      </c>
    </row>
    <row r="1845" spans="1:10" x14ac:dyDescent="0.35">
      <c r="A1845">
        <v>3</v>
      </c>
      <c r="B1845" t="s">
        <v>4</v>
      </c>
      <c r="C1845" t="s">
        <v>7</v>
      </c>
      <c r="D1845" s="1">
        <v>43252</v>
      </c>
      <c r="E1845">
        <v>109</v>
      </c>
      <c r="F1845">
        <v>77</v>
      </c>
      <c r="G1845">
        <f>SUMIFS(E$2:E1845,$A$2:A1845,Extraction[[#This Row],[AreaID]])</f>
        <v>22227</v>
      </c>
      <c r="H1845">
        <f>SUMIFS(F$2:F1845,$A$2:A1845,Extraction[[#This Row],[AreaID]])</f>
        <v>19558</v>
      </c>
      <c r="I1845">
        <f>VLOOKUP(Extraction[[#This Row],[AreaID]],Reserves[],4,FALSE)-Extraction[[#This Row],[OilExtractionToDate]]</f>
        <v>29931</v>
      </c>
      <c r="J1845">
        <f>VLOOKUP(Extraction[[#This Row],[AreaID]],Reserves[],5,FALSE)-Extraction[[#This Row],[GasExtractionToDate]]</f>
        <v>76880</v>
      </c>
    </row>
    <row r="1846" spans="1:10" x14ac:dyDescent="0.35">
      <c r="A1846">
        <v>13</v>
      </c>
      <c r="B1846" t="s">
        <v>15</v>
      </c>
      <c r="C1846" t="s">
        <v>19</v>
      </c>
      <c r="D1846" s="1">
        <v>43242</v>
      </c>
      <c r="E1846">
        <v>170</v>
      </c>
      <c r="F1846">
        <v>104</v>
      </c>
      <c r="G1846">
        <f>SUMIFS(E$2:E1846,$A$2:A1846,Extraction[[#This Row],[AreaID]])</f>
        <v>23565</v>
      </c>
      <c r="H1846">
        <f>SUMIFS(F$2:F1846,$A$2:A1846,Extraction[[#This Row],[AreaID]])</f>
        <v>21300</v>
      </c>
      <c r="I1846">
        <f>VLOOKUP(Extraction[[#This Row],[AreaID]],Reserves[],4,FALSE)-Extraction[[#This Row],[OilExtractionToDate]]</f>
        <v>69138</v>
      </c>
      <c r="J1846">
        <f>VLOOKUP(Extraction[[#This Row],[AreaID]],Reserves[],5,FALSE)-Extraction[[#This Row],[GasExtractionToDate]]</f>
        <v>58155</v>
      </c>
    </row>
    <row r="1847" spans="1:10" x14ac:dyDescent="0.35">
      <c r="A1847">
        <v>1</v>
      </c>
      <c r="B1847" t="s">
        <v>4</v>
      </c>
      <c r="C1847" t="s">
        <v>12</v>
      </c>
      <c r="D1847" s="1">
        <v>43432</v>
      </c>
      <c r="E1847">
        <v>200</v>
      </c>
      <c r="F1847">
        <v>227</v>
      </c>
      <c r="G1847">
        <f>SUMIFS(E$2:E1847,$A$2:A1847,Extraction[[#This Row],[AreaID]])</f>
        <v>28136</v>
      </c>
      <c r="H1847">
        <f>SUMIFS(F$2:F1847,$A$2:A1847,Extraction[[#This Row],[AreaID]])</f>
        <v>27602</v>
      </c>
      <c r="I1847">
        <f>VLOOKUP(Extraction[[#This Row],[AreaID]],Reserves[],4,FALSE)-Extraction[[#This Row],[OilExtractionToDate]]</f>
        <v>59454</v>
      </c>
      <c r="J1847">
        <f>VLOOKUP(Extraction[[#This Row],[AreaID]],Reserves[],5,FALSE)-Extraction[[#This Row],[GasExtractionToDate]]</f>
        <v>44999</v>
      </c>
    </row>
    <row r="1848" spans="1:10" x14ac:dyDescent="0.35">
      <c r="A1848">
        <v>9</v>
      </c>
      <c r="B1848" t="s">
        <v>6</v>
      </c>
      <c r="C1848" t="s">
        <v>11</v>
      </c>
      <c r="D1848" s="1">
        <v>43077</v>
      </c>
      <c r="E1848">
        <v>184</v>
      </c>
      <c r="F1848">
        <v>137</v>
      </c>
      <c r="G1848">
        <f>SUMIFS(E$2:E1848,$A$2:A1848,Extraction[[#This Row],[AreaID]])</f>
        <v>16468</v>
      </c>
      <c r="H1848">
        <f>SUMIFS(F$2:F1848,$A$2:A1848,Extraction[[#This Row],[AreaID]])</f>
        <v>15001</v>
      </c>
      <c r="I1848">
        <f>VLOOKUP(Extraction[[#This Row],[AreaID]],Reserves[],4,FALSE)-Extraction[[#This Row],[OilExtractionToDate]]</f>
        <v>74695</v>
      </c>
      <c r="J1848">
        <f>VLOOKUP(Extraction[[#This Row],[AreaID]],Reserves[],5,FALSE)-Extraction[[#This Row],[GasExtractionToDate]]</f>
        <v>80937</v>
      </c>
    </row>
    <row r="1849" spans="1:10" x14ac:dyDescent="0.35">
      <c r="A1849">
        <v>2</v>
      </c>
      <c r="B1849" t="s">
        <v>4</v>
      </c>
      <c r="C1849" t="s">
        <v>13</v>
      </c>
      <c r="D1849" s="1">
        <v>43318</v>
      </c>
      <c r="E1849">
        <v>102</v>
      </c>
      <c r="F1849">
        <v>161</v>
      </c>
      <c r="G1849">
        <f>SUMIFS(E$2:E1849,$A$2:A1849,Extraction[[#This Row],[AreaID]])</f>
        <v>26035</v>
      </c>
      <c r="H1849">
        <f>SUMIFS(F$2:F1849,$A$2:A1849,Extraction[[#This Row],[AreaID]])</f>
        <v>24247</v>
      </c>
      <c r="I1849">
        <f>VLOOKUP(Extraction[[#This Row],[AreaID]],Reserves[],4,FALSE)-Extraction[[#This Row],[OilExtractionToDate]]</f>
        <v>38406</v>
      </c>
      <c r="J1849">
        <f>VLOOKUP(Extraction[[#This Row],[AreaID]],Reserves[],5,FALSE)-Extraction[[#This Row],[GasExtractionToDate]]</f>
        <v>61962</v>
      </c>
    </row>
    <row r="1850" spans="1:10" x14ac:dyDescent="0.35">
      <c r="A1850">
        <v>14</v>
      </c>
      <c r="B1850" t="s">
        <v>15</v>
      </c>
      <c r="C1850" t="s">
        <v>13</v>
      </c>
      <c r="D1850" s="1">
        <v>43415</v>
      </c>
      <c r="E1850">
        <v>107</v>
      </c>
      <c r="F1850">
        <v>88</v>
      </c>
      <c r="G1850">
        <f>SUMIFS(E$2:E1850,$A$2:A1850,Extraction[[#This Row],[AreaID]])</f>
        <v>27049</v>
      </c>
      <c r="H1850">
        <f>SUMIFS(F$2:F1850,$A$2:A1850,Extraction[[#This Row],[AreaID]])</f>
        <v>24221</v>
      </c>
      <c r="I1850">
        <f>VLOOKUP(Extraction[[#This Row],[AreaID]],Reserves[],4,FALSE)-Extraction[[#This Row],[OilExtractionToDate]]</f>
        <v>48362</v>
      </c>
      <c r="J1850">
        <f>VLOOKUP(Extraction[[#This Row],[AreaID]],Reserves[],5,FALSE)-Extraction[[#This Row],[GasExtractionToDate]]</f>
        <v>51917</v>
      </c>
    </row>
    <row r="1851" spans="1:10" x14ac:dyDescent="0.35">
      <c r="A1851">
        <v>9</v>
      </c>
      <c r="B1851" t="s">
        <v>6</v>
      </c>
      <c r="C1851" t="s">
        <v>11</v>
      </c>
      <c r="D1851" s="1">
        <v>43084</v>
      </c>
      <c r="E1851">
        <v>88</v>
      </c>
      <c r="F1851">
        <v>275</v>
      </c>
      <c r="G1851">
        <f>SUMIFS(E$2:E1851,$A$2:A1851,Extraction[[#This Row],[AreaID]])</f>
        <v>16556</v>
      </c>
      <c r="H1851">
        <f>SUMIFS(F$2:F1851,$A$2:A1851,Extraction[[#This Row],[AreaID]])</f>
        <v>15276</v>
      </c>
      <c r="I1851">
        <f>VLOOKUP(Extraction[[#This Row],[AreaID]],Reserves[],4,FALSE)-Extraction[[#This Row],[OilExtractionToDate]]</f>
        <v>74607</v>
      </c>
      <c r="J1851">
        <f>VLOOKUP(Extraction[[#This Row],[AreaID]],Reserves[],5,FALSE)-Extraction[[#This Row],[GasExtractionToDate]]</f>
        <v>80662</v>
      </c>
    </row>
    <row r="1852" spans="1:10" x14ac:dyDescent="0.35">
      <c r="A1852">
        <v>2</v>
      </c>
      <c r="B1852" t="s">
        <v>4</v>
      </c>
      <c r="C1852" t="s">
        <v>13</v>
      </c>
      <c r="D1852" s="1">
        <v>43325</v>
      </c>
      <c r="E1852">
        <v>289</v>
      </c>
      <c r="F1852">
        <v>172</v>
      </c>
      <c r="G1852">
        <f>SUMIFS(E$2:E1852,$A$2:A1852,Extraction[[#This Row],[AreaID]])</f>
        <v>26324</v>
      </c>
      <c r="H1852">
        <f>SUMIFS(F$2:F1852,$A$2:A1852,Extraction[[#This Row],[AreaID]])</f>
        <v>24419</v>
      </c>
      <c r="I1852">
        <f>VLOOKUP(Extraction[[#This Row],[AreaID]],Reserves[],4,FALSE)-Extraction[[#This Row],[OilExtractionToDate]]</f>
        <v>38117</v>
      </c>
      <c r="J1852">
        <f>VLOOKUP(Extraction[[#This Row],[AreaID]],Reserves[],5,FALSE)-Extraction[[#This Row],[GasExtractionToDate]]</f>
        <v>61790</v>
      </c>
    </row>
    <row r="1853" spans="1:10" x14ac:dyDescent="0.35">
      <c r="A1853">
        <v>9</v>
      </c>
      <c r="B1853" t="s">
        <v>6</v>
      </c>
      <c r="C1853" t="s">
        <v>11</v>
      </c>
      <c r="D1853" s="1">
        <v>43087</v>
      </c>
      <c r="E1853">
        <v>237</v>
      </c>
      <c r="F1853">
        <v>127</v>
      </c>
      <c r="G1853">
        <f>SUMIFS(E$2:E1853,$A$2:A1853,Extraction[[#This Row],[AreaID]])</f>
        <v>16793</v>
      </c>
      <c r="H1853">
        <f>SUMIFS(F$2:F1853,$A$2:A1853,Extraction[[#This Row],[AreaID]])</f>
        <v>15403</v>
      </c>
      <c r="I1853">
        <f>VLOOKUP(Extraction[[#This Row],[AreaID]],Reserves[],4,FALSE)-Extraction[[#This Row],[OilExtractionToDate]]</f>
        <v>74370</v>
      </c>
      <c r="J1853">
        <f>VLOOKUP(Extraction[[#This Row],[AreaID]],Reserves[],5,FALSE)-Extraction[[#This Row],[GasExtractionToDate]]</f>
        <v>80535</v>
      </c>
    </row>
    <row r="1854" spans="1:10" x14ac:dyDescent="0.35">
      <c r="A1854">
        <v>9</v>
      </c>
      <c r="B1854" t="s">
        <v>6</v>
      </c>
      <c r="C1854" t="s">
        <v>11</v>
      </c>
      <c r="D1854" s="1">
        <v>43092</v>
      </c>
      <c r="E1854">
        <v>97</v>
      </c>
      <c r="F1854">
        <v>246</v>
      </c>
      <c r="G1854">
        <f>SUMIFS(E$2:E1854,$A$2:A1854,Extraction[[#This Row],[AreaID]])</f>
        <v>16890</v>
      </c>
      <c r="H1854">
        <f>SUMIFS(F$2:F1854,$A$2:A1854,Extraction[[#This Row],[AreaID]])</f>
        <v>15649</v>
      </c>
      <c r="I1854">
        <f>VLOOKUP(Extraction[[#This Row],[AreaID]],Reserves[],4,FALSE)-Extraction[[#This Row],[OilExtractionToDate]]</f>
        <v>74273</v>
      </c>
      <c r="J1854">
        <f>VLOOKUP(Extraction[[#This Row],[AreaID]],Reserves[],5,FALSE)-Extraction[[#This Row],[GasExtractionToDate]]</f>
        <v>80289</v>
      </c>
    </row>
    <row r="1855" spans="1:10" x14ac:dyDescent="0.35">
      <c r="A1855">
        <v>1</v>
      </c>
      <c r="B1855" t="s">
        <v>4</v>
      </c>
      <c r="C1855" t="s">
        <v>12</v>
      </c>
      <c r="D1855" s="1">
        <v>43436</v>
      </c>
      <c r="E1855">
        <v>218</v>
      </c>
      <c r="F1855">
        <v>89</v>
      </c>
      <c r="G1855">
        <f>SUMIFS(E$2:E1855,$A$2:A1855,Extraction[[#This Row],[AreaID]])</f>
        <v>28354</v>
      </c>
      <c r="H1855">
        <f>SUMIFS(F$2:F1855,$A$2:A1855,Extraction[[#This Row],[AreaID]])</f>
        <v>27691</v>
      </c>
      <c r="I1855">
        <f>VLOOKUP(Extraction[[#This Row],[AreaID]],Reserves[],4,FALSE)-Extraction[[#This Row],[OilExtractionToDate]]</f>
        <v>59236</v>
      </c>
      <c r="J1855">
        <f>VLOOKUP(Extraction[[#This Row],[AreaID]],Reserves[],5,FALSE)-Extraction[[#This Row],[GasExtractionToDate]]</f>
        <v>44910</v>
      </c>
    </row>
    <row r="1856" spans="1:10" x14ac:dyDescent="0.35">
      <c r="A1856">
        <v>4</v>
      </c>
      <c r="B1856" t="s">
        <v>5</v>
      </c>
      <c r="C1856" t="s">
        <v>8</v>
      </c>
      <c r="D1856" s="1">
        <v>43243</v>
      </c>
      <c r="E1856">
        <v>217</v>
      </c>
      <c r="F1856">
        <v>280</v>
      </c>
      <c r="G1856">
        <f>SUMIFS(E$2:E1856,$A$2:A1856,Extraction[[#This Row],[AreaID]])</f>
        <v>22727</v>
      </c>
      <c r="H1856">
        <f>SUMIFS(F$2:F1856,$A$2:A1856,Extraction[[#This Row],[AreaID]])</f>
        <v>20404</v>
      </c>
      <c r="I1856">
        <f>VLOOKUP(Extraction[[#This Row],[AreaID]],Reserves[],4,FALSE)-Extraction[[#This Row],[OilExtractionToDate]]</f>
        <v>42463</v>
      </c>
      <c r="J1856">
        <f>VLOOKUP(Extraction[[#This Row],[AreaID]],Reserves[],5,FALSE)-Extraction[[#This Row],[GasExtractionToDate]]</f>
        <v>68049</v>
      </c>
    </row>
    <row r="1857" spans="1:10" x14ac:dyDescent="0.35">
      <c r="A1857">
        <v>10</v>
      </c>
      <c r="B1857" t="s">
        <v>14</v>
      </c>
      <c r="C1857" t="s">
        <v>16</v>
      </c>
      <c r="D1857" s="1">
        <v>43294</v>
      </c>
      <c r="E1857">
        <v>173</v>
      </c>
      <c r="F1857">
        <v>120</v>
      </c>
      <c r="G1857">
        <f>SUMIFS(E$2:E1857,$A$2:A1857,Extraction[[#This Row],[AreaID]])</f>
        <v>23588</v>
      </c>
      <c r="H1857">
        <f>SUMIFS(F$2:F1857,$A$2:A1857,Extraction[[#This Row],[AreaID]])</f>
        <v>21527</v>
      </c>
      <c r="I1857">
        <f>VLOOKUP(Extraction[[#This Row],[AreaID]],Reserves[],4,FALSE)-Extraction[[#This Row],[OilExtractionToDate]]</f>
        <v>53640</v>
      </c>
      <c r="J1857">
        <f>VLOOKUP(Extraction[[#This Row],[AreaID]],Reserves[],5,FALSE)-Extraction[[#This Row],[GasExtractionToDate]]</f>
        <v>43726</v>
      </c>
    </row>
    <row r="1858" spans="1:10" x14ac:dyDescent="0.35">
      <c r="A1858">
        <v>9</v>
      </c>
      <c r="B1858" t="s">
        <v>6</v>
      </c>
      <c r="C1858" t="s">
        <v>11</v>
      </c>
      <c r="D1858" s="1">
        <v>43097</v>
      </c>
      <c r="E1858">
        <v>134</v>
      </c>
      <c r="F1858">
        <v>103</v>
      </c>
      <c r="G1858">
        <f>SUMIFS(E$2:E1858,$A$2:A1858,Extraction[[#This Row],[AreaID]])</f>
        <v>17024</v>
      </c>
      <c r="H1858">
        <f>SUMIFS(F$2:F1858,$A$2:A1858,Extraction[[#This Row],[AreaID]])</f>
        <v>15752</v>
      </c>
      <c r="I1858">
        <f>VLOOKUP(Extraction[[#This Row],[AreaID]],Reserves[],4,FALSE)-Extraction[[#This Row],[OilExtractionToDate]]</f>
        <v>74139</v>
      </c>
      <c r="J1858">
        <f>VLOOKUP(Extraction[[#This Row],[AreaID]],Reserves[],5,FALSE)-Extraction[[#This Row],[GasExtractionToDate]]</f>
        <v>80186</v>
      </c>
    </row>
    <row r="1859" spans="1:10" x14ac:dyDescent="0.35">
      <c r="A1859">
        <v>1</v>
      </c>
      <c r="B1859" t="s">
        <v>4</v>
      </c>
      <c r="C1859" t="s">
        <v>12</v>
      </c>
      <c r="D1859" s="1">
        <v>43441</v>
      </c>
      <c r="E1859">
        <v>260</v>
      </c>
      <c r="F1859">
        <v>225</v>
      </c>
      <c r="G1859">
        <f>SUMIFS(E$2:E1859,$A$2:A1859,Extraction[[#This Row],[AreaID]])</f>
        <v>28614</v>
      </c>
      <c r="H1859">
        <f>SUMIFS(F$2:F1859,$A$2:A1859,Extraction[[#This Row],[AreaID]])</f>
        <v>27916</v>
      </c>
      <c r="I1859">
        <f>VLOOKUP(Extraction[[#This Row],[AreaID]],Reserves[],4,FALSE)-Extraction[[#This Row],[OilExtractionToDate]]</f>
        <v>58976</v>
      </c>
      <c r="J1859">
        <f>VLOOKUP(Extraction[[#This Row],[AreaID]],Reserves[],5,FALSE)-Extraction[[#This Row],[GasExtractionToDate]]</f>
        <v>44685</v>
      </c>
    </row>
    <row r="1860" spans="1:10" x14ac:dyDescent="0.35">
      <c r="A1860">
        <v>4</v>
      </c>
      <c r="B1860" t="s">
        <v>5</v>
      </c>
      <c r="C1860" t="s">
        <v>8</v>
      </c>
      <c r="D1860" s="1">
        <v>43251</v>
      </c>
      <c r="E1860">
        <v>286</v>
      </c>
      <c r="F1860">
        <v>247</v>
      </c>
      <c r="G1860">
        <f>SUMIFS(E$2:E1860,$A$2:A1860,Extraction[[#This Row],[AreaID]])</f>
        <v>23013</v>
      </c>
      <c r="H1860">
        <f>SUMIFS(F$2:F1860,$A$2:A1860,Extraction[[#This Row],[AreaID]])</f>
        <v>20651</v>
      </c>
      <c r="I1860">
        <f>VLOOKUP(Extraction[[#This Row],[AreaID]],Reserves[],4,FALSE)-Extraction[[#This Row],[OilExtractionToDate]]</f>
        <v>42177</v>
      </c>
      <c r="J1860">
        <f>VLOOKUP(Extraction[[#This Row],[AreaID]],Reserves[],5,FALSE)-Extraction[[#This Row],[GasExtractionToDate]]</f>
        <v>67802</v>
      </c>
    </row>
    <row r="1861" spans="1:10" x14ac:dyDescent="0.35">
      <c r="A1861">
        <v>5</v>
      </c>
      <c r="B1861" t="s">
        <v>5</v>
      </c>
      <c r="C1861" t="s">
        <v>9</v>
      </c>
      <c r="D1861" s="1">
        <v>43292</v>
      </c>
      <c r="E1861">
        <v>194</v>
      </c>
      <c r="F1861">
        <v>248</v>
      </c>
      <c r="G1861">
        <f>SUMIFS(E$2:E1861,$A$2:A1861,Extraction[[#This Row],[AreaID]])</f>
        <v>24786</v>
      </c>
      <c r="H1861">
        <f>SUMIFS(F$2:F1861,$A$2:A1861,Extraction[[#This Row],[AreaID]])</f>
        <v>21923</v>
      </c>
      <c r="I1861">
        <f>VLOOKUP(Extraction[[#This Row],[AreaID]],Reserves[],4,FALSE)-Extraction[[#This Row],[OilExtractionToDate]]</f>
        <v>22637</v>
      </c>
      <c r="J1861">
        <f>VLOOKUP(Extraction[[#This Row],[AreaID]],Reserves[],5,FALSE)-Extraction[[#This Row],[GasExtractionToDate]]</f>
        <v>55785</v>
      </c>
    </row>
    <row r="1862" spans="1:10" x14ac:dyDescent="0.35">
      <c r="A1862">
        <v>10</v>
      </c>
      <c r="B1862" t="s">
        <v>14</v>
      </c>
      <c r="C1862" t="s">
        <v>16</v>
      </c>
      <c r="D1862" s="1">
        <v>43299</v>
      </c>
      <c r="E1862">
        <v>151</v>
      </c>
      <c r="F1862">
        <v>180</v>
      </c>
      <c r="G1862">
        <f>SUMIFS(E$2:E1862,$A$2:A1862,Extraction[[#This Row],[AreaID]])</f>
        <v>23739</v>
      </c>
      <c r="H1862">
        <f>SUMIFS(F$2:F1862,$A$2:A1862,Extraction[[#This Row],[AreaID]])</f>
        <v>21707</v>
      </c>
      <c r="I1862">
        <f>VLOOKUP(Extraction[[#This Row],[AreaID]],Reserves[],4,FALSE)-Extraction[[#This Row],[OilExtractionToDate]]</f>
        <v>53489</v>
      </c>
      <c r="J1862">
        <f>VLOOKUP(Extraction[[#This Row],[AreaID]],Reserves[],5,FALSE)-Extraction[[#This Row],[GasExtractionToDate]]</f>
        <v>43546</v>
      </c>
    </row>
    <row r="1863" spans="1:10" x14ac:dyDescent="0.35">
      <c r="A1863">
        <v>9</v>
      </c>
      <c r="B1863" t="s">
        <v>6</v>
      </c>
      <c r="C1863" t="s">
        <v>11</v>
      </c>
      <c r="D1863" s="1">
        <v>43103</v>
      </c>
      <c r="E1863">
        <v>242</v>
      </c>
      <c r="F1863">
        <v>78</v>
      </c>
      <c r="G1863">
        <f>SUMIFS(E$2:E1863,$A$2:A1863,Extraction[[#This Row],[AreaID]])</f>
        <v>17266</v>
      </c>
      <c r="H1863">
        <f>SUMIFS(F$2:F1863,$A$2:A1863,Extraction[[#This Row],[AreaID]])</f>
        <v>15830</v>
      </c>
      <c r="I1863">
        <f>VLOOKUP(Extraction[[#This Row],[AreaID]],Reserves[],4,FALSE)-Extraction[[#This Row],[OilExtractionToDate]]</f>
        <v>73897</v>
      </c>
      <c r="J1863">
        <f>VLOOKUP(Extraction[[#This Row],[AreaID]],Reserves[],5,FALSE)-Extraction[[#This Row],[GasExtractionToDate]]</f>
        <v>80108</v>
      </c>
    </row>
    <row r="1864" spans="1:10" x14ac:dyDescent="0.35">
      <c r="A1864">
        <v>9</v>
      </c>
      <c r="B1864" t="s">
        <v>6</v>
      </c>
      <c r="C1864" t="s">
        <v>11</v>
      </c>
      <c r="D1864" s="1">
        <v>43111</v>
      </c>
      <c r="E1864">
        <v>241</v>
      </c>
      <c r="F1864">
        <v>89</v>
      </c>
      <c r="G1864">
        <f>SUMIFS(E$2:E1864,$A$2:A1864,Extraction[[#This Row],[AreaID]])</f>
        <v>17507</v>
      </c>
      <c r="H1864">
        <f>SUMIFS(F$2:F1864,$A$2:A1864,Extraction[[#This Row],[AreaID]])</f>
        <v>15919</v>
      </c>
      <c r="I1864">
        <f>VLOOKUP(Extraction[[#This Row],[AreaID]],Reserves[],4,FALSE)-Extraction[[#This Row],[OilExtractionToDate]]</f>
        <v>73656</v>
      </c>
      <c r="J1864">
        <f>VLOOKUP(Extraction[[#This Row],[AreaID]],Reserves[],5,FALSE)-Extraction[[#This Row],[GasExtractionToDate]]</f>
        <v>80019</v>
      </c>
    </row>
    <row r="1865" spans="1:10" x14ac:dyDescent="0.35">
      <c r="A1865">
        <v>9</v>
      </c>
      <c r="B1865" t="s">
        <v>6</v>
      </c>
      <c r="C1865" t="s">
        <v>11</v>
      </c>
      <c r="D1865" s="1">
        <v>43114</v>
      </c>
      <c r="E1865">
        <v>191</v>
      </c>
      <c r="F1865">
        <v>126</v>
      </c>
      <c r="G1865">
        <f>SUMIFS(E$2:E1865,$A$2:A1865,Extraction[[#This Row],[AreaID]])</f>
        <v>17698</v>
      </c>
      <c r="H1865">
        <f>SUMIFS(F$2:F1865,$A$2:A1865,Extraction[[#This Row],[AreaID]])</f>
        <v>16045</v>
      </c>
      <c r="I1865">
        <f>VLOOKUP(Extraction[[#This Row],[AreaID]],Reserves[],4,FALSE)-Extraction[[#This Row],[OilExtractionToDate]]</f>
        <v>73465</v>
      </c>
      <c r="J1865">
        <f>VLOOKUP(Extraction[[#This Row],[AreaID]],Reserves[],5,FALSE)-Extraction[[#This Row],[GasExtractionToDate]]</f>
        <v>79893</v>
      </c>
    </row>
    <row r="1866" spans="1:10" x14ac:dyDescent="0.35">
      <c r="A1866">
        <v>13</v>
      </c>
      <c r="B1866" t="s">
        <v>15</v>
      </c>
      <c r="C1866" t="s">
        <v>19</v>
      </c>
      <c r="D1866" s="1">
        <v>43249</v>
      </c>
      <c r="E1866">
        <v>209</v>
      </c>
      <c r="F1866">
        <v>184</v>
      </c>
      <c r="G1866">
        <f>SUMIFS(E$2:E1866,$A$2:A1866,Extraction[[#This Row],[AreaID]])</f>
        <v>23774</v>
      </c>
      <c r="H1866">
        <f>SUMIFS(F$2:F1866,$A$2:A1866,Extraction[[#This Row],[AreaID]])</f>
        <v>21484</v>
      </c>
      <c r="I1866">
        <f>VLOOKUP(Extraction[[#This Row],[AreaID]],Reserves[],4,FALSE)-Extraction[[#This Row],[OilExtractionToDate]]</f>
        <v>68929</v>
      </c>
      <c r="J1866">
        <f>VLOOKUP(Extraction[[#This Row],[AreaID]],Reserves[],5,FALSE)-Extraction[[#This Row],[GasExtractionToDate]]</f>
        <v>57971</v>
      </c>
    </row>
    <row r="1867" spans="1:10" x14ac:dyDescent="0.35">
      <c r="A1867">
        <v>4</v>
      </c>
      <c r="B1867" t="s">
        <v>5</v>
      </c>
      <c r="C1867" t="s">
        <v>8</v>
      </c>
      <c r="D1867" s="1">
        <v>43259</v>
      </c>
      <c r="E1867">
        <v>177</v>
      </c>
      <c r="F1867">
        <v>116</v>
      </c>
      <c r="G1867">
        <f>SUMIFS(E$2:E1867,$A$2:A1867,Extraction[[#This Row],[AreaID]])</f>
        <v>23190</v>
      </c>
      <c r="H1867">
        <f>SUMIFS(F$2:F1867,$A$2:A1867,Extraction[[#This Row],[AreaID]])</f>
        <v>20767</v>
      </c>
      <c r="I1867">
        <f>VLOOKUP(Extraction[[#This Row],[AreaID]],Reserves[],4,FALSE)-Extraction[[#This Row],[OilExtractionToDate]]</f>
        <v>42000</v>
      </c>
      <c r="J1867">
        <f>VLOOKUP(Extraction[[#This Row],[AreaID]],Reserves[],5,FALSE)-Extraction[[#This Row],[GasExtractionToDate]]</f>
        <v>67686</v>
      </c>
    </row>
    <row r="1868" spans="1:10" x14ac:dyDescent="0.35">
      <c r="A1868">
        <v>3</v>
      </c>
      <c r="B1868" t="s">
        <v>4</v>
      </c>
      <c r="C1868" t="s">
        <v>7</v>
      </c>
      <c r="D1868" s="1">
        <v>43259</v>
      </c>
      <c r="E1868">
        <v>268</v>
      </c>
      <c r="F1868">
        <v>175</v>
      </c>
      <c r="G1868">
        <f>SUMIFS(E$2:E1868,$A$2:A1868,Extraction[[#This Row],[AreaID]])</f>
        <v>22495</v>
      </c>
      <c r="H1868">
        <f>SUMIFS(F$2:F1868,$A$2:A1868,Extraction[[#This Row],[AreaID]])</f>
        <v>19733</v>
      </c>
      <c r="I1868">
        <f>VLOOKUP(Extraction[[#This Row],[AreaID]],Reserves[],4,FALSE)-Extraction[[#This Row],[OilExtractionToDate]]</f>
        <v>29663</v>
      </c>
      <c r="J1868">
        <f>VLOOKUP(Extraction[[#This Row],[AreaID]],Reserves[],5,FALSE)-Extraction[[#This Row],[GasExtractionToDate]]</f>
        <v>76705</v>
      </c>
    </row>
    <row r="1869" spans="1:10" x14ac:dyDescent="0.35">
      <c r="A1869">
        <v>9</v>
      </c>
      <c r="B1869" t="s">
        <v>6</v>
      </c>
      <c r="C1869" t="s">
        <v>11</v>
      </c>
      <c r="D1869" s="1">
        <v>43117</v>
      </c>
      <c r="E1869">
        <v>141</v>
      </c>
      <c r="F1869">
        <v>146</v>
      </c>
      <c r="G1869">
        <f>SUMIFS(E$2:E1869,$A$2:A1869,Extraction[[#This Row],[AreaID]])</f>
        <v>17839</v>
      </c>
      <c r="H1869">
        <f>SUMIFS(F$2:F1869,$A$2:A1869,Extraction[[#This Row],[AreaID]])</f>
        <v>16191</v>
      </c>
      <c r="I1869">
        <f>VLOOKUP(Extraction[[#This Row],[AreaID]],Reserves[],4,FALSE)-Extraction[[#This Row],[OilExtractionToDate]]</f>
        <v>73324</v>
      </c>
      <c r="J1869">
        <f>VLOOKUP(Extraction[[#This Row],[AreaID]],Reserves[],5,FALSE)-Extraction[[#This Row],[GasExtractionToDate]]</f>
        <v>79747</v>
      </c>
    </row>
    <row r="1870" spans="1:10" x14ac:dyDescent="0.35">
      <c r="A1870">
        <v>10</v>
      </c>
      <c r="B1870" t="s">
        <v>14</v>
      </c>
      <c r="C1870" t="s">
        <v>16</v>
      </c>
      <c r="D1870" s="1">
        <v>43307</v>
      </c>
      <c r="E1870">
        <v>209</v>
      </c>
      <c r="F1870">
        <v>236</v>
      </c>
      <c r="G1870">
        <f>SUMIFS(E$2:E1870,$A$2:A1870,Extraction[[#This Row],[AreaID]])</f>
        <v>23948</v>
      </c>
      <c r="H1870">
        <f>SUMIFS(F$2:F1870,$A$2:A1870,Extraction[[#This Row],[AreaID]])</f>
        <v>21943</v>
      </c>
      <c r="I1870">
        <f>VLOOKUP(Extraction[[#This Row],[AreaID]],Reserves[],4,FALSE)-Extraction[[#This Row],[OilExtractionToDate]]</f>
        <v>53280</v>
      </c>
      <c r="J1870">
        <f>VLOOKUP(Extraction[[#This Row],[AreaID]],Reserves[],5,FALSE)-Extraction[[#This Row],[GasExtractionToDate]]</f>
        <v>43310</v>
      </c>
    </row>
    <row r="1871" spans="1:10" x14ac:dyDescent="0.35">
      <c r="A1871">
        <v>2</v>
      </c>
      <c r="B1871" t="s">
        <v>4</v>
      </c>
      <c r="C1871" t="s">
        <v>13</v>
      </c>
      <c r="D1871" s="1">
        <v>43331</v>
      </c>
      <c r="E1871">
        <v>228</v>
      </c>
      <c r="F1871">
        <v>160</v>
      </c>
      <c r="G1871">
        <f>SUMIFS(E$2:E1871,$A$2:A1871,Extraction[[#This Row],[AreaID]])</f>
        <v>26552</v>
      </c>
      <c r="H1871">
        <f>SUMIFS(F$2:F1871,$A$2:A1871,Extraction[[#This Row],[AreaID]])</f>
        <v>24579</v>
      </c>
      <c r="I1871">
        <f>VLOOKUP(Extraction[[#This Row],[AreaID]],Reserves[],4,FALSE)-Extraction[[#This Row],[OilExtractionToDate]]</f>
        <v>37889</v>
      </c>
      <c r="J1871">
        <f>VLOOKUP(Extraction[[#This Row],[AreaID]],Reserves[],5,FALSE)-Extraction[[#This Row],[GasExtractionToDate]]</f>
        <v>61630</v>
      </c>
    </row>
    <row r="1872" spans="1:10" x14ac:dyDescent="0.35">
      <c r="A1872">
        <v>4</v>
      </c>
      <c r="B1872" t="s">
        <v>5</v>
      </c>
      <c r="C1872" t="s">
        <v>8</v>
      </c>
      <c r="D1872" s="1">
        <v>43262</v>
      </c>
      <c r="E1872">
        <v>230</v>
      </c>
      <c r="F1872">
        <v>99</v>
      </c>
      <c r="G1872">
        <f>SUMIFS(E$2:E1872,$A$2:A1872,Extraction[[#This Row],[AreaID]])</f>
        <v>23420</v>
      </c>
      <c r="H1872">
        <f>SUMIFS(F$2:F1872,$A$2:A1872,Extraction[[#This Row],[AreaID]])</f>
        <v>20866</v>
      </c>
      <c r="I1872">
        <f>VLOOKUP(Extraction[[#This Row],[AreaID]],Reserves[],4,FALSE)-Extraction[[#This Row],[OilExtractionToDate]]</f>
        <v>41770</v>
      </c>
      <c r="J1872">
        <f>VLOOKUP(Extraction[[#This Row],[AreaID]],Reserves[],5,FALSE)-Extraction[[#This Row],[GasExtractionToDate]]</f>
        <v>67587</v>
      </c>
    </row>
    <row r="1873" spans="1:10" x14ac:dyDescent="0.35">
      <c r="A1873">
        <v>3</v>
      </c>
      <c r="B1873" t="s">
        <v>4</v>
      </c>
      <c r="C1873" t="s">
        <v>7</v>
      </c>
      <c r="D1873" s="1">
        <v>43267</v>
      </c>
      <c r="E1873">
        <v>232</v>
      </c>
      <c r="F1873">
        <v>179</v>
      </c>
      <c r="G1873">
        <f>SUMIFS(E$2:E1873,$A$2:A1873,Extraction[[#This Row],[AreaID]])</f>
        <v>22727</v>
      </c>
      <c r="H1873">
        <f>SUMIFS(F$2:F1873,$A$2:A1873,Extraction[[#This Row],[AreaID]])</f>
        <v>19912</v>
      </c>
      <c r="I1873">
        <f>VLOOKUP(Extraction[[#This Row],[AreaID]],Reserves[],4,FALSE)-Extraction[[#This Row],[OilExtractionToDate]]</f>
        <v>29431</v>
      </c>
      <c r="J1873">
        <f>VLOOKUP(Extraction[[#This Row],[AreaID]],Reserves[],5,FALSE)-Extraction[[#This Row],[GasExtractionToDate]]</f>
        <v>76526</v>
      </c>
    </row>
    <row r="1874" spans="1:10" x14ac:dyDescent="0.35">
      <c r="A1874">
        <v>9</v>
      </c>
      <c r="B1874" t="s">
        <v>6</v>
      </c>
      <c r="C1874" t="s">
        <v>11</v>
      </c>
      <c r="D1874" s="1">
        <v>43125</v>
      </c>
      <c r="E1874">
        <v>238</v>
      </c>
      <c r="F1874">
        <v>93</v>
      </c>
      <c r="G1874">
        <f>SUMIFS(E$2:E1874,$A$2:A1874,Extraction[[#This Row],[AreaID]])</f>
        <v>18077</v>
      </c>
      <c r="H1874">
        <f>SUMIFS(F$2:F1874,$A$2:A1874,Extraction[[#This Row],[AreaID]])</f>
        <v>16284</v>
      </c>
      <c r="I1874">
        <f>VLOOKUP(Extraction[[#This Row],[AreaID]],Reserves[],4,FALSE)-Extraction[[#This Row],[OilExtractionToDate]]</f>
        <v>73086</v>
      </c>
      <c r="J1874">
        <f>VLOOKUP(Extraction[[#This Row],[AreaID]],Reserves[],5,FALSE)-Extraction[[#This Row],[GasExtractionToDate]]</f>
        <v>79654</v>
      </c>
    </row>
    <row r="1875" spans="1:10" x14ac:dyDescent="0.35">
      <c r="A1875">
        <v>9</v>
      </c>
      <c r="B1875" t="s">
        <v>6</v>
      </c>
      <c r="C1875" t="s">
        <v>11</v>
      </c>
      <c r="D1875" s="1">
        <v>43128</v>
      </c>
      <c r="E1875">
        <v>134</v>
      </c>
      <c r="F1875">
        <v>108</v>
      </c>
      <c r="G1875">
        <f>SUMIFS(E$2:E1875,$A$2:A1875,Extraction[[#This Row],[AreaID]])</f>
        <v>18211</v>
      </c>
      <c r="H1875">
        <f>SUMIFS(F$2:F1875,$A$2:A1875,Extraction[[#This Row],[AreaID]])</f>
        <v>16392</v>
      </c>
      <c r="I1875">
        <f>VLOOKUP(Extraction[[#This Row],[AreaID]],Reserves[],4,FALSE)-Extraction[[#This Row],[OilExtractionToDate]]</f>
        <v>72952</v>
      </c>
      <c r="J1875">
        <f>VLOOKUP(Extraction[[#This Row],[AreaID]],Reserves[],5,FALSE)-Extraction[[#This Row],[GasExtractionToDate]]</f>
        <v>79546</v>
      </c>
    </row>
    <row r="1876" spans="1:10" x14ac:dyDescent="0.35">
      <c r="A1876">
        <v>9</v>
      </c>
      <c r="B1876" t="s">
        <v>6</v>
      </c>
      <c r="C1876" t="s">
        <v>11</v>
      </c>
      <c r="D1876" s="1">
        <v>43132</v>
      </c>
      <c r="E1876">
        <v>264</v>
      </c>
      <c r="F1876">
        <v>258</v>
      </c>
      <c r="G1876">
        <f>SUMIFS(E$2:E1876,$A$2:A1876,Extraction[[#This Row],[AreaID]])</f>
        <v>18475</v>
      </c>
      <c r="H1876">
        <f>SUMIFS(F$2:F1876,$A$2:A1876,Extraction[[#This Row],[AreaID]])</f>
        <v>16650</v>
      </c>
      <c r="I1876">
        <f>VLOOKUP(Extraction[[#This Row],[AreaID]],Reserves[],4,FALSE)-Extraction[[#This Row],[OilExtractionToDate]]</f>
        <v>72688</v>
      </c>
      <c r="J1876">
        <f>VLOOKUP(Extraction[[#This Row],[AreaID]],Reserves[],5,FALSE)-Extraction[[#This Row],[GasExtractionToDate]]</f>
        <v>79288</v>
      </c>
    </row>
    <row r="1877" spans="1:10" x14ac:dyDescent="0.35">
      <c r="A1877">
        <v>9</v>
      </c>
      <c r="B1877" t="s">
        <v>6</v>
      </c>
      <c r="C1877" t="s">
        <v>11</v>
      </c>
      <c r="D1877" s="1">
        <v>43137</v>
      </c>
      <c r="E1877">
        <v>162</v>
      </c>
      <c r="F1877">
        <v>194</v>
      </c>
      <c r="G1877">
        <f>SUMIFS(E$2:E1877,$A$2:A1877,Extraction[[#This Row],[AreaID]])</f>
        <v>18637</v>
      </c>
      <c r="H1877">
        <f>SUMIFS(F$2:F1877,$A$2:A1877,Extraction[[#This Row],[AreaID]])</f>
        <v>16844</v>
      </c>
      <c r="I1877">
        <f>VLOOKUP(Extraction[[#This Row],[AreaID]],Reserves[],4,FALSE)-Extraction[[#This Row],[OilExtractionToDate]]</f>
        <v>72526</v>
      </c>
      <c r="J1877">
        <f>VLOOKUP(Extraction[[#This Row],[AreaID]],Reserves[],5,FALSE)-Extraction[[#This Row],[GasExtractionToDate]]</f>
        <v>79094</v>
      </c>
    </row>
    <row r="1878" spans="1:10" x14ac:dyDescent="0.35">
      <c r="A1878">
        <v>9</v>
      </c>
      <c r="B1878" t="s">
        <v>6</v>
      </c>
      <c r="C1878" t="s">
        <v>11</v>
      </c>
      <c r="D1878" s="1">
        <v>43140</v>
      </c>
      <c r="E1878">
        <v>295</v>
      </c>
      <c r="F1878">
        <v>52</v>
      </c>
      <c r="G1878">
        <f>SUMIFS(E$2:E1878,$A$2:A1878,Extraction[[#This Row],[AreaID]])</f>
        <v>18932</v>
      </c>
      <c r="H1878">
        <f>SUMIFS(F$2:F1878,$A$2:A1878,Extraction[[#This Row],[AreaID]])</f>
        <v>16896</v>
      </c>
      <c r="I1878">
        <f>VLOOKUP(Extraction[[#This Row],[AreaID]],Reserves[],4,FALSE)-Extraction[[#This Row],[OilExtractionToDate]]</f>
        <v>72231</v>
      </c>
      <c r="J1878">
        <f>VLOOKUP(Extraction[[#This Row],[AreaID]],Reserves[],5,FALSE)-Extraction[[#This Row],[GasExtractionToDate]]</f>
        <v>79042</v>
      </c>
    </row>
    <row r="1879" spans="1:10" x14ac:dyDescent="0.35">
      <c r="A1879">
        <v>9</v>
      </c>
      <c r="B1879" t="s">
        <v>6</v>
      </c>
      <c r="C1879" t="s">
        <v>11</v>
      </c>
      <c r="D1879" s="1">
        <v>43143</v>
      </c>
      <c r="E1879">
        <v>108</v>
      </c>
      <c r="F1879">
        <v>190</v>
      </c>
      <c r="G1879">
        <f>SUMIFS(E$2:E1879,$A$2:A1879,Extraction[[#This Row],[AreaID]])</f>
        <v>19040</v>
      </c>
      <c r="H1879">
        <f>SUMIFS(F$2:F1879,$A$2:A1879,Extraction[[#This Row],[AreaID]])</f>
        <v>17086</v>
      </c>
      <c r="I1879">
        <f>VLOOKUP(Extraction[[#This Row],[AreaID]],Reserves[],4,FALSE)-Extraction[[#This Row],[OilExtractionToDate]]</f>
        <v>72123</v>
      </c>
      <c r="J1879">
        <f>VLOOKUP(Extraction[[#This Row],[AreaID]],Reserves[],5,FALSE)-Extraction[[#This Row],[GasExtractionToDate]]</f>
        <v>78852</v>
      </c>
    </row>
    <row r="1880" spans="1:10" x14ac:dyDescent="0.35">
      <c r="A1880">
        <v>11</v>
      </c>
      <c r="B1880" t="s">
        <v>14</v>
      </c>
      <c r="C1880" t="s">
        <v>17</v>
      </c>
      <c r="D1880" s="1">
        <v>43279</v>
      </c>
      <c r="E1880">
        <v>127</v>
      </c>
      <c r="F1880">
        <v>246</v>
      </c>
      <c r="G1880">
        <f>SUMIFS(E$2:E1880,$A$2:A1880,Extraction[[#This Row],[AreaID]])</f>
        <v>24805</v>
      </c>
      <c r="H1880">
        <f>SUMIFS(F$2:F1880,$A$2:A1880,Extraction[[#This Row],[AreaID]])</f>
        <v>23137</v>
      </c>
      <c r="I1880">
        <f>VLOOKUP(Extraction[[#This Row],[AreaID]],Reserves[],4,FALSE)-Extraction[[#This Row],[OilExtractionToDate]]</f>
        <v>51175</v>
      </c>
      <c r="J1880">
        <f>VLOOKUP(Extraction[[#This Row],[AreaID]],Reserves[],5,FALSE)-Extraction[[#This Row],[GasExtractionToDate]]</f>
        <v>73660</v>
      </c>
    </row>
    <row r="1881" spans="1:10" x14ac:dyDescent="0.35">
      <c r="A1881">
        <v>4</v>
      </c>
      <c r="B1881" t="s">
        <v>5</v>
      </c>
      <c r="C1881" t="s">
        <v>8</v>
      </c>
      <c r="D1881" s="1">
        <v>43269</v>
      </c>
      <c r="E1881">
        <v>253</v>
      </c>
      <c r="F1881">
        <v>181</v>
      </c>
      <c r="G1881">
        <f>SUMIFS(E$2:E1881,$A$2:A1881,Extraction[[#This Row],[AreaID]])</f>
        <v>23673</v>
      </c>
      <c r="H1881">
        <f>SUMIFS(F$2:F1881,$A$2:A1881,Extraction[[#This Row],[AreaID]])</f>
        <v>21047</v>
      </c>
      <c r="I1881">
        <f>VLOOKUP(Extraction[[#This Row],[AreaID]],Reserves[],4,FALSE)-Extraction[[#This Row],[OilExtractionToDate]]</f>
        <v>41517</v>
      </c>
      <c r="J1881">
        <f>VLOOKUP(Extraction[[#This Row],[AreaID]],Reserves[],5,FALSE)-Extraction[[#This Row],[GasExtractionToDate]]</f>
        <v>67406</v>
      </c>
    </row>
    <row r="1882" spans="1:10" x14ac:dyDescent="0.35">
      <c r="A1882">
        <v>10</v>
      </c>
      <c r="B1882" t="s">
        <v>14</v>
      </c>
      <c r="C1882" t="s">
        <v>16</v>
      </c>
      <c r="D1882" s="1">
        <v>43315</v>
      </c>
      <c r="E1882">
        <v>88</v>
      </c>
      <c r="F1882">
        <v>274</v>
      </c>
      <c r="G1882">
        <f>SUMIFS(E$2:E1882,$A$2:A1882,Extraction[[#This Row],[AreaID]])</f>
        <v>24036</v>
      </c>
      <c r="H1882">
        <f>SUMIFS(F$2:F1882,$A$2:A1882,Extraction[[#This Row],[AreaID]])</f>
        <v>22217</v>
      </c>
      <c r="I1882">
        <f>VLOOKUP(Extraction[[#This Row],[AreaID]],Reserves[],4,FALSE)-Extraction[[#This Row],[OilExtractionToDate]]</f>
        <v>53192</v>
      </c>
      <c r="J1882">
        <f>VLOOKUP(Extraction[[#This Row],[AreaID]],Reserves[],5,FALSE)-Extraction[[#This Row],[GasExtractionToDate]]</f>
        <v>43036</v>
      </c>
    </row>
    <row r="1883" spans="1:10" x14ac:dyDescent="0.35">
      <c r="A1883">
        <v>9</v>
      </c>
      <c r="B1883" t="s">
        <v>6</v>
      </c>
      <c r="C1883" t="s">
        <v>11</v>
      </c>
      <c r="D1883" s="1">
        <v>43147</v>
      </c>
      <c r="E1883">
        <v>137</v>
      </c>
      <c r="F1883">
        <v>123</v>
      </c>
      <c r="G1883">
        <f>SUMIFS(E$2:E1883,$A$2:A1883,Extraction[[#This Row],[AreaID]])</f>
        <v>19177</v>
      </c>
      <c r="H1883">
        <f>SUMIFS(F$2:F1883,$A$2:A1883,Extraction[[#This Row],[AreaID]])</f>
        <v>17209</v>
      </c>
      <c r="I1883">
        <f>VLOOKUP(Extraction[[#This Row],[AreaID]],Reserves[],4,FALSE)-Extraction[[#This Row],[OilExtractionToDate]]</f>
        <v>71986</v>
      </c>
      <c r="J1883">
        <f>VLOOKUP(Extraction[[#This Row],[AreaID]],Reserves[],5,FALSE)-Extraction[[#This Row],[GasExtractionToDate]]</f>
        <v>78729</v>
      </c>
    </row>
    <row r="1884" spans="1:10" x14ac:dyDescent="0.35">
      <c r="A1884">
        <v>3</v>
      </c>
      <c r="B1884" t="s">
        <v>4</v>
      </c>
      <c r="C1884" t="s">
        <v>7</v>
      </c>
      <c r="D1884" s="1">
        <v>43270</v>
      </c>
      <c r="E1884">
        <v>150</v>
      </c>
      <c r="F1884">
        <v>176</v>
      </c>
      <c r="G1884">
        <f>SUMIFS(E$2:E1884,$A$2:A1884,Extraction[[#This Row],[AreaID]])</f>
        <v>22877</v>
      </c>
      <c r="H1884">
        <f>SUMIFS(F$2:F1884,$A$2:A1884,Extraction[[#This Row],[AreaID]])</f>
        <v>20088</v>
      </c>
      <c r="I1884">
        <f>VLOOKUP(Extraction[[#This Row],[AreaID]],Reserves[],4,FALSE)-Extraction[[#This Row],[OilExtractionToDate]]</f>
        <v>29281</v>
      </c>
      <c r="J1884">
        <f>VLOOKUP(Extraction[[#This Row],[AreaID]],Reserves[],5,FALSE)-Extraction[[#This Row],[GasExtractionToDate]]</f>
        <v>76350</v>
      </c>
    </row>
    <row r="1885" spans="1:10" x14ac:dyDescent="0.35">
      <c r="A1885">
        <v>12</v>
      </c>
      <c r="B1885" t="s">
        <v>14</v>
      </c>
      <c r="C1885" t="s">
        <v>18</v>
      </c>
      <c r="D1885" s="1">
        <v>43290</v>
      </c>
      <c r="E1885">
        <v>223</v>
      </c>
      <c r="F1885">
        <v>125</v>
      </c>
      <c r="G1885">
        <f>SUMIFS(E$2:E1885,$A$2:A1885,Extraction[[#This Row],[AreaID]])</f>
        <v>24262</v>
      </c>
      <c r="H1885">
        <f>SUMIFS(F$2:F1885,$A$2:A1885,Extraction[[#This Row],[AreaID]])</f>
        <v>22605</v>
      </c>
      <c r="I1885">
        <f>VLOOKUP(Extraction[[#This Row],[AreaID]],Reserves[],4,FALSE)-Extraction[[#This Row],[OilExtractionToDate]]</f>
        <v>39125</v>
      </c>
      <c r="J1885">
        <f>VLOOKUP(Extraction[[#This Row],[AreaID]],Reserves[],5,FALSE)-Extraction[[#This Row],[GasExtractionToDate]]</f>
        <v>74600</v>
      </c>
    </row>
    <row r="1886" spans="1:10" x14ac:dyDescent="0.35">
      <c r="A1886">
        <v>13</v>
      </c>
      <c r="B1886" t="s">
        <v>15</v>
      </c>
      <c r="C1886" t="s">
        <v>19</v>
      </c>
      <c r="D1886" s="1">
        <v>43254</v>
      </c>
      <c r="E1886">
        <v>201</v>
      </c>
      <c r="F1886">
        <v>165</v>
      </c>
      <c r="G1886">
        <f>SUMIFS(E$2:E1886,$A$2:A1886,Extraction[[#This Row],[AreaID]])</f>
        <v>23975</v>
      </c>
      <c r="H1886">
        <f>SUMIFS(F$2:F1886,$A$2:A1886,Extraction[[#This Row],[AreaID]])</f>
        <v>21649</v>
      </c>
      <c r="I1886">
        <f>VLOOKUP(Extraction[[#This Row],[AreaID]],Reserves[],4,FALSE)-Extraction[[#This Row],[OilExtractionToDate]]</f>
        <v>68728</v>
      </c>
      <c r="J1886">
        <f>VLOOKUP(Extraction[[#This Row],[AreaID]],Reserves[],5,FALSE)-Extraction[[#This Row],[GasExtractionToDate]]</f>
        <v>57806</v>
      </c>
    </row>
    <row r="1887" spans="1:10" x14ac:dyDescent="0.35">
      <c r="A1887">
        <v>11</v>
      </c>
      <c r="B1887" t="s">
        <v>14</v>
      </c>
      <c r="C1887" t="s">
        <v>17</v>
      </c>
      <c r="D1887" s="1">
        <v>43284</v>
      </c>
      <c r="E1887">
        <v>121</v>
      </c>
      <c r="F1887">
        <v>102</v>
      </c>
      <c r="G1887">
        <f>SUMIFS(E$2:E1887,$A$2:A1887,Extraction[[#This Row],[AreaID]])</f>
        <v>24926</v>
      </c>
      <c r="H1887">
        <f>SUMIFS(F$2:F1887,$A$2:A1887,Extraction[[#This Row],[AreaID]])</f>
        <v>23239</v>
      </c>
      <c r="I1887">
        <f>VLOOKUP(Extraction[[#This Row],[AreaID]],Reserves[],4,FALSE)-Extraction[[#This Row],[OilExtractionToDate]]</f>
        <v>51054</v>
      </c>
      <c r="J1887">
        <f>VLOOKUP(Extraction[[#This Row],[AreaID]],Reserves[],5,FALSE)-Extraction[[#This Row],[GasExtractionToDate]]</f>
        <v>73558</v>
      </c>
    </row>
    <row r="1888" spans="1:10" x14ac:dyDescent="0.35">
      <c r="A1888">
        <v>9</v>
      </c>
      <c r="B1888" t="s">
        <v>6</v>
      </c>
      <c r="C1888" t="s">
        <v>11</v>
      </c>
      <c r="D1888" s="1">
        <v>43155</v>
      </c>
      <c r="E1888">
        <v>252</v>
      </c>
      <c r="F1888">
        <v>225</v>
      </c>
      <c r="G1888">
        <f>SUMIFS(E$2:E1888,$A$2:A1888,Extraction[[#This Row],[AreaID]])</f>
        <v>19429</v>
      </c>
      <c r="H1888">
        <f>SUMIFS(F$2:F1888,$A$2:A1888,Extraction[[#This Row],[AreaID]])</f>
        <v>17434</v>
      </c>
      <c r="I1888">
        <f>VLOOKUP(Extraction[[#This Row],[AreaID]],Reserves[],4,FALSE)-Extraction[[#This Row],[OilExtractionToDate]]</f>
        <v>71734</v>
      </c>
      <c r="J1888">
        <f>VLOOKUP(Extraction[[#This Row],[AreaID]],Reserves[],5,FALSE)-Extraction[[#This Row],[GasExtractionToDate]]</f>
        <v>78504</v>
      </c>
    </row>
    <row r="1889" spans="1:10" x14ac:dyDescent="0.35">
      <c r="A1889">
        <v>5</v>
      </c>
      <c r="B1889" t="s">
        <v>5</v>
      </c>
      <c r="C1889" t="s">
        <v>9</v>
      </c>
      <c r="D1889" s="1">
        <v>43300</v>
      </c>
      <c r="E1889">
        <v>129</v>
      </c>
      <c r="F1889">
        <v>243</v>
      </c>
      <c r="G1889">
        <f>SUMIFS(E$2:E1889,$A$2:A1889,Extraction[[#This Row],[AreaID]])</f>
        <v>24915</v>
      </c>
      <c r="H1889">
        <f>SUMIFS(F$2:F1889,$A$2:A1889,Extraction[[#This Row],[AreaID]])</f>
        <v>22166</v>
      </c>
      <c r="I1889">
        <f>VLOOKUP(Extraction[[#This Row],[AreaID]],Reserves[],4,FALSE)-Extraction[[#This Row],[OilExtractionToDate]]</f>
        <v>22508</v>
      </c>
      <c r="J1889">
        <f>VLOOKUP(Extraction[[#This Row],[AreaID]],Reserves[],5,FALSE)-Extraction[[#This Row],[GasExtractionToDate]]</f>
        <v>55542</v>
      </c>
    </row>
    <row r="1890" spans="1:10" x14ac:dyDescent="0.35">
      <c r="A1890">
        <v>13</v>
      </c>
      <c r="B1890" t="s">
        <v>15</v>
      </c>
      <c r="C1890" t="s">
        <v>19</v>
      </c>
      <c r="D1890" s="1">
        <v>43259</v>
      </c>
      <c r="E1890">
        <v>214</v>
      </c>
      <c r="F1890">
        <v>294</v>
      </c>
      <c r="G1890">
        <f>SUMIFS(E$2:E1890,$A$2:A1890,Extraction[[#This Row],[AreaID]])</f>
        <v>24189</v>
      </c>
      <c r="H1890">
        <f>SUMIFS(F$2:F1890,$A$2:A1890,Extraction[[#This Row],[AreaID]])</f>
        <v>21943</v>
      </c>
      <c r="I1890">
        <f>VLOOKUP(Extraction[[#This Row],[AreaID]],Reserves[],4,FALSE)-Extraction[[#This Row],[OilExtractionToDate]]</f>
        <v>68514</v>
      </c>
      <c r="J1890">
        <f>VLOOKUP(Extraction[[#This Row],[AreaID]],Reserves[],5,FALSE)-Extraction[[#This Row],[GasExtractionToDate]]</f>
        <v>57512</v>
      </c>
    </row>
    <row r="1891" spans="1:10" x14ac:dyDescent="0.35">
      <c r="A1891">
        <v>14</v>
      </c>
      <c r="B1891" t="s">
        <v>15</v>
      </c>
      <c r="C1891" t="s">
        <v>13</v>
      </c>
      <c r="D1891" s="1">
        <v>43423</v>
      </c>
      <c r="E1891">
        <v>120</v>
      </c>
      <c r="F1891">
        <v>52</v>
      </c>
      <c r="G1891">
        <f>SUMIFS(E$2:E1891,$A$2:A1891,Extraction[[#This Row],[AreaID]])</f>
        <v>27169</v>
      </c>
      <c r="H1891">
        <f>SUMIFS(F$2:F1891,$A$2:A1891,Extraction[[#This Row],[AreaID]])</f>
        <v>24273</v>
      </c>
      <c r="I1891">
        <f>VLOOKUP(Extraction[[#This Row],[AreaID]],Reserves[],4,FALSE)-Extraction[[#This Row],[OilExtractionToDate]]</f>
        <v>48242</v>
      </c>
      <c r="J1891">
        <f>VLOOKUP(Extraction[[#This Row],[AreaID]],Reserves[],5,FALSE)-Extraction[[#This Row],[GasExtractionToDate]]</f>
        <v>51865</v>
      </c>
    </row>
    <row r="1892" spans="1:10" x14ac:dyDescent="0.35">
      <c r="A1892">
        <v>14</v>
      </c>
      <c r="B1892" t="s">
        <v>15</v>
      </c>
      <c r="C1892" t="s">
        <v>13</v>
      </c>
      <c r="D1892" s="1">
        <v>43429</v>
      </c>
      <c r="E1892">
        <v>131</v>
      </c>
      <c r="F1892">
        <v>224</v>
      </c>
      <c r="G1892">
        <f>SUMIFS(E$2:E1892,$A$2:A1892,Extraction[[#This Row],[AreaID]])</f>
        <v>27300</v>
      </c>
      <c r="H1892">
        <f>SUMIFS(F$2:F1892,$A$2:A1892,Extraction[[#This Row],[AreaID]])</f>
        <v>24497</v>
      </c>
      <c r="I1892">
        <f>VLOOKUP(Extraction[[#This Row],[AreaID]],Reserves[],4,FALSE)-Extraction[[#This Row],[OilExtractionToDate]]</f>
        <v>48111</v>
      </c>
      <c r="J1892">
        <f>VLOOKUP(Extraction[[#This Row],[AreaID]],Reserves[],5,FALSE)-Extraction[[#This Row],[GasExtractionToDate]]</f>
        <v>51641</v>
      </c>
    </row>
    <row r="1893" spans="1:10" x14ac:dyDescent="0.35">
      <c r="A1893">
        <v>12</v>
      </c>
      <c r="B1893" t="s">
        <v>14</v>
      </c>
      <c r="C1893" t="s">
        <v>18</v>
      </c>
      <c r="D1893" s="1">
        <v>43293</v>
      </c>
      <c r="E1893">
        <v>257</v>
      </c>
      <c r="F1893">
        <v>260</v>
      </c>
      <c r="G1893">
        <f>SUMIFS(E$2:E1893,$A$2:A1893,Extraction[[#This Row],[AreaID]])</f>
        <v>24519</v>
      </c>
      <c r="H1893">
        <f>SUMIFS(F$2:F1893,$A$2:A1893,Extraction[[#This Row],[AreaID]])</f>
        <v>22865</v>
      </c>
      <c r="I1893">
        <f>VLOOKUP(Extraction[[#This Row],[AreaID]],Reserves[],4,FALSE)-Extraction[[#This Row],[OilExtractionToDate]]</f>
        <v>38868</v>
      </c>
      <c r="J1893">
        <f>VLOOKUP(Extraction[[#This Row],[AreaID]],Reserves[],5,FALSE)-Extraction[[#This Row],[GasExtractionToDate]]</f>
        <v>74340</v>
      </c>
    </row>
    <row r="1894" spans="1:10" x14ac:dyDescent="0.35">
      <c r="A1894">
        <v>2</v>
      </c>
      <c r="B1894" t="s">
        <v>4</v>
      </c>
      <c r="C1894" t="s">
        <v>13</v>
      </c>
      <c r="D1894" s="1">
        <v>43335</v>
      </c>
      <c r="E1894">
        <v>191</v>
      </c>
      <c r="F1894">
        <v>68</v>
      </c>
      <c r="G1894">
        <f>SUMIFS(E$2:E1894,$A$2:A1894,Extraction[[#This Row],[AreaID]])</f>
        <v>26743</v>
      </c>
      <c r="H1894">
        <f>SUMIFS(F$2:F1894,$A$2:A1894,Extraction[[#This Row],[AreaID]])</f>
        <v>24647</v>
      </c>
      <c r="I1894">
        <f>VLOOKUP(Extraction[[#This Row],[AreaID]],Reserves[],4,FALSE)-Extraction[[#This Row],[OilExtractionToDate]]</f>
        <v>37698</v>
      </c>
      <c r="J1894">
        <f>VLOOKUP(Extraction[[#This Row],[AreaID]],Reserves[],5,FALSE)-Extraction[[#This Row],[GasExtractionToDate]]</f>
        <v>61562</v>
      </c>
    </row>
    <row r="1895" spans="1:10" x14ac:dyDescent="0.35">
      <c r="A1895">
        <v>10</v>
      </c>
      <c r="B1895" t="s">
        <v>14</v>
      </c>
      <c r="C1895" t="s">
        <v>16</v>
      </c>
      <c r="D1895" s="1">
        <v>43319</v>
      </c>
      <c r="E1895">
        <v>153</v>
      </c>
      <c r="F1895">
        <v>282</v>
      </c>
      <c r="G1895">
        <f>SUMIFS(E$2:E1895,$A$2:A1895,Extraction[[#This Row],[AreaID]])</f>
        <v>24189</v>
      </c>
      <c r="H1895">
        <f>SUMIFS(F$2:F1895,$A$2:A1895,Extraction[[#This Row],[AreaID]])</f>
        <v>22499</v>
      </c>
      <c r="I1895">
        <f>VLOOKUP(Extraction[[#This Row],[AreaID]],Reserves[],4,FALSE)-Extraction[[#This Row],[OilExtractionToDate]]</f>
        <v>53039</v>
      </c>
      <c r="J1895">
        <f>VLOOKUP(Extraction[[#This Row],[AreaID]],Reserves[],5,FALSE)-Extraction[[#This Row],[GasExtractionToDate]]</f>
        <v>42754</v>
      </c>
    </row>
    <row r="1896" spans="1:10" x14ac:dyDescent="0.35">
      <c r="A1896">
        <v>10</v>
      </c>
      <c r="B1896" t="s">
        <v>14</v>
      </c>
      <c r="C1896" t="s">
        <v>16</v>
      </c>
      <c r="D1896" s="1">
        <v>43327</v>
      </c>
      <c r="E1896">
        <v>267</v>
      </c>
      <c r="F1896">
        <v>81</v>
      </c>
      <c r="G1896">
        <f>SUMIFS(E$2:E1896,$A$2:A1896,Extraction[[#This Row],[AreaID]])</f>
        <v>24456</v>
      </c>
      <c r="H1896">
        <f>SUMIFS(F$2:F1896,$A$2:A1896,Extraction[[#This Row],[AreaID]])</f>
        <v>22580</v>
      </c>
      <c r="I1896">
        <f>VLOOKUP(Extraction[[#This Row],[AreaID]],Reserves[],4,FALSE)-Extraction[[#This Row],[OilExtractionToDate]]</f>
        <v>52772</v>
      </c>
      <c r="J1896">
        <f>VLOOKUP(Extraction[[#This Row],[AreaID]],Reserves[],5,FALSE)-Extraction[[#This Row],[GasExtractionToDate]]</f>
        <v>42673</v>
      </c>
    </row>
    <row r="1897" spans="1:10" x14ac:dyDescent="0.35">
      <c r="A1897">
        <v>5</v>
      </c>
      <c r="B1897" t="s">
        <v>5</v>
      </c>
      <c r="C1897" t="s">
        <v>9</v>
      </c>
      <c r="D1897" s="1">
        <v>43304</v>
      </c>
      <c r="E1897">
        <v>101</v>
      </c>
      <c r="F1897">
        <v>285</v>
      </c>
      <c r="G1897">
        <f>SUMIFS(E$2:E1897,$A$2:A1897,Extraction[[#This Row],[AreaID]])</f>
        <v>25016</v>
      </c>
      <c r="H1897">
        <f>SUMIFS(F$2:F1897,$A$2:A1897,Extraction[[#This Row],[AreaID]])</f>
        <v>22451</v>
      </c>
      <c r="I1897">
        <f>VLOOKUP(Extraction[[#This Row],[AreaID]],Reserves[],4,FALSE)-Extraction[[#This Row],[OilExtractionToDate]]</f>
        <v>22407</v>
      </c>
      <c r="J1897">
        <f>VLOOKUP(Extraction[[#This Row],[AreaID]],Reserves[],5,FALSE)-Extraction[[#This Row],[GasExtractionToDate]]</f>
        <v>55257</v>
      </c>
    </row>
    <row r="1898" spans="1:10" x14ac:dyDescent="0.35">
      <c r="A1898">
        <v>10</v>
      </c>
      <c r="B1898" t="s">
        <v>14</v>
      </c>
      <c r="C1898" t="s">
        <v>16</v>
      </c>
      <c r="D1898" s="1">
        <v>43332</v>
      </c>
      <c r="E1898">
        <v>147</v>
      </c>
      <c r="F1898">
        <v>226</v>
      </c>
      <c r="G1898">
        <f>SUMIFS(E$2:E1898,$A$2:A1898,Extraction[[#This Row],[AreaID]])</f>
        <v>24603</v>
      </c>
      <c r="H1898">
        <f>SUMIFS(F$2:F1898,$A$2:A1898,Extraction[[#This Row],[AreaID]])</f>
        <v>22806</v>
      </c>
      <c r="I1898">
        <f>VLOOKUP(Extraction[[#This Row],[AreaID]],Reserves[],4,FALSE)-Extraction[[#This Row],[OilExtractionToDate]]</f>
        <v>52625</v>
      </c>
      <c r="J1898">
        <f>VLOOKUP(Extraction[[#This Row],[AreaID]],Reserves[],5,FALSE)-Extraction[[#This Row],[GasExtractionToDate]]</f>
        <v>42447</v>
      </c>
    </row>
    <row r="1899" spans="1:10" x14ac:dyDescent="0.35">
      <c r="A1899">
        <v>10</v>
      </c>
      <c r="B1899" t="s">
        <v>14</v>
      </c>
      <c r="C1899" t="s">
        <v>16</v>
      </c>
      <c r="D1899" s="1">
        <v>43338</v>
      </c>
      <c r="E1899">
        <v>214</v>
      </c>
      <c r="F1899">
        <v>208</v>
      </c>
      <c r="G1899">
        <f>SUMIFS(E$2:E1899,$A$2:A1899,Extraction[[#This Row],[AreaID]])</f>
        <v>24817</v>
      </c>
      <c r="H1899">
        <f>SUMIFS(F$2:F1899,$A$2:A1899,Extraction[[#This Row],[AreaID]])</f>
        <v>23014</v>
      </c>
      <c r="I1899">
        <f>VLOOKUP(Extraction[[#This Row],[AreaID]],Reserves[],4,FALSE)-Extraction[[#This Row],[OilExtractionToDate]]</f>
        <v>52411</v>
      </c>
      <c r="J1899">
        <f>VLOOKUP(Extraction[[#This Row],[AreaID]],Reserves[],5,FALSE)-Extraction[[#This Row],[GasExtractionToDate]]</f>
        <v>42239</v>
      </c>
    </row>
    <row r="1900" spans="1:10" x14ac:dyDescent="0.35">
      <c r="A1900">
        <v>4</v>
      </c>
      <c r="B1900" t="s">
        <v>5</v>
      </c>
      <c r="C1900" t="s">
        <v>8</v>
      </c>
      <c r="D1900" s="1">
        <v>43275</v>
      </c>
      <c r="E1900">
        <v>246</v>
      </c>
      <c r="F1900">
        <v>251</v>
      </c>
      <c r="G1900">
        <f>SUMIFS(E$2:E1900,$A$2:A1900,Extraction[[#This Row],[AreaID]])</f>
        <v>23919</v>
      </c>
      <c r="H1900">
        <f>SUMIFS(F$2:F1900,$A$2:A1900,Extraction[[#This Row],[AreaID]])</f>
        <v>21298</v>
      </c>
      <c r="I1900">
        <f>VLOOKUP(Extraction[[#This Row],[AreaID]],Reserves[],4,FALSE)-Extraction[[#This Row],[OilExtractionToDate]]</f>
        <v>41271</v>
      </c>
      <c r="J1900">
        <f>VLOOKUP(Extraction[[#This Row],[AreaID]],Reserves[],5,FALSE)-Extraction[[#This Row],[GasExtractionToDate]]</f>
        <v>67155</v>
      </c>
    </row>
    <row r="1901" spans="1:10" x14ac:dyDescent="0.35">
      <c r="A1901">
        <v>3</v>
      </c>
      <c r="B1901" t="s">
        <v>4</v>
      </c>
      <c r="C1901" t="s">
        <v>7</v>
      </c>
      <c r="D1901" s="1">
        <v>43278</v>
      </c>
      <c r="E1901">
        <v>250</v>
      </c>
      <c r="F1901">
        <v>269</v>
      </c>
      <c r="G1901">
        <f>SUMIFS(E$2:E1901,$A$2:A1901,Extraction[[#This Row],[AreaID]])</f>
        <v>23127</v>
      </c>
      <c r="H1901">
        <f>SUMIFS(F$2:F1901,$A$2:A1901,Extraction[[#This Row],[AreaID]])</f>
        <v>20357</v>
      </c>
      <c r="I1901">
        <f>VLOOKUP(Extraction[[#This Row],[AreaID]],Reserves[],4,FALSE)-Extraction[[#This Row],[OilExtractionToDate]]</f>
        <v>29031</v>
      </c>
      <c r="J1901">
        <f>VLOOKUP(Extraction[[#This Row],[AreaID]],Reserves[],5,FALSE)-Extraction[[#This Row],[GasExtractionToDate]]</f>
        <v>76081</v>
      </c>
    </row>
    <row r="1902" spans="1:10" x14ac:dyDescent="0.35">
      <c r="A1902">
        <v>10</v>
      </c>
      <c r="B1902" t="s">
        <v>14</v>
      </c>
      <c r="C1902" t="s">
        <v>16</v>
      </c>
      <c r="D1902" s="1">
        <v>43343</v>
      </c>
      <c r="E1902">
        <v>147</v>
      </c>
      <c r="F1902">
        <v>150</v>
      </c>
      <c r="G1902">
        <f>SUMIFS(E$2:E1902,$A$2:A1902,Extraction[[#This Row],[AreaID]])</f>
        <v>24964</v>
      </c>
      <c r="H1902">
        <f>SUMIFS(F$2:F1902,$A$2:A1902,Extraction[[#This Row],[AreaID]])</f>
        <v>23164</v>
      </c>
      <c r="I1902">
        <f>VLOOKUP(Extraction[[#This Row],[AreaID]],Reserves[],4,FALSE)-Extraction[[#This Row],[OilExtractionToDate]]</f>
        <v>52264</v>
      </c>
      <c r="J1902">
        <f>VLOOKUP(Extraction[[#This Row],[AreaID]],Reserves[],5,FALSE)-Extraction[[#This Row],[GasExtractionToDate]]</f>
        <v>42089</v>
      </c>
    </row>
    <row r="1903" spans="1:10" x14ac:dyDescent="0.35">
      <c r="A1903">
        <v>10</v>
      </c>
      <c r="B1903" t="s">
        <v>14</v>
      </c>
      <c r="C1903" t="s">
        <v>16</v>
      </c>
      <c r="D1903" s="1">
        <v>43347</v>
      </c>
      <c r="E1903">
        <v>180</v>
      </c>
      <c r="F1903">
        <v>107</v>
      </c>
      <c r="G1903">
        <f>SUMIFS(E$2:E1903,$A$2:A1903,Extraction[[#This Row],[AreaID]])</f>
        <v>25144</v>
      </c>
      <c r="H1903">
        <f>SUMIFS(F$2:F1903,$A$2:A1903,Extraction[[#This Row],[AreaID]])</f>
        <v>23271</v>
      </c>
      <c r="I1903">
        <f>VLOOKUP(Extraction[[#This Row],[AreaID]],Reserves[],4,FALSE)-Extraction[[#This Row],[OilExtractionToDate]]</f>
        <v>52084</v>
      </c>
      <c r="J1903">
        <f>VLOOKUP(Extraction[[#This Row],[AreaID]],Reserves[],5,FALSE)-Extraction[[#This Row],[GasExtractionToDate]]</f>
        <v>41982</v>
      </c>
    </row>
    <row r="1904" spans="1:10" x14ac:dyDescent="0.35">
      <c r="A1904">
        <v>1</v>
      </c>
      <c r="B1904" t="s">
        <v>4</v>
      </c>
      <c r="C1904" t="s">
        <v>12</v>
      </c>
      <c r="D1904" s="1">
        <v>43449</v>
      </c>
      <c r="E1904">
        <v>281</v>
      </c>
      <c r="F1904">
        <v>175</v>
      </c>
      <c r="G1904">
        <f>SUMIFS(E$2:E1904,$A$2:A1904,Extraction[[#This Row],[AreaID]])</f>
        <v>28895</v>
      </c>
      <c r="H1904">
        <f>SUMIFS(F$2:F1904,$A$2:A1904,Extraction[[#This Row],[AreaID]])</f>
        <v>28091</v>
      </c>
      <c r="I1904">
        <f>VLOOKUP(Extraction[[#This Row],[AreaID]],Reserves[],4,FALSE)-Extraction[[#This Row],[OilExtractionToDate]]</f>
        <v>58695</v>
      </c>
      <c r="J1904">
        <f>VLOOKUP(Extraction[[#This Row],[AreaID]],Reserves[],5,FALSE)-Extraction[[#This Row],[GasExtractionToDate]]</f>
        <v>44510</v>
      </c>
    </row>
    <row r="1905" spans="1:10" x14ac:dyDescent="0.35">
      <c r="A1905">
        <v>11</v>
      </c>
      <c r="B1905" t="s">
        <v>14</v>
      </c>
      <c r="C1905" t="s">
        <v>17</v>
      </c>
      <c r="D1905" s="1">
        <v>43288</v>
      </c>
      <c r="E1905">
        <v>83</v>
      </c>
      <c r="F1905">
        <v>98</v>
      </c>
      <c r="G1905">
        <f>SUMIFS(E$2:E1905,$A$2:A1905,Extraction[[#This Row],[AreaID]])</f>
        <v>25009</v>
      </c>
      <c r="H1905">
        <f>SUMIFS(F$2:F1905,$A$2:A1905,Extraction[[#This Row],[AreaID]])</f>
        <v>23337</v>
      </c>
      <c r="I1905">
        <f>VLOOKUP(Extraction[[#This Row],[AreaID]],Reserves[],4,FALSE)-Extraction[[#This Row],[OilExtractionToDate]]</f>
        <v>50971</v>
      </c>
      <c r="J1905">
        <f>VLOOKUP(Extraction[[#This Row],[AreaID]],Reserves[],5,FALSE)-Extraction[[#This Row],[GasExtractionToDate]]</f>
        <v>73460</v>
      </c>
    </row>
    <row r="1906" spans="1:10" x14ac:dyDescent="0.35">
      <c r="A1906">
        <v>9</v>
      </c>
      <c r="B1906" t="s">
        <v>6</v>
      </c>
      <c r="C1906" t="s">
        <v>11</v>
      </c>
      <c r="D1906" s="1">
        <v>43159</v>
      </c>
      <c r="E1906">
        <v>168</v>
      </c>
      <c r="F1906">
        <v>198</v>
      </c>
      <c r="G1906">
        <f>SUMIFS(E$2:E1906,$A$2:A1906,Extraction[[#This Row],[AreaID]])</f>
        <v>19597</v>
      </c>
      <c r="H1906">
        <f>SUMIFS(F$2:F1906,$A$2:A1906,Extraction[[#This Row],[AreaID]])</f>
        <v>17632</v>
      </c>
      <c r="I1906">
        <f>VLOOKUP(Extraction[[#This Row],[AreaID]],Reserves[],4,FALSE)-Extraction[[#This Row],[OilExtractionToDate]]</f>
        <v>71566</v>
      </c>
      <c r="J1906">
        <f>VLOOKUP(Extraction[[#This Row],[AreaID]],Reserves[],5,FALSE)-Extraction[[#This Row],[GasExtractionToDate]]</f>
        <v>78306</v>
      </c>
    </row>
    <row r="1907" spans="1:10" x14ac:dyDescent="0.35">
      <c r="A1907">
        <v>9</v>
      </c>
      <c r="B1907" t="s">
        <v>6</v>
      </c>
      <c r="C1907" t="s">
        <v>11</v>
      </c>
      <c r="D1907" s="1">
        <v>43166</v>
      </c>
      <c r="E1907">
        <v>173</v>
      </c>
      <c r="F1907">
        <v>84</v>
      </c>
      <c r="G1907">
        <f>SUMIFS(E$2:E1907,$A$2:A1907,Extraction[[#This Row],[AreaID]])</f>
        <v>19770</v>
      </c>
      <c r="H1907">
        <f>SUMIFS(F$2:F1907,$A$2:A1907,Extraction[[#This Row],[AreaID]])</f>
        <v>17716</v>
      </c>
      <c r="I1907">
        <f>VLOOKUP(Extraction[[#This Row],[AreaID]],Reserves[],4,FALSE)-Extraction[[#This Row],[OilExtractionToDate]]</f>
        <v>71393</v>
      </c>
      <c r="J1907">
        <f>VLOOKUP(Extraction[[#This Row],[AreaID]],Reserves[],5,FALSE)-Extraction[[#This Row],[GasExtractionToDate]]</f>
        <v>78222</v>
      </c>
    </row>
    <row r="1908" spans="1:10" x14ac:dyDescent="0.35">
      <c r="A1908">
        <v>11</v>
      </c>
      <c r="B1908" t="s">
        <v>14</v>
      </c>
      <c r="C1908" t="s">
        <v>17</v>
      </c>
      <c r="D1908" s="1">
        <v>43292</v>
      </c>
      <c r="E1908">
        <v>125</v>
      </c>
      <c r="F1908">
        <v>140</v>
      </c>
      <c r="G1908">
        <f>SUMIFS(E$2:E1908,$A$2:A1908,Extraction[[#This Row],[AreaID]])</f>
        <v>25134</v>
      </c>
      <c r="H1908">
        <f>SUMIFS(F$2:F1908,$A$2:A1908,Extraction[[#This Row],[AreaID]])</f>
        <v>23477</v>
      </c>
      <c r="I1908">
        <f>VLOOKUP(Extraction[[#This Row],[AreaID]],Reserves[],4,FALSE)-Extraction[[#This Row],[OilExtractionToDate]]</f>
        <v>50846</v>
      </c>
      <c r="J1908">
        <f>VLOOKUP(Extraction[[#This Row],[AreaID]],Reserves[],5,FALSE)-Extraction[[#This Row],[GasExtractionToDate]]</f>
        <v>73320</v>
      </c>
    </row>
    <row r="1909" spans="1:10" x14ac:dyDescent="0.35">
      <c r="A1909">
        <v>2</v>
      </c>
      <c r="B1909" t="s">
        <v>4</v>
      </c>
      <c r="C1909" t="s">
        <v>13</v>
      </c>
      <c r="D1909" s="1">
        <v>43338</v>
      </c>
      <c r="E1909">
        <v>248</v>
      </c>
      <c r="F1909">
        <v>68</v>
      </c>
      <c r="G1909">
        <f>SUMIFS(E$2:E1909,$A$2:A1909,Extraction[[#This Row],[AreaID]])</f>
        <v>26991</v>
      </c>
      <c r="H1909">
        <f>SUMIFS(F$2:F1909,$A$2:A1909,Extraction[[#This Row],[AreaID]])</f>
        <v>24715</v>
      </c>
      <c r="I1909">
        <f>VLOOKUP(Extraction[[#This Row],[AreaID]],Reserves[],4,FALSE)-Extraction[[#This Row],[OilExtractionToDate]]</f>
        <v>37450</v>
      </c>
      <c r="J1909">
        <f>VLOOKUP(Extraction[[#This Row],[AreaID]],Reserves[],5,FALSE)-Extraction[[#This Row],[GasExtractionToDate]]</f>
        <v>61494</v>
      </c>
    </row>
    <row r="1910" spans="1:10" x14ac:dyDescent="0.35">
      <c r="A1910">
        <v>13</v>
      </c>
      <c r="B1910" t="s">
        <v>15</v>
      </c>
      <c r="C1910" t="s">
        <v>19</v>
      </c>
      <c r="D1910" s="1">
        <v>43267</v>
      </c>
      <c r="E1910">
        <v>254</v>
      </c>
      <c r="F1910">
        <v>265</v>
      </c>
      <c r="G1910">
        <f>SUMIFS(E$2:E1910,$A$2:A1910,Extraction[[#This Row],[AreaID]])</f>
        <v>24443</v>
      </c>
      <c r="H1910">
        <f>SUMIFS(F$2:F1910,$A$2:A1910,Extraction[[#This Row],[AreaID]])</f>
        <v>22208</v>
      </c>
      <c r="I1910">
        <f>VLOOKUP(Extraction[[#This Row],[AreaID]],Reserves[],4,FALSE)-Extraction[[#This Row],[OilExtractionToDate]]</f>
        <v>68260</v>
      </c>
      <c r="J1910">
        <f>VLOOKUP(Extraction[[#This Row],[AreaID]],Reserves[],5,FALSE)-Extraction[[#This Row],[GasExtractionToDate]]</f>
        <v>57247</v>
      </c>
    </row>
    <row r="1911" spans="1:10" x14ac:dyDescent="0.35">
      <c r="A1911">
        <v>3</v>
      </c>
      <c r="B1911" t="s">
        <v>4</v>
      </c>
      <c r="C1911" t="s">
        <v>7</v>
      </c>
      <c r="D1911" s="1">
        <v>43282</v>
      </c>
      <c r="E1911">
        <v>200</v>
      </c>
      <c r="F1911">
        <v>195</v>
      </c>
      <c r="G1911">
        <f>SUMIFS(E$2:E1911,$A$2:A1911,Extraction[[#This Row],[AreaID]])</f>
        <v>23327</v>
      </c>
      <c r="H1911">
        <f>SUMIFS(F$2:F1911,$A$2:A1911,Extraction[[#This Row],[AreaID]])</f>
        <v>20552</v>
      </c>
      <c r="I1911">
        <f>VLOOKUP(Extraction[[#This Row],[AreaID]],Reserves[],4,FALSE)-Extraction[[#This Row],[OilExtractionToDate]]</f>
        <v>28831</v>
      </c>
      <c r="J1911">
        <f>VLOOKUP(Extraction[[#This Row],[AreaID]],Reserves[],5,FALSE)-Extraction[[#This Row],[GasExtractionToDate]]</f>
        <v>75886</v>
      </c>
    </row>
    <row r="1912" spans="1:10" x14ac:dyDescent="0.35">
      <c r="A1912">
        <v>5</v>
      </c>
      <c r="B1912" t="s">
        <v>5</v>
      </c>
      <c r="C1912" t="s">
        <v>9</v>
      </c>
      <c r="D1912" s="1">
        <v>43309</v>
      </c>
      <c r="E1912">
        <v>123</v>
      </c>
      <c r="F1912">
        <v>116</v>
      </c>
      <c r="G1912">
        <f>SUMIFS(E$2:E1912,$A$2:A1912,Extraction[[#This Row],[AreaID]])</f>
        <v>25139</v>
      </c>
      <c r="H1912">
        <f>SUMIFS(F$2:F1912,$A$2:A1912,Extraction[[#This Row],[AreaID]])</f>
        <v>22567</v>
      </c>
      <c r="I1912">
        <f>VLOOKUP(Extraction[[#This Row],[AreaID]],Reserves[],4,FALSE)-Extraction[[#This Row],[OilExtractionToDate]]</f>
        <v>22284</v>
      </c>
      <c r="J1912">
        <f>VLOOKUP(Extraction[[#This Row],[AreaID]],Reserves[],5,FALSE)-Extraction[[#This Row],[GasExtractionToDate]]</f>
        <v>55141</v>
      </c>
    </row>
    <row r="1913" spans="1:10" x14ac:dyDescent="0.35">
      <c r="A1913">
        <v>11</v>
      </c>
      <c r="B1913" t="s">
        <v>14</v>
      </c>
      <c r="C1913" t="s">
        <v>17</v>
      </c>
      <c r="D1913" s="1">
        <v>43296</v>
      </c>
      <c r="E1913">
        <v>149</v>
      </c>
      <c r="F1913">
        <v>198</v>
      </c>
      <c r="G1913">
        <f>SUMIFS(E$2:E1913,$A$2:A1913,Extraction[[#This Row],[AreaID]])</f>
        <v>25283</v>
      </c>
      <c r="H1913">
        <f>SUMIFS(F$2:F1913,$A$2:A1913,Extraction[[#This Row],[AreaID]])</f>
        <v>23675</v>
      </c>
      <c r="I1913">
        <f>VLOOKUP(Extraction[[#This Row],[AreaID]],Reserves[],4,FALSE)-Extraction[[#This Row],[OilExtractionToDate]]</f>
        <v>50697</v>
      </c>
      <c r="J1913">
        <f>VLOOKUP(Extraction[[#This Row],[AreaID]],Reserves[],5,FALSE)-Extraction[[#This Row],[GasExtractionToDate]]</f>
        <v>73122</v>
      </c>
    </row>
    <row r="1914" spans="1:10" x14ac:dyDescent="0.35">
      <c r="A1914">
        <v>12</v>
      </c>
      <c r="B1914" t="s">
        <v>14</v>
      </c>
      <c r="C1914" t="s">
        <v>18</v>
      </c>
      <c r="D1914" s="1">
        <v>43299</v>
      </c>
      <c r="E1914">
        <v>287</v>
      </c>
      <c r="F1914">
        <v>254</v>
      </c>
      <c r="G1914">
        <f>SUMIFS(E$2:E1914,$A$2:A1914,Extraction[[#This Row],[AreaID]])</f>
        <v>24806</v>
      </c>
      <c r="H1914">
        <f>SUMIFS(F$2:F1914,$A$2:A1914,Extraction[[#This Row],[AreaID]])</f>
        <v>23119</v>
      </c>
      <c r="I1914">
        <f>VLOOKUP(Extraction[[#This Row],[AreaID]],Reserves[],4,FALSE)-Extraction[[#This Row],[OilExtractionToDate]]</f>
        <v>38581</v>
      </c>
      <c r="J1914">
        <f>VLOOKUP(Extraction[[#This Row],[AreaID]],Reserves[],5,FALSE)-Extraction[[#This Row],[GasExtractionToDate]]</f>
        <v>74086</v>
      </c>
    </row>
    <row r="1915" spans="1:10" x14ac:dyDescent="0.35">
      <c r="A1915">
        <v>9</v>
      </c>
      <c r="B1915" t="s">
        <v>6</v>
      </c>
      <c r="C1915" t="s">
        <v>11</v>
      </c>
      <c r="D1915" s="1">
        <v>43170</v>
      </c>
      <c r="E1915">
        <v>197</v>
      </c>
      <c r="F1915">
        <v>238</v>
      </c>
      <c r="G1915">
        <f>SUMIFS(E$2:E1915,$A$2:A1915,Extraction[[#This Row],[AreaID]])</f>
        <v>19967</v>
      </c>
      <c r="H1915">
        <f>SUMIFS(F$2:F1915,$A$2:A1915,Extraction[[#This Row],[AreaID]])</f>
        <v>17954</v>
      </c>
      <c r="I1915">
        <f>VLOOKUP(Extraction[[#This Row],[AreaID]],Reserves[],4,FALSE)-Extraction[[#This Row],[OilExtractionToDate]]</f>
        <v>71196</v>
      </c>
      <c r="J1915">
        <f>VLOOKUP(Extraction[[#This Row],[AreaID]],Reserves[],5,FALSE)-Extraction[[#This Row],[GasExtractionToDate]]</f>
        <v>77984</v>
      </c>
    </row>
    <row r="1916" spans="1:10" x14ac:dyDescent="0.35">
      <c r="A1916">
        <v>9</v>
      </c>
      <c r="B1916" t="s">
        <v>6</v>
      </c>
      <c r="C1916" t="s">
        <v>11</v>
      </c>
      <c r="D1916" s="1">
        <v>43176</v>
      </c>
      <c r="E1916">
        <v>227</v>
      </c>
      <c r="F1916">
        <v>170</v>
      </c>
      <c r="G1916">
        <f>SUMIFS(E$2:E1916,$A$2:A1916,Extraction[[#This Row],[AreaID]])</f>
        <v>20194</v>
      </c>
      <c r="H1916">
        <f>SUMIFS(F$2:F1916,$A$2:A1916,Extraction[[#This Row],[AreaID]])</f>
        <v>18124</v>
      </c>
      <c r="I1916">
        <f>VLOOKUP(Extraction[[#This Row],[AreaID]],Reserves[],4,FALSE)-Extraction[[#This Row],[OilExtractionToDate]]</f>
        <v>70969</v>
      </c>
      <c r="J1916">
        <f>VLOOKUP(Extraction[[#This Row],[AreaID]],Reserves[],5,FALSE)-Extraction[[#This Row],[GasExtractionToDate]]</f>
        <v>77814</v>
      </c>
    </row>
    <row r="1917" spans="1:10" x14ac:dyDescent="0.35">
      <c r="A1917">
        <v>13</v>
      </c>
      <c r="B1917" t="s">
        <v>15</v>
      </c>
      <c r="C1917" t="s">
        <v>19</v>
      </c>
      <c r="D1917" s="1">
        <v>43275</v>
      </c>
      <c r="E1917">
        <v>141</v>
      </c>
      <c r="F1917">
        <v>292</v>
      </c>
      <c r="G1917">
        <f>SUMIFS(E$2:E1917,$A$2:A1917,Extraction[[#This Row],[AreaID]])</f>
        <v>24584</v>
      </c>
      <c r="H1917">
        <f>SUMIFS(F$2:F1917,$A$2:A1917,Extraction[[#This Row],[AreaID]])</f>
        <v>22500</v>
      </c>
      <c r="I1917">
        <f>VLOOKUP(Extraction[[#This Row],[AreaID]],Reserves[],4,FALSE)-Extraction[[#This Row],[OilExtractionToDate]]</f>
        <v>68119</v>
      </c>
      <c r="J1917">
        <f>VLOOKUP(Extraction[[#This Row],[AreaID]],Reserves[],5,FALSE)-Extraction[[#This Row],[GasExtractionToDate]]</f>
        <v>56955</v>
      </c>
    </row>
    <row r="1918" spans="1:10" x14ac:dyDescent="0.35">
      <c r="A1918">
        <v>9</v>
      </c>
      <c r="B1918" t="s">
        <v>6</v>
      </c>
      <c r="C1918" t="s">
        <v>11</v>
      </c>
      <c r="D1918" s="1">
        <v>43179</v>
      </c>
      <c r="E1918">
        <v>114</v>
      </c>
      <c r="F1918">
        <v>94</v>
      </c>
      <c r="G1918">
        <f>SUMIFS(E$2:E1918,$A$2:A1918,Extraction[[#This Row],[AreaID]])</f>
        <v>20308</v>
      </c>
      <c r="H1918">
        <f>SUMIFS(F$2:F1918,$A$2:A1918,Extraction[[#This Row],[AreaID]])</f>
        <v>18218</v>
      </c>
      <c r="I1918">
        <f>VLOOKUP(Extraction[[#This Row],[AreaID]],Reserves[],4,FALSE)-Extraction[[#This Row],[OilExtractionToDate]]</f>
        <v>70855</v>
      </c>
      <c r="J1918">
        <f>VLOOKUP(Extraction[[#This Row],[AreaID]],Reserves[],5,FALSE)-Extraction[[#This Row],[GasExtractionToDate]]</f>
        <v>77720</v>
      </c>
    </row>
    <row r="1919" spans="1:10" x14ac:dyDescent="0.35">
      <c r="A1919">
        <v>4</v>
      </c>
      <c r="B1919" t="s">
        <v>5</v>
      </c>
      <c r="C1919" t="s">
        <v>8</v>
      </c>
      <c r="D1919" s="1">
        <v>43279</v>
      </c>
      <c r="E1919">
        <v>297</v>
      </c>
      <c r="F1919">
        <v>108</v>
      </c>
      <c r="G1919">
        <f>SUMIFS(E$2:E1919,$A$2:A1919,Extraction[[#This Row],[AreaID]])</f>
        <v>24216</v>
      </c>
      <c r="H1919">
        <f>SUMIFS(F$2:F1919,$A$2:A1919,Extraction[[#This Row],[AreaID]])</f>
        <v>21406</v>
      </c>
      <c r="I1919">
        <f>VLOOKUP(Extraction[[#This Row],[AreaID]],Reserves[],4,FALSE)-Extraction[[#This Row],[OilExtractionToDate]]</f>
        <v>40974</v>
      </c>
      <c r="J1919">
        <f>VLOOKUP(Extraction[[#This Row],[AreaID]],Reserves[],5,FALSE)-Extraction[[#This Row],[GasExtractionToDate]]</f>
        <v>67047</v>
      </c>
    </row>
    <row r="1920" spans="1:10" x14ac:dyDescent="0.35">
      <c r="A1920">
        <v>11</v>
      </c>
      <c r="B1920" t="s">
        <v>14</v>
      </c>
      <c r="C1920" t="s">
        <v>17</v>
      </c>
      <c r="D1920" s="1">
        <v>43300</v>
      </c>
      <c r="E1920">
        <v>151</v>
      </c>
      <c r="F1920">
        <v>132</v>
      </c>
      <c r="G1920">
        <f>SUMIFS(E$2:E1920,$A$2:A1920,Extraction[[#This Row],[AreaID]])</f>
        <v>25434</v>
      </c>
      <c r="H1920">
        <f>SUMIFS(F$2:F1920,$A$2:A1920,Extraction[[#This Row],[AreaID]])</f>
        <v>23807</v>
      </c>
      <c r="I1920">
        <f>VLOOKUP(Extraction[[#This Row],[AreaID]],Reserves[],4,FALSE)-Extraction[[#This Row],[OilExtractionToDate]]</f>
        <v>50546</v>
      </c>
      <c r="J1920">
        <f>VLOOKUP(Extraction[[#This Row],[AreaID]],Reserves[],5,FALSE)-Extraction[[#This Row],[GasExtractionToDate]]</f>
        <v>72990</v>
      </c>
    </row>
    <row r="1921" spans="1:10" x14ac:dyDescent="0.35">
      <c r="A1921">
        <v>1</v>
      </c>
      <c r="B1921" t="s">
        <v>4</v>
      </c>
      <c r="C1921" t="s">
        <v>12</v>
      </c>
      <c r="D1921" s="1">
        <v>43452</v>
      </c>
      <c r="E1921">
        <v>175</v>
      </c>
      <c r="F1921">
        <v>171</v>
      </c>
      <c r="G1921">
        <f>SUMIFS(E$2:E1921,$A$2:A1921,Extraction[[#This Row],[AreaID]])</f>
        <v>29070</v>
      </c>
      <c r="H1921">
        <f>SUMIFS(F$2:F1921,$A$2:A1921,Extraction[[#This Row],[AreaID]])</f>
        <v>28262</v>
      </c>
      <c r="I1921">
        <f>VLOOKUP(Extraction[[#This Row],[AreaID]],Reserves[],4,FALSE)-Extraction[[#This Row],[OilExtractionToDate]]</f>
        <v>58520</v>
      </c>
      <c r="J1921">
        <f>VLOOKUP(Extraction[[#This Row],[AreaID]],Reserves[],5,FALSE)-Extraction[[#This Row],[GasExtractionToDate]]</f>
        <v>44339</v>
      </c>
    </row>
    <row r="1922" spans="1:10" x14ac:dyDescent="0.35">
      <c r="A1922">
        <v>9</v>
      </c>
      <c r="B1922" t="s">
        <v>6</v>
      </c>
      <c r="C1922" t="s">
        <v>11</v>
      </c>
      <c r="D1922" s="1">
        <v>43185</v>
      </c>
      <c r="E1922">
        <v>224</v>
      </c>
      <c r="F1922">
        <v>89</v>
      </c>
      <c r="G1922">
        <f>SUMIFS(E$2:E1922,$A$2:A1922,Extraction[[#This Row],[AreaID]])</f>
        <v>20532</v>
      </c>
      <c r="H1922">
        <f>SUMIFS(F$2:F1922,$A$2:A1922,Extraction[[#This Row],[AreaID]])</f>
        <v>18307</v>
      </c>
      <c r="I1922">
        <f>VLOOKUP(Extraction[[#This Row],[AreaID]],Reserves[],4,FALSE)-Extraction[[#This Row],[OilExtractionToDate]]</f>
        <v>70631</v>
      </c>
      <c r="J1922">
        <f>VLOOKUP(Extraction[[#This Row],[AreaID]],Reserves[],5,FALSE)-Extraction[[#This Row],[GasExtractionToDate]]</f>
        <v>77631</v>
      </c>
    </row>
    <row r="1923" spans="1:10" x14ac:dyDescent="0.35">
      <c r="A1923">
        <v>4</v>
      </c>
      <c r="B1923" t="s">
        <v>5</v>
      </c>
      <c r="C1923" t="s">
        <v>8</v>
      </c>
      <c r="D1923" s="1">
        <v>43282</v>
      </c>
      <c r="E1923">
        <v>223</v>
      </c>
      <c r="F1923">
        <v>172</v>
      </c>
      <c r="G1923">
        <f>SUMIFS(E$2:E1923,$A$2:A1923,Extraction[[#This Row],[AreaID]])</f>
        <v>24439</v>
      </c>
      <c r="H1923">
        <f>SUMIFS(F$2:F1923,$A$2:A1923,Extraction[[#This Row],[AreaID]])</f>
        <v>21578</v>
      </c>
      <c r="I1923">
        <f>VLOOKUP(Extraction[[#This Row],[AreaID]],Reserves[],4,FALSE)-Extraction[[#This Row],[OilExtractionToDate]]</f>
        <v>40751</v>
      </c>
      <c r="J1923">
        <f>VLOOKUP(Extraction[[#This Row],[AreaID]],Reserves[],5,FALSE)-Extraction[[#This Row],[GasExtractionToDate]]</f>
        <v>66875</v>
      </c>
    </row>
    <row r="1924" spans="1:10" x14ac:dyDescent="0.35">
      <c r="A1924">
        <v>11</v>
      </c>
      <c r="B1924" t="s">
        <v>14</v>
      </c>
      <c r="C1924" t="s">
        <v>17</v>
      </c>
      <c r="D1924" s="1">
        <v>43307</v>
      </c>
      <c r="E1924">
        <v>91</v>
      </c>
      <c r="F1924">
        <v>67</v>
      </c>
      <c r="G1924">
        <f>SUMIFS(E$2:E1924,$A$2:A1924,Extraction[[#This Row],[AreaID]])</f>
        <v>25525</v>
      </c>
      <c r="H1924">
        <f>SUMIFS(F$2:F1924,$A$2:A1924,Extraction[[#This Row],[AreaID]])</f>
        <v>23874</v>
      </c>
      <c r="I1924">
        <f>VLOOKUP(Extraction[[#This Row],[AreaID]],Reserves[],4,FALSE)-Extraction[[#This Row],[OilExtractionToDate]]</f>
        <v>50455</v>
      </c>
      <c r="J1924">
        <f>VLOOKUP(Extraction[[#This Row],[AreaID]],Reserves[],5,FALSE)-Extraction[[#This Row],[GasExtractionToDate]]</f>
        <v>72923</v>
      </c>
    </row>
    <row r="1925" spans="1:10" x14ac:dyDescent="0.35">
      <c r="A1925">
        <v>9</v>
      </c>
      <c r="B1925" t="s">
        <v>6</v>
      </c>
      <c r="C1925" t="s">
        <v>11</v>
      </c>
      <c r="D1925" s="1">
        <v>43193</v>
      </c>
      <c r="E1925">
        <v>105</v>
      </c>
      <c r="F1925">
        <v>93</v>
      </c>
      <c r="G1925">
        <f>SUMIFS(E$2:E1925,$A$2:A1925,Extraction[[#This Row],[AreaID]])</f>
        <v>20637</v>
      </c>
      <c r="H1925">
        <f>SUMIFS(F$2:F1925,$A$2:A1925,Extraction[[#This Row],[AreaID]])</f>
        <v>18400</v>
      </c>
      <c r="I1925">
        <f>VLOOKUP(Extraction[[#This Row],[AreaID]],Reserves[],4,FALSE)-Extraction[[#This Row],[OilExtractionToDate]]</f>
        <v>70526</v>
      </c>
      <c r="J1925">
        <f>VLOOKUP(Extraction[[#This Row],[AreaID]],Reserves[],5,FALSE)-Extraction[[#This Row],[GasExtractionToDate]]</f>
        <v>77538</v>
      </c>
    </row>
    <row r="1926" spans="1:10" x14ac:dyDescent="0.35">
      <c r="A1926">
        <v>4</v>
      </c>
      <c r="B1926" t="s">
        <v>5</v>
      </c>
      <c r="C1926" t="s">
        <v>8</v>
      </c>
      <c r="D1926" s="1">
        <v>43285</v>
      </c>
      <c r="E1926">
        <v>163</v>
      </c>
      <c r="F1926">
        <v>271</v>
      </c>
      <c r="G1926">
        <f>SUMIFS(E$2:E1926,$A$2:A1926,Extraction[[#This Row],[AreaID]])</f>
        <v>24602</v>
      </c>
      <c r="H1926">
        <f>SUMIFS(F$2:F1926,$A$2:A1926,Extraction[[#This Row],[AreaID]])</f>
        <v>21849</v>
      </c>
      <c r="I1926">
        <f>VLOOKUP(Extraction[[#This Row],[AreaID]],Reserves[],4,FALSE)-Extraction[[#This Row],[OilExtractionToDate]]</f>
        <v>40588</v>
      </c>
      <c r="J1926">
        <f>VLOOKUP(Extraction[[#This Row],[AreaID]],Reserves[],5,FALSE)-Extraction[[#This Row],[GasExtractionToDate]]</f>
        <v>66604</v>
      </c>
    </row>
    <row r="1927" spans="1:10" x14ac:dyDescent="0.35">
      <c r="A1927">
        <v>12</v>
      </c>
      <c r="B1927" t="s">
        <v>14</v>
      </c>
      <c r="C1927" t="s">
        <v>18</v>
      </c>
      <c r="D1927" s="1">
        <v>43304</v>
      </c>
      <c r="E1927">
        <v>117</v>
      </c>
      <c r="F1927">
        <v>58</v>
      </c>
      <c r="G1927">
        <f>SUMIFS(E$2:E1927,$A$2:A1927,Extraction[[#This Row],[AreaID]])</f>
        <v>24923</v>
      </c>
      <c r="H1927">
        <f>SUMIFS(F$2:F1927,$A$2:A1927,Extraction[[#This Row],[AreaID]])</f>
        <v>23177</v>
      </c>
      <c r="I1927">
        <f>VLOOKUP(Extraction[[#This Row],[AreaID]],Reserves[],4,FALSE)-Extraction[[#This Row],[OilExtractionToDate]]</f>
        <v>38464</v>
      </c>
      <c r="J1927">
        <f>VLOOKUP(Extraction[[#This Row],[AreaID]],Reserves[],5,FALSE)-Extraction[[#This Row],[GasExtractionToDate]]</f>
        <v>74028</v>
      </c>
    </row>
    <row r="1928" spans="1:10" x14ac:dyDescent="0.35">
      <c r="A1928">
        <v>9</v>
      </c>
      <c r="B1928" t="s">
        <v>6</v>
      </c>
      <c r="C1928" t="s">
        <v>11</v>
      </c>
      <c r="D1928" s="1">
        <v>43200</v>
      </c>
      <c r="E1928">
        <v>283</v>
      </c>
      <c r="F1928">
        <v>180</v>
      </c>
      <c r="G1928">
        <f>SUMIFS(E$2:E1928,$A$2:A1928,Extraction[[#This Row],[AreaID]])</f>
        <v>20920</v>
      </c>
      <c r="H1928">
        <f>SUMIFS(F$2:F1928,$A$2:A1928,Extraction[[#This Row],[AreaID]])</f>
        <v>18580</v>
      </c>
      <c r="I1928">
        <f>VLOOKUP(Extraction[[#This Row],[AreaID]],Reserves[],4,FALSE)-Extraction[[#This Row],[OilExtractionToDate]]</f>
        <v>70243</v>
      </c>
      <c r="J1928">
        <f>VLOOKUP(Extraction[[#This Row],[AreaID]],Reserves[],5,FALSE)-Extraction[[#This Row],[GasExtractionToDate]]</f>
        <v>77358</v>
      </c>
    </row>
    <row r="1929" spans="1:10" x14ac:dyDescent="0.35">
      <c r="A1929">
        <v>1</v>
      </c>
      <c r="B1929" t="s">
        <v>4</v>
      </c>
      <c r="C1929" t="s">
        <v>12</v>
      </c>
      <c r="D1929" s="1">
        <v>43460</v>
      </c>
      <c r="E1929">
        <v>83</v>
      </c>
      <c r="F1929">
        <v>139</v>
      </c>
      <c r="G1929">
        <f>SUMIFS(E$2:E1929,$A$2:A1929,Extraction[[#This Row],[AreaID]])</f>
        <v>29153</v>
      </c>
      <c r="H1929">
        <f>SUMIFS(F$2:F1929,$A$2:A1929,Extraction[[#This Row],[AreaID]])</f>
        <v>28401</v>
      </c>
      <c r="I1929">
        <f>VLOOKUP(Extraction[[#This Row],[AreaID]],Reserves[],4,FALSE)-Extraction[[#This Row],[OilExtractionToDate]]</f>
        <v>58437</v>
      </c>
      <c r="J1929">
        <f>VLOOKUP(Extraction[[#This Row],[AreaID]],Reserves[],5,FALSE)-Extraction[[#This Row],[GasExtractionToDate]]</f>
        <v>44200</v>
      </c>
    </row>
    <row r="1930" spans="1:10" x14ac:dyDescent="0.35">
      <c r="A1930">
        <v>4</v>
      </c>
      <c r="B1930" t="s">
        <v>5</v>
      </c>
      <c r="C1930" t="s">
        <v>8</v>
      </c>
      <c r="D1930" s="1">
        <v>43292</v>
      </c>
      <c r="E1930">
        <v>204</v>
      </c>
      <c r="F1930">
        <v>142</v>
      </c>
      <c r="G1930">
        <f>SUMIFS(E$2:E1930,$A$2:A1930,Extraction[[#This Row],[AreaID]])</f>
        <v>24806</v>
      </c>
      <c r="H1930">
        <f>SUMIFS(F$2:F1930,$A$2:A1930,Extraction[[#This Row],[AreaID]])</f>
        <v>21991</v>
      </c>
      <c r="I1930">
        <f>VLOOKUP(Extraction[[#This Row],[AreaID]],Reserves[],4,FALSE)-Extraction[[#This Row],[OilExtractionToDate]]</f>
        <v>40384</v>
      </c>
      <c r="J1930">
        <f>VLOOKUP(Extraction[[#This Row],[AreaID]],Reserves[],5,FALSE)-Extraction[[#This Row],[GasExtractionToDate]]</f>
        <v>66462</v>
      </c>
    </row>
    <row r="1931" spans="1:10" x14ac:dyDescent="0.35">
      <c r="A1931">
        <v>9</v>
      </c>
      <c r="B1931" t="s">
        <v>6</v>
      </c>
      <c r="C1931" t="s">
        <v>11</v>
      </c>
      <c r="D1931" s="1">
        <v>43207</v>
      </c>
      <c r="E1931">
        <v>219</v>
      </c>
      <c r="F1931">
        <v>272</v>
      </c>
      <c r="G1931">
        <f>SUMIFS(E$2:E1931,$A$2:A1931,Extraction[[#This Row],[AreaID]])</f>
        <v>21139</v>
      </c>
      <c r="H1931">
        <f>SUMIFS(F$2:F1931,$A$2:A1931,Extraction[[#This Row],[AreaID]])</f>
        <v>18852</v>
      </c>
      <c r="I1931">
        <f>VLOOKUP(Extraction[[#This Row],[AreaID]],Reserves[],4,FALSE)-Extraction[[#This Row],[OilExtractionToDate]]</f>
        <v>70024</v>
      </c>
      <c r="J1931">
        <f>VLOOKUP(Extraction[[#This Row],[AreaID]],Reserves[],5,FALSE)-Extraction[[#This Row],[GasExtractionToDate]]</f>
        <v>77086</v>
      </c>
    </row>
    <row r="1932" spans="1:10" x14ac:dyDescent="0.35">
      <c r="A1932">
        <v>12</v>
      </c>
      <c r="B1932" t="s">
        <v>14</v>
      </c>
      <c r="C1932" t="s">
        <v>18</v>
      </c>
      <c r="D1932" s="1">
        <v>43309</v>
      </c>
      <c r="E1932">
        <v>173</v>
      </c>
      <c r="F1932">
        <v>193</v>
      </c>
      <c r="G1932">
        <f>SUMIFS(E$2:E1932,$A$2:A1932,Extraction[[#This Row],[AreaID]])</f>
        <v>25096</v>
      </c>
      <c r="H1932">
        <f>SUMIFS(F$2:F1932,$A$2:A1932,Extraction[[#This Row],[AreaID]])</f>
        <v>23370</v>
      </c>
      <c r="I1932">
        <f>VLOOKUP(Extraction[[#This Row],[AreaID]],Reserves[],4,FALSE)-Extraction[[#This Row],[OilExtractionToDate]]</f>
        <v>38291</v>
      </c>
      <c r="J1932">
        <f>VLOOKUP(Extraction[[#This Row],[AreaID]],Reserves[],5,FALSE)-Extraction[[#This Row],[GasExtractionToDate]]</f>
        <v>73835</v>
      </c>
    </row>
    <row r="1933" spans="1:10" x14ac:dyDescent="0.35">
      <c r="A1933">
        <v>3</v>
      </c>
      <c r="B1933" t="s">
        <v>4</v>
      </c>
      <c r="C1933" t="s">
        <v>7</v>
      </c>
      <c r="D1933" s="1">
        <v>43289</v>
      </c>
      <c r="E1933">
        <v>261</v>
      </c>
      <c r="F1933">
        <v>108</v>
      </c>
      <c r="G1933">
        <f>SUMIFS(E$2:E1933,$A$2:A1933,Extraction[[#This Row],[AreaID]])</f>
        <v>23588</v>
      </c>
      <c r="H1933">
        <f>SUMIFS(F$2:F1933,$A$2:A1933,Extraction[[#This Row],[AreaID]])</f>
        <v>20660</v>
      </c>
      <c r="I1933">
        <f>VLOOKUP(Extraction[[#This Row],[AreaID]],Reserves[],4,FALSE)-Extraction[[#This Row],[OilExtractionToDate]]</f>
        <v>28570</v>
      </c>
      <c r="J1933">
        <f>VLOOKUP(Extraction[[#This Row],[AreaID]],Reserves[],5,FALSE)-Extraction[[#This Row],[GasExtractionToDate]]</f>
        <v>75778</v>
      </c>
    </row>
    <row r="1934" spans="1:10" x14ac:dyDescent="0.35">
      <c r="A1934">
        <v>12</v>
      </c>
      <c r="B1934" t="s">
        <v>14</v>
      </c>
      <c r="C1934" t="s">
        <v>18</v>
      </c>
      <c r="D1934" s="1">
        <v>43312</v>
      </c>
      <c r="E1934">
        <v>181</v>
      </c>
      <c r="F1934">
        <v>298</v>
      </c>
      <c r="G1934">
        <f>SUMIFS(E$2:E1934,$A$2:A1934,Extraction[[#This Row],[AreaID]])</f>
        <v>25277</v>
      </c>
      <c r="H1934">
        <f>SUMIFS(F$2:F1934,$A$2:A1934,Extraction[[#This Row],[AreaID]])</f>
        <v>23668</v>
      </c>
      <c r="I1934">
        <f>VLOOKUP(Extraction[[#This Row],[AreaID]],Reserves[],4,FALSE)-Extraction[[#This Row],[OilExtractionToDate]]</f>
        <v>38110</v>
      </c>
      <c r="J1934">
        <f>VLOOKUP(Extraction[[#This Row],[AreaID]],Reserves[],5,FALSE)-Extraction[[#This Row],[GasExtractionToDate]]</f>
        <v>73537</v>
      </c>
    </row>
    <row r="1935" spans="1:10" x14ac:dyDescent="0.35">
      <c r="A1935">
        <v>10</v>
      </c>
      <c r="B1935" t="s">
        <v>14</v>
      </c>
      <c r="C1935" t="s">
        <v>16</v>
      </c>
      <c r="D1935" s="1">
        <v>43352</v>
      </c>
      <c r="E1935">
        <v>238</v>
      </c>
      <c r="F1935">
        <v>51</v>
      </c>
      <c r="G1935">
        <f>SUMIFS(E$2:E1935,$A$2:A1935,Extraction[[#This Row],[AreaID]])</f>
        <v>25382</v>
      </c>
      <c r="H1935">
        <f>SUMIFS(F$2:F1935,$A$2:A1935,Extraction[[#This Row],[AreaID]])</f>
        <v>23322</v>
      </c>
      <c r="I1935">
        <f>VLOOKUP(Extraction[[#This Row],[AreaID]],Reserves[],4,FALSE)-Extraction[[#This Row],[OilExtractionToDate]]</f>
        <v>51846</v>
      </c>
      <c r="J1935">
        <f>VLOOKUP(Extraction[[#This Row],[AreaID]],Reserves[],5,FALSE)-Extraction[[#This Row],[GasExtractionToDate]]</f>
        <v>41931</v>
      </c>
    </row>
    <row r="1936" spans="1:10" x14ac:dyDescent="0.35">
      <c r="A1936">
        <v>12</v>
      </c>
      <c r="B1936" t="s">
        <v>14</v>
      </c>
      <c r="C1936" t="s">
        <v>18</v>
      </c>
      <c r="D1936" s="1">
        <v>43317</v>
      </c>
      <c r="E1936">
        <v>293</v>
      </c>
      <c r="F1936">
        <v>217</v>
      </c>
      <c r="G1936">
        <f>SUMIFS(E$2:E1936,$A$2:A1936,Extraction[[#This Row],[AreaID]])</f>
        <v>25570</v>
      </c>
      <c r="H1936">
        <f>SUMIFS(F$2:F1936,$A$2:A1936,Extraction[[#This Row],[AreaID]])</f>
        <v>23885</v>
      </c>
      <c r="I1936">
        <f>VLOOKUP(Extraction[[#This Row],[AreaID]],Reserves[],4,FALSE)-Extraction[[#This Row],[OilExtractionToDate]]</f>
        <v>37817</v>
      </c>
      <c r="J1936">
        <f>VLOOKUP(Extraction[[#This Row],[AreaID]],Reserves[],5,FALSE)-Extraction[[#This Row],[GasExtractionToDate]]</f>
        <v>73320</v>
      </c>
    </row>
    <row r="1937" spans="1:10" x14ac:dyDescent="0.35">
      <c r="A1937">
        <v>14</v>
      </c>
      <c r="B1937" t="s">
        <v>15</v>
      </c>
      <c r="C1937" t="s">
        <v>13</v>
      </c>
      <c r="D1937" s="1">
        <v>43434</v>
      </c>
      <c r="E1937">
        <v>210</v>
      </c>
      <c r="F1937">
        <v>100</v>
      </c>
      <c r="G1937">
        <f>SUMIFS(E$2:E1937,$A$2:A1937,Extraction[[#This Row],[AreaID]])</f>
        <v>27510</v>
      </c>
      <c r="H1937">
        <f>SUMIFS(F$2:F1937,$A$2:A1937,Extraction[[#This Row],[AreaID]])</f>
        <v>24597</v>
      </c>
      <c r="I1937">
        <f>VLOOKUP(Extraction[[#This Row],[AreaID]],Reserves[],4,FALSE)-Extraction[[#This Row],[OilExtractionToDate]]</f>
        <v>47901</v>
      </c>
      <c r="J1937">
        <f>VLOOKUP(Extraction[[#This Row],[AreaID]],Reserves[],5,FALSE)-Extraction[[#This Row],[GasExtractionToDate]]</f>
        <v>51541</v>
      </c>
    </row>
    <row r="1938" spans="1:10" x14ac:dyDescent="0.35">
      <c r="A1938">
        <v>1</v>
      </c>
      <c r="B1938" t="s">
        <v>4</v>
      </c>
      <c r="C1938" t="s">
        <v>12</v>
      </c>
      <c r="D1938" s="1">
        <v>43465</v>
      </c>
      <c r="E1938">
        <v>241</v>
      </c>
      <c r="F1938">
        <v>212</v>
      </c>
      <c r="G1938">
        <f>SUMIFS(E$2:E1938,$A$2:A1938,Extraction[[#This Row],[AreaID]])</f>
        <v>29394</v>
      </c>
      <c r="H1938">
        <f>SUMIFS(F$2:F1938,$A$2:A1938,Extraction[[#This Row],[AreaID]])</f>
        <v>28613</v>
      </c>
      <c r="I1938">
        <f>VLOOKUP(Extraction[[#This Row],[AreaID]],Reserves[],4,FALSE)-Extraction[[#This Row],[OilExtractionToDate]]</f>
        <v>58196</v>
      </c>
      <c r="J1938">
        <f>VLOOKUP(Extraction[[#This Row],[AreaID]],Reserves[],5,FALSE)-Extraction[[#This Row],[GasExtractionToDate]]</f>
        <v>43988</v>
      </c>
    </row>
    <row r="1939" spans="1:10" x14ac:dyDescent="0.35">
      <c r="A1939">
        <v>5</v>
      </c>
      <c r="B1939" t="s">
        <v>5</v>
      </c>
      <c r="C1939" t="s">
        <v>9</v>
      </c>
      <c r="D1939" s="1">
        <v>43313</v>
      </c>
      <c r="E1939">
        <v>96</v>
      </c>
      <c r="F1939">
        <v>274</v>
      </c>
      <c r="G1939">
        <f>SUMIFS(E$2:E1939,$A$2:A1939,Extraction[[#This Row],[AreaID]])</f>
        <v>25235</v>
      </c>
      <c r="H1939">
        <f>SUMIFS(F$2:F1939,$A$2:A1939,Extraction[[#This Row],[AreaID]])</f>
        <v>22841</v>
      </c>
      <c r="I1939">
        <f>VLOOKUP(Extraction[[#This Row],[AreaID]],Reserves[],4,FALSE)-Extraction[[#This Row],[OilExtractionToDate]]</f>
        <v>22188</v>
      </c>
      <c r="J1939">
        <f>VLOOKUP(Extraction[[#This Row],[AreaID]],Reserves[],5,FALSE)-Extraction[[#This Row],[GasExtractionToDate]]</f>
        <v>54867</v>
      </c>
    </row>
    <row r="1940" spans="1:10" x14ac:dyDescent="0.35">
      <c r="A1940">
        <v>1</v>
      </c>
      <c r="B1940" t="s">
        <v>4</v>
      </c>
      <c r="C1940" t="s">
        <v>12</v>
      </c>
      <c r="D1940" s="1">
        <v>43468</v>
      </c>
      <c r="E1940">
        <v>142</v>
      </c>
      <c r="F1940">
        <v>285</v>
      </c>
      <c r="G1940">
        <f>SUMIFS(E$2:E1940,$A$2:A1940,Extraction[[#This Row],[AreaID]])</f>
        <v>29536</v>
      </c>
      <c r="H1940">
        <f>SUMIFS(F$2:F1940,$A$2:A1940,Extraction[[#This Row],[AreaID]])</f>
        <v>28898</v>
      </c>
      <c r="I1940">
        <f>VLOOKUP(Extraction[[#This Row],[AreaID]],Reserves[],4,FALSE)-Extraction[[#This Row],[OilExtractionToDate]]</f>
        <v>58054</v>
      </c>
      <c r="J1940">
        <f>VLOOKUP(Extraction[[#This Row],[AreaID]],Reserves[],5,FALSE)-Extraction[[#This Row],[GasExtractionToDate]]</f>
        <v>43703</v>
      </c>
    </row>
    <row r="1941" spans="1:10" x14ac:dyDescent="0.35">
      <c r="A1941">
        <v>14</v>
      </c>
      <c r="B1941" t="s">
        <v>15</v>
      </c>
      <c r="C1941" t="s">
        <v>13</v>
      </c>
      <c r="D1941" s="1">
        <v>43440</v>
      </c>
      <c r="E1941">
        <v>245</v>
      </c>
      <c r="F1941">
        <v>72</v>
      </c>
      <c r="G1941">
        <f>SUMIFS(E$2:E1941,$A$2:A1941,Extraction[[#This Row],[AreaID]])</f>
        <v>27755</v>
      </c>
      <c r="H1941">
        <f>SUMIFS(F$2:F1941,$A$2:A1941,Extraction[[#This Row],[AreaID]])</f>
        <v>24669</v>
      </c>
      <c r="I1941">
        <f>VLOOKUP(Extraction[[#This Row],[AreaID]],Reserves[],4,FALSE)-Extraction[[#This Row],[OilExtractionToDate]]</f>
        <v>47656</v>
      </c>
      <c r="J1941">
        <f>VLOOKUP(Extraction[[#This Row],[AreaID]],Reserves[],5,FALSE)-Extraction[[#This Row],[GasExtractionToDate]]</f>
        <v>51469</v>
      </c>
    </row>
    <row r="1942" spans="1:10" x14ac:dyDescent="0.35">
      <c r="A1942">
        <v>9</v>
      </c>
      <c r="B1942" t="s">
        <v>6</v>
      </c>
      <c r="C1942" t="s">
        <v>11</v>
      </c>
      <c r="D1942" s="1">
        <v>43211</v>
      </c>
      <c r="E1942">
        <v>232</v>
      </c>
      <c r="F1942">
        <v>234</v>
      </c>
      <c r="G1942">
        <f>SUMIFS(E$2:E1942,$A$2:A1942,Extraction[[#This Row],[AreaID]])</f>
        <v>21371</v>
      </c>
      <c r="H1942">
        <f>SUMIFS(F$2:F1942,$A$2:A1942,Extraction[[#This Row],[AreaID]])</f>
        <v>19086</v>
      </c>
      <c r="I1942">
        <f>VLOOKUP(Extraction[[#This Row],[AreaID]],Reserves[],4,FALSE)-Extraction[[#This Row],[OilExtractionToDate]]</f>
        <v>69792</v>
      </c>
      <c r="J1942">
        <f>VLOOKUP(Extraction[[#This Row],[AreaID]],Reserves[],5,FALSE)-Extraction[[#This Row],[GasExtractionToDate]]</f>
        <v>76852</v>
      </c>
    </row>
    <row r="1943" spans="1:10" x14ac:dyDescent="0.35">
      <c r="A1943">
        <v>13</v>
      </c>
      <c r="B1943" t="s">
        <v>15</v>
      </c>
      <c r="C1943" t="s">
        <v>19</v>
      </c>
      <c r="D1943" s="1">
        <v>43279</v>
      </c>
      <c r="E1943">
        <v>141</v>
      </c>
      <c r="F1943">
        <v>173</v>
      </c>
      <c r="G1943">
        <f>SUMIFS(E$2:E1943,$A$2:A1943,Extraction[[#This Row],[AreaID]])</f>
        <v>24725</v>
      </c>
      <c r="H1943">
        <f>SUMIFS(F$2:F1943,$A$2:A1943,Extraction[[#This Row],[AreaID]])</f>
        <v>22673</v>
      </c>
      <c r="I1943">
        <f>VLOOKUP(Extraction[[#This Row],[AreaID]],Reserves[],4,FALSE)-Extraction[[#This Row],[OilExtractionToDate]]</f>
        <v>67978</v>
      </c>
      <c r="J1943">
        <f>VLOOKUP(Extraction[[#This Row],[AreaID]],Reserves[],5,FALSE)-Extraction[[#This Row],[GasExtractionToDate]]</f>
        <v>56782</v>
      </c>
    </row>
    <row r="1944" spans="1:10" x14ac:dyDescent="0.35">
      <c r="A1944">
        <v>9</v>
      </c>
      <c r="B1944" t="s">
        <v>6</v>
      </c>
      <c r="C1944" t="s">
        <v>11</v>
      </c>
      <c r="D1944" s="1">
        <v>43214</v>
      </c>
      <c r="E1944">
        <v>115</v>
      </c>
      <c r="F1944">
        <v>84</v>
      </c>
      <c r="G1944">
        <f>SUMIFS(E$2:E1944,$A$2:A1944,Extraction[[#This Row],[AreaID]])</f>
        <v>21486</v>
      </c>
      <c r="H1944">
        <f>SUMIFS(F$2:F1944,$A$2:A1944,Extraction[[#This Row],[AreaID]])</f>
        <v>19170</v>
      </c>
      <c r="I1944">
        <f>VLOOKUP(Extraction[[#This Row],[AreaID]],Reserves[],4,FALSE)-Extraction[[#This Row],[OilExtractionToDate]]</f>
        <v>69677</v>
      </c>
      <c r="J1944">
        <f>VLOOKUP(Extraction[[#This Row],[AreaID]],Reserves[],5,FALSE)-Extraction[[#This Row],[GasExtractionToDate]]</f>
        <v>76768</v>
      </c>
    </row>
    <row r="1945" spans="1:10" x14ac:dyDescent="0.35">
      <c r="A1945">
        <v>9</v>
      </c>
      <c r="B1945" t="s">
        <v>6</v>
      </c>
      <c r="C1945" t="s">
        <v>11</v>
      </c>
      <c r="D1945" s="1">
        <v>43219</v>
      </c>
      <c r="E1945">
        <v>102</v>
      </c>
      <c r="F1945">
        <v>296</v>
      </c>
      <c r="G1945">
        <f>SUMIFS(E$2:E1945,$A$2:A1945,Extraction[[#This Row],[AreaID]])</f>
        <v>21588</v>
      </c>
      <c r="H1945">
        <f>SUMIFS(F$2:F1945,$A$2:A1945,Extraction[[#This Row],[AreaID]])</f>
        <v>19466</v>
      </c>
      <c r="I1945">
        <f>VLOOKUP(Extraction[[#This Row],[AreaID]],Reserves[],4,FALSE)-Extraction[[#This Row],[OilExtractionToDate]]</f>
        <v>69575</v>
      </c>
      <c r="J1945">
        <f>VLOOKUP(Extraction[[#This Row],[AreaID]],Reserves[],5,FALSE)-Extraction[[#This Row],[GasExtractionToDate]]</f>
        <v>76472</v>
      </c>
    </row>
    <row r="1946" spans="1:10" x14ac:dyDescent="0.35">
      <c r="A1946">
        <v>14</v>
      </c>
      <c r="B1946" t="s">
        <v>15</v>
      </c>
      <c r="C1946" t="s">
        <v>13</v>
      </c>
      <c r="D1946" s="1">
        <v>43447</v>
      </c>
      <c r="E1946">
        <v>296</v>
      </c>
      <c r="F1946">
        <v>274</v>
      </c>
      <c r="G1946">
        <f>SUMIFS(E$2:E1946,$A$2:A1946,Extraction[[#This Row],[AreaID]])</f>
        <v>28051</v>
      </c>
      <c r="H1946">
        <f>SUMIFS(F$2:F1946,$A$2:A1946,Extraction[[#This Row],[AreaID]])</f>
        <v>24943</v>
      </c>
      <c r="I1946">
        <f>VLOOKUP(Extraction[[#This Row],[AreaID]],Reserves[],4,FALSE)-Extraction[[#This Row],[OilExtractionToDate]]</f>
        <v>47360</v>
      </c>
      <c r="J1946">
        <f>VLOOKUP(Extraction[[#This Row],[AreaID]],Reserves[],5,FALSE)-Extraction[[#This Row],[GasExtractionToDate]]</f>
        <v>51195</v>
      </c>
    </row>
    <row r="1947" spans="1:10" x14ac:dyDescent="0.35">
      <c r="A1947">
        <v>11</v>
      </c>
      <c r="B1947" t="s">
        <v>14</v>
      </c>
      <c r="C1947" t="s">
        <v>17</v>
      </c>
      <c r="D1947" s="1">
        <v>43311</v>
      </c>
      <c r="E1947">
        <v>142</v>
      </c>
      <c r="F1947">
        <v>152</v>
      </c>
      <c r="G1947">
        <f>SUMIFS(E$2:E1947,$A$2:A1947,Extraction[[#This Row],[AreaID]])</f>
        <v>25667</v>
      </c>
      <c r="H1947">
        <f>SUMIFS(F$2:F1947,$A$2:A1947,Extraction[[#This Row],[AreaID]])</f>
        <v>24026</v>
      </c>
      <c r="I1947">
        <f>VLOOKUP(Extraction[[#This Row],[AreaID]],Reserves[],4,FALSE)-Extraction[[#This Row],[OilExtractionToDate]]</f>
        <v>50313</v>
      </c>
      <c r="J1947">
        <f>VLOOKUP(Extraction[[#This Row],[AreaID]],Reserves[],5,FALSE)-Extraction[[#This Row],[GasExtractionToDate]]</f>
        <v>72771</v>
      </c>
    </row>
    <row r="1948" spans="1:10" x14ac:dyDescent="0.35">
      <c r="A1948">
        <v>12</v>
      </c>
      <c r="B1948" t="s">
        <v>14</v>
      </c>
      <c r="C1948" t="s">
        <v>18</v>
      </c>
      <c r="D1948" s="1">
        <v>43322</v>
      </c>
      <c r="E1948">
        <v>228</v>
      </c>
      <c r="F1948">
        <v>149</v>
      </c>
      <c r="G1948">
        <f>SUMIFS(E$2:E1948,$A$2:A1948,Extraction[[#This Row],[AreaID]])</f>
        <v>25798</v>
      </c>
      <c r="H1948">
        <f>SUMIFS(F$2:F1948,$A$2:A1948,Extraction[[#This Row],[AreaID]])</f>
        <v>24034</v>
      </c>
      <c r="I1948">
        <f>VLOOKUP(Extraction[[#This Row],[AreaID]],Reserves[],4,FALSE)-Extraction[[#This Row],[OilExtractionToDate]]</f>
        <v>37589</v>
      </c>
      <c r="J1948">
        <f>VLOOKUP(Extraction[[#This Row],[AreaID]],Reserves[],5,FALSE)-Extraction[[#This Row],[GasExtractionToDate]]</f>
        <v>73171</v>
      </c>
    </row>
    <row r="1949" spans="1:10" x14ac:dyDescent="0.35">
      <c r="A1949">
        <v>12</v>
      </c>
      <c r="B1949" t="s">
        <v>14</v>
      </c>
      <c r="C1949" t="s">
        <v>18</v>
      </c>
      <c r="D1949" s="1">
        <v>43330</v>
      </c>
      <c r="E1949">
        <v>160</v>
      </c>
      <c r="F1949">
        <v>70</v>
      </c>
      <c r="G1949">
        <f>SUMIFS(E$2:E1949,$A$2:A1949,Extraction[[#This Row],[AreaID]])</f>
        <v>25958</v>
      </c>
      <c r="H1949">
        <f>SUMIFS(F$2:F1949,$A$2:A1949,Extraction[[#This Row],[AreaID]])</f>
        <v>24104</v>
      </c>
      <c r="I1949">
        <f>VLOOKUP(Extraction[[#This Row],[AreaID]],Reserves[],4,FALSE)-Extraction[[#This Row],[OilExtractionToDate]]</f>
        <v>37429</v>
      </c>
      <c r="J1949">
        <f>VLOOKUP(Extraction[[#This Row],[AreaID]],Reserves[],5,FALSE)-Extraction[[#This Row],[GasExtractionToDate]]</f>
        <v>73101</v>
      </c>
    </row>
    <row r="1950" spans="1:10" x14ac:dyDescent="0.35">
      <c r="A1950">
        <v>13</v>
      </c>
      <c r="B1950" t="s">
        <v>15</v>
      </c>
      <c r="C1950" t="s">
        <v>19</v>
      </c>
      <c r="D1950" s="1">
        <v>43286</v>
      </c>
      <c r="E1950">
        <v>257</v>
      </c>
      <c r="F1950">
        <v>82</v>
      </c>
      <c r="G1950">
        <f>SUMIFS(E$2:E1950,$A$2:A1950,Extraction[[#This Row],[AreaID]])</f>
        <v>24982</v>
      </c>
      <c r="H1950">
        <f>SUMIFS(F$2:F1950,$A$2:A1950,Extraction[[#This Row],[AreaID]])</f>
        <v>22755</v>
      </c>
      <c r="I1950">
        <f>VLOOKUP(Extraction[[#This Row],[AreaID]],Reserves[],4,FALSE)-Extraction[[#This Row],[OilExtractionToDate]]</f>
        <v>67721</v>
      </c>
      <c r="J1950">
        <f>VLOOKUP(Extraction[[#This Row],[AreaID]],Reserves[],5,FALSE)-Extraction[[#This Row],[GasExtractionToDate]]</f>
        <v>56700</v>
      </c>
    </row>
    <row r="1951" spans="1:10" x14ac:dyDescent="0.35">
      <c r="A1951">
        <v>1</v>
      </c>
      <c r="B1951" t="s">
        <v>4</v>
      </c>
      <c r="C1951" t="s">
        <v>12</v>
      </c>
      <c r="D1951" s="1">
        <v>43476</v>
      </c>
      <c r="E1951">
        <v>142</v>
      </c>
      <c r="F1951">
        <v>286</v>
      </c>
      <c r="G1951">
        <f>SUMIFS(E$2:E1951,$A$2:A1951,Extraction[[#This Row],[AreaID]])</f>
        <v>29678</v>
      </c>
      <c r="H1951">
        <f>SUMIFS(F$2:F1951,$A$2:A1951,Extraction[[#This Row],[AreaID]])</f>
        <v>29184</v>
      </c>
      <c r="I1951">
        <f>VLOOKUP(Extraction[[#This Row],[AreaID]],Reserves[],4,FALSE)-Extraction[[#This Row],[OilExtractionToDate]]</f>
        <v>57912</v>
      </c>
      <c r="J1951">
        <f>VLOOKUP(Extraction[[#This Row],[AreaID]],Reserves[],5,FALSE)-Extraction[[#This Row],[GasExtractionToDate]]</f>
        <v>43417</v>
      </c>
    </row>
    <row r="1952" spans="1:10" x14ac:dyDescent="0.35">
      <c r="A1952">
        <v>10</v>
      </c>
      <c r="B1952" t="s">
        <v>14</v>
      </c>
      <c r="C1952" t="s">
        <v>16</v>
      </c>
      <c r="D1952" s="1">
        <v>43355</v>
      </c>
      <c r="E1952">
        <v>121</v>
      </c>
      <c r="F1952">
        <v>197</v>
      </c>
      <c r="G1952">
        <f>SUMIFS(E$2:E1952,$A$2:A1952,Extraction[[#This Row],[AreaID]])</f>
        <v>25503</v>
      </c>
      <c r="H1952">
        <f>SUMIFS(F$2:F1952,$A$2:A1952,Extraction[[#This Row],[AreaID]])</f>
        <v>23519</v>
      </c>
      <c r="I1952">
        <f>VLOOKUP(Extraction[[#This Row],[AreaID]],Reserves[],4,FALSE)-Extraction[[#This Row],[OilExtractionToDate]]</f>
        <v>51725</v>
      </c>
      <c r="J1952">
        <f>VLOOKUP(Extraction[[#This Row],[AreaID]],Reserves[],5,FALSE)-Extraction[[#This Row],[GasExtractionToDate]]</f>
        <v>41734</v>
      </c>
    </row>
    <row r="1953" spans="1:10" x14ac:dyDescent="0.35">
      <c r="A1953">
        <v>10</v>
      </c>
      <c r="B1953" t="s">
        <v>14</v>
      </c>
      <c r="C1953" t="s">
        <v>16</v>
      </c>
      <c r="D1953" s="1">
        <v>43362</v>
      </c>
      <c r="E1953">
        <v>297</v>
      </c>
      <c r="F1953">
        <v>269</v>
      </c>
      <c r="G1953">
        <f>SUMIFS(E$2:E1953,$A$2:A1953,Extraction[[#This Row],[AreaID]])</f>
        <v>25800</v>
      </c>
      <c r="H1953">
        <f>SUMIFS(F$2:F1953,$A$2:A1953,Extraction[[#This Row],[AreaID]])</f>
        <v>23788</v>
      </c>
      <c r="I1953">
        <f>VLOOKUP(Extraction[[#This Row],[AreaID]],Reserves[],4,FALSE)-Extraction[[#This Row],[OilExtractionToDate]]</f>
        <v>51428</v>
      </c>
      <c r="J1953">
        <f>VLOOKUP(Extraction[[#This Row],[AreaID]],Reserves[],5,FALSE)-Extraction[[#This Row],[GasExtractionToDate]]</f>
        <v>41465</v>
      </c>
    </row>
    <row r="1954" spans="1:10" x14ac:dyDescent="0.35">
      <c r="A1954">
        <v>9</v>
      </c>
      <c r="B1954" t="s">
        <v>6</v>
      </c>
      <c r="C1954" t="s">
        <v>11</v>
      </c>
      <c r="D1954" s="1">
        <v>43227</v>
      </c>
      <c r="E1954">
        <v>300</v>
      </c>
      <c r="F1954">
        <v>174</v>
      </c>
      <c r="G1954">
        <f>SUMIFS(E$2:E1954,$A$2:A1954,Extraction[[#This Row],[AreaID]])</f>
        <v>21888</v>
      </c>
      <c r="H1954">
        <f>SUMIFS(F$2:F1954,$A$2:A1954,Extraction[[#This Row],[AreaID]])</f>
        <v>19640</v>
      </c>
      <c r="I1954">
        <f>VLOOKUP(Extraction[[#This Row],[AreaID]],Reserves[],4,FALSE)-Extraction[[#This Row],[OilExtractionToDate]]</f>
        <v>69275</v>
      </c>
      <c r="J1954">
        <f>VLOOKUP(Extraction[[#This Row],[AreaID]],Reserves[],5,FALSE)-Extraction[[#This Row],[GasExtractionToDate]]</f>
        <v>76298</v>
      </c>
    </row>
    <row r="1955" spans="1:10" x14ac:dyDescent="0.35">
      <c r="A1955">
        <v>5</v>
      </c>
      <c r="B1955" t="s">
        <v>5</v>
      </c>
      <c r="C1955" t="s">
        <v>9</v>
      </c>
      <c r="D1955" s="1">
        <v>43320</v>
      </c>
      <c r="E1955">
        <v>172</v>
      </c>
      <c r="F1955">
        <v>131</v>
      </c>
      <c r="G1955">
        <f>SUMIFS(E$2:E1955,$A$2:A1955,Extraction[[#This Row],[AreaID]])</f>
        <v>25407</v>
      </c>
      <c r="H1955">
        <f>SUMIFS(F$2:F1955,$A$2:A1955,Extraction[[#This Row],[AreaID]])</f>
        <v>22972</v>
      </c>
      <c r="I1955">
        <f>VLOOKUP(Extraction[[#This Row],[AreaID]],Reserves[],4,FALSE)-Extraction[[#This Row],[OilExtractionToDate]]</f>
        <v>22016</v>
      </c>
      <c r="J1955">
        <f>VLOOKUP(Extraction[[#This Row],[AreaID]],Reserves[],5,FALSE)-Extraction[[#This Row],[GasExtractionToDate]]</f>
        <v>54736</v>
      </c>
    </row>
    <row r="1956" spans="1:10" x14ac:dyDescent="0.35">
      <c r="A1956">
        <v>12</v>
      </c>
      <c r="B1956" t="s">
        <v>14</v>
      </c>
      <c r="C1956" t="s">
        <v>18</v>
      </c>
      <c r="D1956" s="1">
        <v>43338</v>
      </c>
      <c r="E1956">
        <v>182</v>
      </c>
      <c r="F1956">
        <v>73</v>
      </c>
      <c r="G1956">
        <f>SUMIFS(E$2:E1956,$A$2:A1956,Extraction[[#This Row],[AreaID]])</f>
        <v>26140</v>
      </c>
      <c r="H1956">
        <f>SUMIFS(F$2:F1956,$A$2:A1956,Extraction[[#This Row],[AreaID]])</f>
        <v>24177</v>
      </c>
      <c r="I1956">
        <f>VLOOKUP(Extraction[[#This Row],[AreaID]],Reserves[],4,FALSE)-Extraction[[#This Row],[OilExtractionToDate]]</f>
        <v>37247</v>
      </c>
      <c r="J1956">
        <f>VLOOKUP(Extraction[[#This Row],[AreaID]],Reserves[],5,FALSE)-Extraction[[#This Row],[GasExtractionToDate]]</f>
        <v>73028</v>
      </c>
    </row>
    <row r="1957" spans="1:10" x14ac:dyDescent="0.35">
      <c r="A1957">
        <v>9</v>
      </c>
      <c r="B1957" t="s">
        <v>6</v>
      </c>
      <c r="C1957" t="s">
        <v>11</v>
      </c>
      <c r="D1957" s="1">
        <v>43233</v>
      </c>
      <c r="E1957">
        <v>276</v>
      </c>
      <c r="F1957">
        <v>276</v>
      </c>
      <c r="G1957">
        <f>SUMIFS(E$2:E1957,$A$2:A1957,Extraction[[#This Row],[AreaID]])</f>
        <v>22164</v>
      </c>
      <c r="H1957">
        <f>SUMIFS(F$2:F1957,$A$2:A1957,Extraction[[#This Row],[AreaID]])</f>
        <v>19916</v>
      </c>
      <c r="I1957">
        <f>VLOOKUP(Extraction[[#This Row],[AreaID]],Reserves[],4,FALSE)-Extraction[[#This Row],[OilExtractionToDate]]</f>
        <v>68999</v>
      </c>
      <c r="J1957">
        <f>VLOOKUP(Extraction[[#This Row],[AreaID]],Reserves[],5,FALSE)-Extraction[[#This Row],[GasExtractionToDate]]</f>
        <v>76022</v>
      </c>
    </row>
    <row r="1958" spans="1:10" x14ac:dyDescent="0.35">
      <c r="A1958">
        <v>14</v>
      </c>
      <c r="B1958" t="s">
        <v>15</v>
      </c>
      <c r="C1958" t="s">
        <v>13</v>
      </c>
      <c r="D1958" s="1">
        <v>43454</v>
      </c>
      <c r="E1958">
        <v>85</v>
      </c>
      <c r="F1958">
        <v>217</v>
      </c>
      <c r="G1958">
        <f>SUMIFS(E$2:E1958,$A$2:A1958,Extraction[[#This Row],[AreaID]])</f>
        <v>28136</v>
      </c>
      <c r="H1958">
        <f>SUMIFS(F$2:F1958,$A$2:A1958,Extraction[[#This Row],[AreaID]])</f>
        <v>25160</v>
      </c>
      <c r="I1958">
        <f>VLOOKUP(Extraction[[#This Row],[AreaID]],Reserves[],4,FALSE)-Extraction[[#This Row],[OilExtractionToDate]]</f>
        <v>47275</v>
      </c>
      <c r="J1958">
        <f>VLOOKUP(Extraction[[#This Row],[AreaID]],Reserves[],5,FALSE)-Extraction[[#This Row],[GasExtractionToDate]]</f>
        <v>50978</v>
      </c>
    </row>
    <row r="1959" spans="1:10" x14ac:dyDescent="0.35">
      <c r="A1959">
        <v>4</v>
      </c>
      <c r="B1959" t="s">
        <v>5</v>
      </c>
      <c r="C1959" t="s">
        <v>8</v>
      </c>
      <c r="D1959" s="1">
        <v>43299</v>
      </c>
      <c r="E1959">
        <v>160</v>
      </c>
      <c r="F1959">
        <v>137</v>
      </c>
      <c r="G1959">
        <f>SUMIFS(E$2:E1959,$A$2:A1959,Extraction[[#This Row],[AreaID]])</f>
        <v>24966</v>
      </c>
      <c r="H1959">
        <f>SUMIFS(F$2:F1959,$A$2:A1959,Extraction[[#This Row],[AreaID]])</f>
        <v>22128</v>
      </c>
      <c r="I1959">
        <f>VLOOKUP(Extraction[[#This Row],[AreaID]],Reserves[],4,FALSE)-Extraction[[#This Row],[OilExtractionToDate]]</f>
        <v>40224</v>
      </c>
      <c r="J1959">
        <f>VLOOKUP(Extraction[[#This Row],[AreaID]],Reserves[],5,FALSE)-Extraction[[#This Row],[GasExtractionToDate]]</f>
        <v>66325</v>
      </c>
    </row>
    <row r="1960" spans="1:10" x14ac:dyDescent="0.35">
      <c r="A1960">
        <v>11</v>
      </c>
      <c r="B1960" t="s">
        <v>14</v>
      </c>
      <c r="C1960" t="s">
        <v>17</v>
      </c>
      <c r="D1960" s="1">
        <v>43314</v>
      </c>
      <c r="E1960">
        <v>243</v>
      </c>
      <c r="F1960">
        <v>61</v>
      </c>
      <c r="G1960">
        <f>SUMIFS(E$2:E1960,$A$2:A1960,Extraction[[#This Row],[AreaID]])</f>
        <v>25910</v>
      </c>
      <c r="H1960">
        <f>SUMIFS(F$2:F1960,$A$2:A1960,Extraction[[#This Row],[AreaID]])</f>
        <v>24087</v>
      </c>
      <c r="I1960">
        <f>VLOOKUP(Extraction[[#This Row],[AreaID]],Reserves[],4,FALSE)-Extraction[[#This Row],[OilExtractionToDate]]</f>
        <v>50070</v>
      </c>
      <c r="J1960">
        <f>VLOOKUP(Extraction[[#This Row],[AreaID]],Reserves[],5,FALSE)-Extraction[[#This Row],[GasExtractionToDate]]</f>
        <v>72710</v>
      </c>
    </row>
    <row r="1961" spans="1:10" x14ac:dyDescent="0.35">
      <c r="A1961">
        <v>14</v>
      </c>
      <c r="B1961" t="s">
        <v>15</v>
      </c>
      <c r="C1961" t="s">
        <v>13</v>
      </c>
      <c r="D1961" s="1">
        <v>43458</v>
      </c>
      <c r="E1961">
        <v>242</v>
      </c>
      <c r="F1961">
        <v>180</v>
      </c>
      <c r="G1961">
        <f>SUMIFS(E$2:E1961,$A$2:A1961,Extraction[[#This Row],[AreaID]])</f>
        <v>28378</v>
      </c>
      <c r="H1961">
        <f>SUMIFS(F$2:F1961,$A$2:A1961,Extraction[[#This Row],[AreaID]])</f>
        <v>25340</v>
      </c>
      <c r="I1961">
        <f>VLOOKUP(Extraction[[#This Row],[AreaID]],Reserves[],4,FALSE)-Extraction[[#This Row],[OilExtractionToDate]]</f>
        <v>47033</v>
      </c>
      <c r="J1961">
        <f>VLOOKUP(Extraction[[#This Row],[AreaID]],Reserves[],5,FALSE)-Extraction[[#This Row],[GasExtractionToDate]]</f>
        <v>50798</v>
      </c>
    </row>
    <row r="1962" spans="1:10" x14ac:dyDescent="0.35">
      <c r="A1962">
        <v>3</v>
      </c>
      <c r="B1962" t="s">
        <v>4</v>
      </c>
      <c r="C1962" t="s">
        <v>7</v>
      </c>
      <c r="D1962" s="1">
        <v>43297</v>
      </c>
      <c r="E1962">
        <v>158</v>
      </c>
      <c r="F1962">
        <v>181</v>
      </c>
      <c r="G1962">
        <f>SUMIFS(E$2:E1962,$A$2:A1962,Extraction[[#This Row],[AreaID]])</f>
        <v>23746</v>
      </c>
      <c r="H1962">
        <f>SUMIFS(F$2:F1962,$A$2:A1962,Extraction[[#This Row],[AreaID]])</f>
        <v>20841</v>
      </c>
      <c r="I1962">
        <f>VLOOKUP(Extraction[[#This Row],[AreaID]],Reserves[],4,FALSE)-Extraction[[#This Row],[OilExtractionToDate]]</f>
        <v>28412</v>
      </c>
      <c r="J1962">
        <f>VLOOKUP(Extraction[[#This Row],[AreaID]],Reserves[],5,FALSE)-Extraction[[#This Row],[GasExtractionToDate]]</f>
        <v>75597</v>
      </c>
    </row>
    <row r="1963" spans="1:10" x14ac:dyDescent="0.35">
      <c r="A1963">
        <v>3</v>
      </c>
      <c r="B1963" t="s">
        <v>4</v>
      </c>
      <c r="C1963" t="s">
        <v>7</v>
      </c>
      <c r="D1963" s="1">
        <v>43304</v>
      </c>
      <c r="E1963">
        <v>108</v>
      </c>
      <c r="F1963">
        <v>160</v>
      </c>
      <c r="G1963">
        <f>SUMIFS(E$2:E1963,$A$2:A1963,Extraction[[#This Row],[AreaID]])</f>
        <v>23854</v>
      </c>
      <c r="H1963">
        <f>SUMIFS(F$2:F1963,$A$2:A1963,Extraction[[#This Row],[AreaID]])</f>
        <v>21001</v>
      </c>
      <c r="I1963">
        <f>VLOOKUP(Extraction[[#This Row],[AreaID]],Reserves[],4,FALSE)-Extraction[[#This Row],[OilExtractionToDate]]</f>
        <v>28304</v>
      </c>
      <c r="J1963">
        <f>VLOOKUP(Extraction[[#This Row],[AreaID]],Reserves[],5,FALSE)-Extraction[[#This Row],[GasExtractionToDate]]</f>
        <v>75437</v>
      </c>
    </row>
    <row r="1964" spans="1:10" x14ac:dyDescent="0.35">
      <c r="A1964">
        <v>9</v>
      </c>
      <c r="B1964" t="s">
        <v>6</v>
      </c>
      <c r="C1964" t="s">
        <v>11</v>
      </c>
      <c r="D1964" s="1">
        <v>43237</v>
      </c>
      <c r="E1964">
        <v>201</v>
      </c>
      <c r="F1964">
        <v>143</v>
      </c>
      <c r="G1964">
        <f>SUMIFS(E$2:E1964,$A$2:A1964,Extraction[[#This Row],[AreaID]])</f>
        <v>22365</v>
      </c>
      <c r="H1964">
        <f>SUMIFS(F$2:F1964,$A$2:A1964,Extraction[[#This Row],[AreaID]])</f>
        <v>20059</v>
      </c>
      <c r="I1964">
        <f>VLOOKUP(Extraction[[#This Row],[AreaID]],Reserves[],4,FALSE)-Extraction[[#This Row],[OilExtractionToDate]]</f>
        <v>68798</v>
      </c>
      <c r="J1964">
        <f>VLOOKUP(Extraction[[#This Row],[AreaID]],Reserves[],5,FALSE)-Extraction[[#This Row],[GasExtractionToDate]]</f>
        <v>75879</v>
      </c>
    </row>
    <row r="1965" spans="1:10" x14ac:dyDescent="0.35">
      <c r="A1965">
        <v>4</v>
      </c>
      <c r="B1965" t="s">
        <v>5</v>
      </c>
      <c r="C1965" t="s">
        <v>8</v>
      </c>
      <c r="D1965" s="1">
        <v>43304</v>
      </c>
      <c r="E1965">
        <v>252</v>
      </c>
      <c r="F1965">
        <v>84</v>
      </c>
      <c r="G1965">
        <f>SUMIFS(E$2:E1965,$A$2:A1965,Extraction[[#This Row],[AreaID]])</f>
        <v>25218</v>
      </c>
      <c r="H1965">
        <f>SUMIFS(F$2:F1965,$A$2:A1965,Extraction[[#This Row],[AreaID]])</f>
        <v>22212</v>
      </c>
      <c r="I1965">
        <f>VLOOKUP(Extraction[[#This Row],[AreaID]],Reserves[],4,FALSE)-Extraction[[#This Row],[OilExtractionToDate]]</f>
        <v>39972</v>
      </c>
      <c r="J1965">
        <f>VLOOKUP(Extraction[[#This Row],[AreaID]],Reserves[],5,FALSE)-Extraction[[#This Row],[GasExtractionToDate]]</f>
        <v>66241</v>
      </c>
    </row>
    <row r="1966" spans="1:10" x14ac:dyDescent="0.35">
      <c r="A1966">
        <v>2</v>
      </c>
      <c r="B1966" t="s">
        <v>4</v>
      </c>
      <c r="C1966" t="s">
        <v>13</v>
      </c>
      <c r="D1966" s="1">
        <v>43341</v>
      </c>
      <c r="E1966">
        <v>128</v>
      </c>
      <c r="F1966">
        <v>246</v>
      </c>
      <c r="G1966">
        <f>SUMIFS(E$2:E1966,$A$2:A1966,Extraction[[#This Row],[AreaID]])</f>
        <v>27119</v>
      </c>
      <c r="H1966">
        <f>SUMIFS(F$2:F1966,$A$2:A1966,Extraction[[#This Row],[AreaID]])</f>
        <v>24961</v>
      </c>
      <c r="I1966">
        <f>VLOOKUP(Extraction[[#This Row],[AreaID]],Reserves[],4,FALSE)-Extraction[[#This Row],[OilExtractionToDate]]</f>
        <v>37322</v>
      </c>
      <c r="J1966">
        <f>VLOOKUP(Extraction[[#This Row],[AreaID]],Reserves[],5,FALSE)-Extraction[[#This Row],[GasExtractionToDate]]</f>
        <v>61248</v>
      </c>
    </row>
    <row r="1967" spans="1:10" x14ac:dyDescent="0.35">
      <c r="A1967">
        <v>12</v>
      </c>
      <c r="B1967" t="s">
        <v>14</v>
      </c>
      <c r="C1967" t="s">
        <v>18</v>
      </c>
      <c r="D1967" s="1">
        <v>43345</v>
      </c>
      <c r="E1967">
        <v>290</v>
      </c>
      <c r="F1967">
        <v>237</v>
      </c>
      <c r="G1967">
        <f>SUMIFS(E$2:E1967,$A$2:A1967,Extraction[[#This Row],[AreaID]])</f>
        <v>26430</v>
      </c>
      <c r="H1967">
        <f>SUMIFS(F$2:F1967,$A$2:A1967,Extraction[[#This Row],[AreaID]])</f>
        <v>24414</v>
      </c>
      <c r="I1967">
        <f>VLOOKUP(Extraction[[#This Row],[AreaID]],Reserves[],4,FALSE)-Extraction[[#This Row],[OilExtractionToDate]]</f>
        <v>36957</v>
      </c>
      <c r="J1967">
        <f>VLOOKUP(Extraction[[#This Row],[AreaID]],Reserves[],5,FALSE)-Extraction[[#This Row],[GasExtractionToDate]]</f>
        <v>72791</v>
      </c>
    </row>
    <row r="1968" spans="1:10" x14ac:dyDescent="0.35">
      <c r="A1968">
        <v>11</v>
      </c>
      <c r="B1968" t="s">
        <v>14</v>
      </c>
      <c r="C1968" t="s">
        <v>17</v>
      </c>
      <c r="D1968" s="1">
        <v>43318</v>
      </c>
      <c r="E1968">
        <v>191</v>
      </c>
      <c r="F1968">
        <v>186</v>
      </c>
      <c r="G1968">
        <f>SUMIFS(E$2:E1968,$A$2:A1968,Extraction[[#This Row],[AreaID]])</f>
        <v>26101</v>
      </c>
      <c r="H1968">
        <f>SUMIFS(F$2:F1968,$A$2:A1968,Extraction[[#This Row],[AreaID]])</f>
        <v>24273</v>
      </c>
      <c r="I1968">
        <f>VLOOKUP(Extraction[[#This Row],[AreaID]],Reserves[],4,FALSE)-Extraction[[#This Row],[OilExtractionToDate]]</f>
        <v>49879</v>
      </c>
      <c r="J1968">
        <f>VLOOKUP(Extraction[[#This Row],[AreaID]],Reserves[],5,FALSE)-Extraction[[#This Row],[GasExtractionToDate]]</f>
        <v>72524</v>
      </c>
    </row>
    <row r="1969" spans="1:10" x14ac:dyDescent="0.35">
      <c r="A1969">
        <v>3</v>
      </c>
      <c r="B1969" t="s">
        <v>4</v>
      </c>
      <c r="C1969" t="s">
        <v>7</v>
      </c>
      <c r="D1969" s="1">
        <v>43308</v>
      </c>
      <c r="E1969">
        <v>110</v>
      </c>
      <c r="F1969">
        <v>67</v>
      </c>
      <c r="G1969">
        <f>SUMIFS(E$2:E1969,$A$2:A1969,Extraction[[#This Row],[AreaID]])</f>
        <v>23964</v>
      </c>
      <c r="H1969">
        <f>SUMIFS(F$2:F1969,$A$2:A1969,Extraction[[#This Row],[AreaID]])</f>
        <v>21068</v>
      </c>
      <c r="I1969">
        <f>VLOOKUP(Extraction[[#This Row],[AreaID]],Reserves[],4,FALSE)-Extraction[[#This Row],[OilExtractionToDate]]</f>
        <v>28194</v>
      </c>
      <c r="J1969">
        <f>VLOOKUP(Extraction[[#This Row],[AreaID]],Reserves[],5,FALSE)-Extraction[[#This Row],[GasExtractionToDate]]</f>
        <v>75370</v>
      </c>
    </row>
    <row r="1970" spans="1:10" x14ac:dyDescent="0.35">
      <c r="A1970">
        <v>9</v>
      </c>
      <c r="B1970" t="s">
        <v>6</v>
      </c>
      <c r="C1970" t="s">
        <v>11</v>
      </c>
      <c r="D1970" s="1">
        <v>43241</v>
      </c>
      <c r="E1970">
        <v>177</v>
      </c>
      <c r="F1970">
        <v>273</v>
      </c>
      <c r="G1970">
        <f>SUMIFS(E$2:E1970,$A$2:A1970,Extraction[[#This Row],[AreaID]])</f>
        <v>22542</v>
      </c>
      <c r="H1970">
        <f>SUMIFS(F$2:F1970,$A$2:A1970,Extraction[[#This Row],[AreaID]])</f>
        <v>20332</v>
      </c>
      <c r="I1970">
        <f>VLOOKUP(Extraction[[#This Row],[AreaID]],Reserves[],4,FALSE)-Extraction[[#This Row],[OilExtractionToDate]]</f>
        <v>68621</v>
      </c>
      <c r="J1970">
        <f>VLOOKUP(Extraction[[#This Row],[AreaID]],Reserves[],5,FALSE)-Extraction[[#This Row],[GasExtractionToDate]]</f>
        <v>75606</v>
      </c>
    </row>
    <row r="1971" spans="1:10" x14ac:dyDescent="0.35">
      <c r="A1971">
        <v>4</v>
      </c>
      <c r="B1971" t="s">
        <v>5</v>
      </c>
      <c r="C1971" t="s">
        <v>8</v>
      </c>
      <c r="D1971" s="1">
        <v>43309</v>
      </c>
      <c r="E1971">
        <v>198</v>
      </c>
      <c r="F1971">
        <v>79</v>
      </c>
      <c r="G1971">
        <f>SUMIFS(E$2:E1971,$A$2:A1971,Extraction[[#This Row],[AreaID]])</f>
        <v>25416</v>
      </c>
      <c r="H1971">
        <f>SUMIFS(F$2:F1971,$A$2:A1971,Extraction[[#This Row],[AreaID]])</f>
        <v>22291</v>
      </c>
      <c r="I1971">
        <f>VLOOKUP(Extraction[[#This Row],[AreaID]],Reserves[],4,FALSE)-Extraction[[#This Row],[OilExtractionToDate]]</f>
        <v>39774</v>
      </c>
      <c r="J1971">
        <f>VLOOKUP(Extraction[[#This Row],[AreaID]],Reserves[],5,FALSE)-Extraction[[#This Row],[GasExtractionToDate]]</f>
        <v>66162</v>
      </c>
    </row>
    <row r="1972" spans="1:10" x14ac:dyDescent="0.35">
      <c r="A1972">
        <v>5</v>
      </c>
      <c r="B1972" t="s">
        <v>5</v>
      </c>
      <c r="C1972" t="s">
        <v>9</v>
      </c>
      <c r="D1972" s="1">
        <v>43326</v>
      </c>
      <c r="E1972">
        <v>158</v>
      </c>
      <c r="F1972">
        <v>184</v>
      </c>
      <c r="G1972">
        <f>SUMIFS(E$2:E1972,$A$2:A1972,Extraction[[#This Row],[AreaID]])</f>
        <v>25565</v>
      </c>
      <c r="H1972">
        <f>SUMIFS(F$2:F1972,$A$2:A1972,Extraction[[#This Row],[AreaID]])</f>
        <v>23156</v>
      </c>
      <c r="I1972">
        <f>VLOOKUP(Extraction[[#This Row],[AreaID]],Reserves[],4,FALSE)-Extraction[[#This Row],[OilExtractionToDate]]</f>
        <v>21858</v>
      </c>
      <c r="J1972">
        <f>VLOOKUP(Extraction[[#This Row],[AreaID]],Reserves[],5,FALSE)-Extraction[[#This Row],[GasExtractionToDate]]</f>
        <v>54552</v>
      </c>
    </row>
    <row r="1973" spans="1:10" x14ac:dyDescent="0.35">
      <c r="A1973">
        <v>12</v>
      </c>
      <c r="B1973" t="s">
        <v>14</v>
      </c>
      <c r="C1973" t="s">
        <v>18</v>
      </c>
      <c r="D1973" s="1">
        <v>43350</v>
      </c>
      <c r="E1973">
        <v>209</v>
      </c>
      <c r="F1973">
        <v>100</v>
      </c>
      <c r="G1973">
        <f>SUMIFS(E$2:E1973,$A$2:A1973,Extraction[[#This Row],[AreaID]])</f>
        <v>26639</v>
      </c>
      <c r="H1973">
        <f>SUMIFS(F$2:F1973,$A$2:A1973,Extraction[[#This Row],[AreaID]])</f>
        <v>24514</v>
      </c>
      <c r="I1973">
        <f>VLOOKUP(Extraction[[#This Row],[AreaID]],Reserves[],4,FALSE)-Extraction[[#This Row],[OilExtractionToDate]]</f>
        <v>36748</v>
      </c>
      <c r="J1973">
        <f>VLOOKUP(Extraction[[#This Row],[AreaID]],Reserves[],5,FALSE)-Extraction[[#This Row],[GasExtractionToDate]]</f>
        <v>72691</v>
      </c>
    </row>
    <row r="1974" spans="1:10" x14ac:dyDescent="0.35">
      <c r="A1974">
        <v>9</v>
      </c>
      <c r="B1974" t="s">
        <v>6</v>
      </c>
      <c r="C1974" t="s">
        <v>11</v>
      </c>
      <c r="D1974" s="1">
        <v>43245</v>
      </c>
      <c r="E1974">
        <v>197</v>
      </c>
      <c r="F1974">
        <v>59</v>
      </c>
      <c r="G1974">
        <f>SUMIFS(E$2:E1974,$A$2:A1974,Extraction[[#This Row],[AreaID]])</f>
        <v>22739</v>
      </c>
      <c r="H1974">
        <f>SUMIFS(F$2:F1974,$A$2:A1974,Extraction[[#This Row],[AreaID]])</f>
        <v>20391</v>
      </c>
      <c r="I1974">
        <f>VLOOKUP(Extraction[[#This Row],[AreaID]],Reserves[],4,FALSE)-Extraction[[#This Row],[OilExtractionToDate]]</f>
        <v>68424</v>
      </c>
      <c r="J1974">
        <f>VLOOKUP(Extraction[[#This Row],[AreaID]],Reserves[],5,FALSE)-Extraction[[#This Row],[GasExtractionToDate]]</f>
        <v>75547</v>
      </c>
    </row>
    <row r="1975" spans="1:10" x14ac:dyDescent="0.35">
      <c r="A1975">
        <v>11</v>
      </c>
      <c r="B1975" t="s">
        <v>14</v>
      </c>
      <c r="C1975" t="s">
        <v>17</v>
      </c>
      <c r="D1975" s="1">
        <v>43323</v>
      </c>
      <c r="E1975">
        <v>148</v>
      </c>
      <c r="F1975">
        <v>187</v>
      </c>
      <c r="G1975">
        <f>SUMIFS(E$2:E1975,$A$2:A1975,Extraction[[#This Row],[AreaID]])</f>
        <v>26249</v>
      </c>
      <c r="H1975">
        <f>SUMIFS(F$2:F1975,$A$2:A1975,Extraction[[#This Row],[AreaID]])</f>
        <v>24460</v>
      </c>
      <c r="I1975">
        <f>VLOOKUP(Extraction[[#This Row],[AreaID]],Reserves[],4,FALSE)-Extraction[[#This Row],[OilExtractionToDate]]</f>
        <v>49731</v>
      </c>
      <c r="J1975">
        <f>VLOOKUP(Extraction[[#This Row],[AreaID]],Reserves[],5,FALSE)-Extraction[[#This Row],[GasExtractionToDate]]</f>
        <v>72337</v>
      </c>
    </row>
    <row r="1976" spans="1:10" x14ac:dyDescent="0.35">
      <c r="A1976">
        <v>12</v>
      </c>
      <c r="B1976" t="s">
        <v>14</v>
      </c>
      <c r="C1976" t="s">
        <v>18</v>
      </c>
      <c r="D1976" s="1">
        <v>43358</v>
      </c>
      <c r="E1976">
        <v>216</v>
      </c>
      <c r="F1976">
        <v>136</v>
      </c>
      <c r="G1976">
        <f>SUMIFS(E$2:E1976,$A$2:A1976,Extraction[[#This Row],[AreaID]])</f>
        <v>26855</v>
      </c>
      <c r="H1976">
        <f>SUMIFS(F$2:F1976,$A$2:A1976,Extraction[[#This Row],[AreaID]])</f>
        <v>24650</v>
      </c>
      <c r="I1976">
        <f>VLOOKUP(Extraction[[#This Row],[AreaID]],Reserves[],4,FALSE)-Extraction[[#This Row],[OilExtractionToDate]]</f>
        <v>36532</v>
      </c>
      <c r="J1976">
        <f>VLOOKUP(Extraction[[#This Row],[AreaID]],Reserves[],5,FALSE)-Extraction[[#This Row],[GasExtractionToDate]]</f>
        <v>72555</v>
      </c>
    </row>
    <row r="1977" spans="1:10" x14ac:dyDescent="0.35">
      <c r="A1977">
        <v>13</v>
      </c>
      <c r="B1977" t="s">
        <v>15</v>
      </c>
      <c r="C1977" t="s">
        <v>19</v>
      </c>
      <c r="D1977" s="1">
        <v>43294</v>
      </c>
      <c r="E1977">
        <v>81</v>
      </c>
      <c r="F1977">
        <v>124</v>
      </c>
      <c r="G1977">
        <f>SUMIFS(E$2:E1977,$A$2:A1977,Extraction[[#This Row],[AreaID]])</f>
        <v>25063</v>
      </c>
      <c r="H1977">
        <f>SUMIFS(F$2:F1977,$A$2:A1977,Extraction[[#This Row],[AreaID]])</f>
        <v>22879</v>
      </c>
      <c r="I1977">
        <f>VLOOKUP(Extraction[[#This Row],[AreaID]],Reserves[],4,FALSE)-Extraction[[#This Row],[OilExtractionToDate]]</f>
        <v>67640</v>
      </c>
      <c r="J1977">
        <f>VLOOKUP(Extraction[[#This Row],[AreaID]],Reserves[],5,FALSE)-Extraction[[#This Row],[GasExtractionToDate]]</f>
        <v>56576</v>
      </c>
    </row>
    <row r="1978" spans="1:10" x14ac:dyDescent="0.35">
      <c r="A1978">
        <v>9</v>
      </c>
      <c r="B1978" t="s">
        <v>6</v>
      </c>
      <c r="C1978" t="s">
        <v>11</v>
      </c>
      <c r="D1978" s="1">
        <v>43250</v>
      </c>
      <c r="E1978">
        <v>231</v>
      </c>
      <c r="F1978">
        <v>57</v>
      </c>
      <c r="G1978">
        <f>SUMIFS(E$2:E1978,$A$2:A1978,Extraction[[#This Row],[AreaID]])</f>
        <v>22970</v>
      </c>
      <c r="H1978">
        <f>SUMIFS(F$2:F1978,$A$2:A1978,Extraction[[#This Row],[AreaID]])</f>
        <v>20448</v>
      </c>
      <c r="I1978">
        <f>VLOOKUP(Extraction[[#This Row],[AreaID]],Reserves[],4,FALSE)-Extraction[[#This Row],[OilExtractionToDate]]</f>
        <v>68193</v>
      </c>
      <c r="J1978">
        <f>VLOOKUP(Extraction[[#This Row],[AreaID]],Reserves[],5,FALSE)-Extraction[[#This Row],[GasExtractionToDate]]</f>
        <v>75490</v>
      </c>
    </row>
    <row r="1979" spans="1:10" x14ac:dyDescent="0.35">
      <c r="A1979">
        <v>5</v>
      </c>
      <c r="B1979" t="s">
        <v>5</v>
      </c>
      <c r="C1979" t="s">
        <v>9</v>
      </c>
      <c r="D1979" s="1">
        <v>43334</v>
      </c>
      <c r="E1979">
        <v>289</v>
      </c>
      <c r="F1979">
        <v>250</v>
      </c>
      <c r="G1979">
        <f>SUMIFS(E$2:E1979,$A$2:A1979,Extraction[[#This Row],[AreaID]])</f>
        <v>25854</v>
      </c>
      <c r="H1979">
        <f>SUMIFS(F$2:F1979,$A$2:A1979,Extraction[[#This Row],[AreaID]])</f>
        <v>23406</v>
      </c>
      <c r="I1979">
        <f>VLOOKUP(Extraction[[#This Row],[AreaID]],Reserves[],4,FALSE)-Extraction[[#This Row],[OilExtractionToDate]]</f>
        <v>21569</v>
      </c>
      <c r="J1979">
        <f>VLOOKUP(Extraction[[#This Row],[AreaID]],Reserves[],5,FALSE)-Extraction[[#This Row],[GasExtractionToDate]]</f>
        <v>54302</v>
      </c>
    </row>
    <row r="1980" spans="1:10" x14ac:dyDescent="0.35">
      <c r="A1980">
        <v>1</v>
      </c>
      <c r="B1980" t="s">
        <v>4</v>
      </c>
      <c r="C1980" t="s">
        <v>12</v>
      </c>
      <c r="D1980" s="1">
        <v>43482</v>
      </c>
      <c r="E1980">
        <v>116</v>
      </c>
      <c r="F1980">
        <v>230</v>
      </c>
      <c r="G1980">
        <f>SUMIFS(E$2:E1980,$A$2:A1980,Extraction[[#This Row],[AreaID]])</f>
        <v>29794</v>
      </c>
      <c r="H1980">
        <f>SUMIFS(F$2:F1980,$A$2:A1980,Extraction[[#This Row],[AreaID]])</f>
        <v>29414</v>
      </c>
      <c r="I1980">
        <f>VLOOKUP(Extraction[[#This Row],[AreaID]],Reserves[],4,FALSE)-Extraction[[#This Row],[OilExtractionToDate]]</f>
        <v>57796</v>
      </c>
      <c r="J1980">
        <f>VLOOKUP(Extraction[[#This Row],[AreaID]],Reserves[],5,FALSE)-Extraction[[#This Row],[GasExtractionToDate]]</f>
        <v>43187</v>
      </c>
    </row>
    <row r="1981" spans="1:10" x14ac:dyDescent="0.35">
      <c r="A1981">
        <v>10</v>
      </c>
      <c r="B1981" t="s">
        <v>14</v>
      </c>
      <c r="C1981" t="s">
        <v>16</v>
      </c>
      <c r="D1981" s="1">
        <v>43365</v>
      </c>
      <c r="E1981">
        <v>150</v>
      </c>
      <c r="F1981">
        <v>99</v>
      </c>
      <c r="G1981">
        <f>SUMIFS(E$2:E1981,$A$2:A1981,Extraction[[#This Row],[AreaID]])</f>
        <v>25950</v>
      </c>
      <c r="H1981">
        <f>SUMIFS(F$2:F1981,$A$2:A1981,Extraction[[#This Row],[AreaID]])</f>
        <v>23887</v>
      </c>
      <c r="I1981">
        <f>VLOOKUP(Extraction[[#This Row],[AreaID]],Reserves[],4,FALSE)-Extraction[[#This Row],[OilExtractionToDate]]</f>
        <v>51278</v>
      </c>
      <c r="J1981">
        <f>VLOOKUP(Extraction[[#This Row],[AreaID]],Reserves[],5,FALSE)-Extraction[[#This Row],[GasExtractionToDate]]</f>
        <v>41366</v>
      </c>
    </row>
    <row r="1982" spans="1:10" x14ac:dyDescent="0.35">
      <c r="A1982">
        <v>11</v>
      </c>
      <c r="B1982" t="s">
        <v>14</v>
      </c>
      <c r="C1982" t="s">
        <v>17</v>
      </c>
      <c r="D1982" s="1">
        <v>43330</v>
      </c>
      <c r="E1982">
        <v>195</v>
      </c>
      <c r="F1982">
        <v>224</v>
      </c>
      <c r="G1982">
        <f>SUMIFS(E$2:E1982,$A$2:A1982,Extraction[[#This Row],[AreaID]])</f>
        <v>26444</v>
      </c>
      <c r="H1982">
        <f>SUMIFS(F$2:F1982,$A$2:A1982,Extraction[[#This Row],[AreaID]])</f>
        <v>24684</v>
      </c>
      <c r="I1982">
        <f>VLOOKUP(Extraction[[#This Row],[AreaID]],Reserves[],4,FALSE)-Extraction[[#This Row],[OilExtractionToDate]]</f>
        <v>49536</v>
      </c>
      <c r="J1982">
        <f>VLOOKUP(Extraction[[#This Row],[AreaID]],Reserves[],5,FALSE)-Extraction[[#This Row],[GasExtractionToDate]]</f>
        <v>72113</v>
      </c>
    </row>
    <row r="1983" spans="1:10" x14ac:dyDescent="0.35">
      <c r="A1983">
        <v>13</v>
      </c>
      <c r="B1983" t="s">
        <v>15</v>
      </c>
      <c r="C1983" t="s">
        <v>19</v>
      </c>
      <c r="D1983" s="1">
        <v>43297</v>
      </c>
      <c r="E1983">
        <v>221</v>
      </c>
      <c r="F1983">
        <v>151</v>
      </c>
      <c r="G1983">
        <f>SUMIFS(E$2:E1983,$A$2:A1983,Extraction[[#This Row],[AreaID]])</f>
        <v>25284</v>
      </c>
      <c r="H1983">
        <f>SUMIFS(F$2:F1983,$A$2:A1983,Extraction[[#This Row],[AreaID]])</f>
        <v>23030</v>
      </c>
      <c r="I1983">
        <f>VLOOKUP(Extraction[[#This Row],[AreaID]],Reserves[],4,FALSE)-Extraction[[#This Row],[OilExtractionToDate]]</f>
        <v>67419</v>
      </c>
      <c r="J1983">
        <f>VLOOKUP(Extraction[[#This Row],[AreaID]],Reserves[],5,FALSE)-Extraction[[#This Row],[GasExtractionToDate]]</f>
        <v>56425</v>
      </c>
    </row>
    <row r="1984" spans="1:10" x14ac:dyDescent="0.35">
      <c r="A1984">
        <v>2</v>
      </c>
      <c r="B1984" t="s">
        <v>4</v>
      </c>
      <c r="C1984" t="s">
        <v>13</v>
      </c>
      <c r="D1984" s="1">
        <v>43346</v>
      </c>
      <c r="E1984">
        <v>254</v>
      </c>
      <c r="F1984">
        <v>295</v>
      </c>
      <c r="G1984">
        <f>SUMIFS(E$2:E1984,$A$2:A1984,Extraction[[#This Row],[AreaID]])</f>
        <v>27373</v>
      </c>
      <c r="H1984">
        <f>SUMIFS(F$2:F1984,$A$2:A1984,Extraction[[#This Row],[AreaID]])</f>
        <v>25256</v>
      </c>
      <c r="I1984">
        <f>VLOOKUP(Extraction[[#This Row],[AreaID]],Reserves[],4,FALSE)-Extraction[[#This Row],[OilExtractionToDate]]</f>
        <v>37068</v>
      </c>
      <c r="J1984">
        <f>VLOOKUP(Extraction[[#This Row],[AreaID]],Reserves[],5,FALSE)-Extraction[[#This Row],[GasExtractionToDate]]</f>
        <v>60953</v>
      </c>
    </row>
    <row r="1985" spans="1:10" x14ac:dyDescent="0.35">
      <c r="A1985">
        <v>1</v>
      </c>
      <c r="B1985" t="s">
        <v>4</v>
      </c>
      <c r="C1985" t="s">
        <v>12</v>
      </c>
      <c r="D1985" s="1">
        <v>43485</v>
      </c>
      <c r="E1985">
        <v>130</v>
      </c>
      <c r="F1985">
        <v>118</v>
      </c>
      <c r="G1985">
        <f>SUMIFS(E$2:E1985,$A$2:A1985,Extraction[[#This Row],[AreaID]])</f>
        <v>29924</v>
      </c>
      <c r="H1985">
        <f>SUMIFS(F$2:F1985,$A$2:A1985,Extraction[[#This Row],[AreaID]])</f>
        <v>29532</v>
      </c>
      <c r="I1985">
        <f>VLOOKUP(Extraction[[#This Row],[AreaID]],Reserves[],4,FALSE)-Extraction[[#This Row],[OilExtractionToDate]]</f>
        <v>57666</v>
      </c>
      <c r="J1985">
        <f>VLOOKUP(Extraction[[#This Row],[AreaID]],Reserves[],5,FALSE)-Extraction[[#This Row],[GasExtractionToDate]]</f>
        <v>43069</v>
      </c>
    </row>
    <row r="1986" spans="1:10" x14ac:dyDescent="0.35">
      <c r="A1986">
        <v>2</v>
      </c>
      <c r="B1986" t="s">
        <v>4</v>
      </c>
      <c r="C1986" t="s">
        <v>13</v>
      </c>
      <c r="D1986" s="1">
        <v>43349</v>
      </c>
      <c r="E1986">
        <v>132</v>
      </c>
      <c r="F1986">
        <v>212</v>
      </c>
      <c r="G1986">
        <f>SUMIFS(E$2:E1986,$A$2:A1986,Extraction[[#This Row],[AreaID]])</f>
        <v>27505</v>
      </c>
      <c r="H1986">
        <f>SUMIFS(F$2:F1986,$A$2:A1986,Extraction[[#This Row],[AreaID]])</f>
        <v>25468</v>
      </c>
      <c r="I1986">
        <f>VLOOKUP(Extraction[[#This Row],[AreaID]],Reserves[],4,FALSE)-Extraction[[#This Row],[OilExtractionToDate]]</f>
        <v>36936</v>
      </c>
      <c r="J1986">
        <f>VLOOKUP(Extraction[[#This Row],[AreaID]],Reserves[],5,FALSE)-Extraction[[#This Row],[GasExtractionToDate]]</f>
        <v>60741</v>
      </c>
    </row>
    <row r="1987" spans="1:10" x14ac:dyDescent="0.35">
      <c r="A1987">
        <v>5</v>
      </c>
      <c r="B1987" t="s">
        <v>5</v>
      </c>
      <c r="C1987" t="s">
        <v>9</v>
      </c>
      <c r="D1987" s="1">
        <v>43337</v>
      </c>
      <c r="E1987">
        <v>220</v>
      </c>
      <c r="F1987">
        <v>114</v>
      </c>
      <c r="G1987">
        <f>SUMIFS(E$2:E1987,$A$2:A1987,Extraction[[#This Row],[AreaID]])</f>
        <v>26074</v>
      </c>
      <c r="H1987">
        <f>SUMIFS(F$2:F1987,$A$2:A1987,Extraction[[#This Row],[AreaID]])</f>
        <v>23520</v>
      </c>
      <c r="I1987">
        <f>VLOOKUP(Extraction[[#This Row],[AreaID]],Reserves[],4,FALSE)-Extraction[[#This Row],[OilExtractionToDate]]</f>
        <v>21349</v>
      </c>
      <c r="J1987">
        <f>VLOOKUP(Extraction[[#This Row],[AreaID]],Reserves[],5,FALSE)-Extraction[[#This Row],[GasExtractionToDate]]</f>
        <v>54188</v>
      </c>
    </row>
    <row r="1988" spans="1:10" x14ac:dyDescent="0.35">
      <c r="A1988">
        <v>9</v>
      </c>
      <c r="B1988" t="s">
        <v>6</v>
      </c>
      <c r="C1988" t="s">
        <v>11</v>
      </c>
      <c r="D1988" s="1">
        <v>43258</v>
      </c>
      <c r="E1988">
        <v>109</v>
      </c>
      <c r="F1988">
        <v>99</v>
      </c>
      <c r="G1988">
        <f>SUMIFS(E$2:E1988,$A$2:A1988,Extraction[[#This Row],[AreaID]])</f>
        <v>23079</v>
      </c>
      <c r="H1988">
        <f>SUMIFS(F$2:F1988,$A$2:A1988,Extraction[[#This Row],[AreaID]])</f>
        <v>20547</v>
      </c>
      <c r="I1988">
        <f>VLOOKUP(Extraction[[#This Row],[AreaID]],Reserves[],4,FALSE)-Extraction[[#This Row],[OilExtractionToDate]]</f>
        <v>68084</v>
      </c>
      <c r="J1988">
        <f>VLOOKUP(Extraction[[#This Row],[AreaID]],Reserves[],5,FALSE)-Extraction[[#This Row],[GasExtractionToDate]]</f>
        <v>75391</v>
      </c>
    </row>
    <row r="1989" spans="1:10" x14ac:dyDescent="0.35">
      <c r="A1989">
        <v>9</v>
      </c>
      <c r="B1989" t="s">
        <v>6</v>
      </c>
      <c r="C1989" t="s">
        <v>11</v>
      </c>
      <c r="D1989" s="1">
        <v>43263</v>
      </c>
      <c r="E1989">
        <v>187</v>
      </c>
      <c r="F1989">
        <v>190</v>
      </c>
      <c r="G1989">
        <f>SUMIFS(E$2:E1989,$A$2:A1989,Extraction[[#This Row],[AreaID]])</f>
        <v>23266</v>
      </c>
      <c r="H1989">
        <f>SUMIFS(F$2:F1989,$A$2:A1989,Extraction[[#This Row],[AreaID]])</f>
        <v>20737</v>
      </c>
      <c r="I1989">
        <f>VLOOKUP(Extraction[[#This Row],[AreaID]],Reserves[],4,FALSE)-Extraction[[#This Row],[OilExtractionToDate]]</f>
        <v>67897</v>
      </c>
      <c r="J1989">
        <f>VLOOKUP(Extraction[[#This Row],[AreaID]],Reserves[],5,FALSE)-Extraction[[#This Row],[GasExtractionToDate]]</f>
        <v>75201</v>
      </c>
    </row>
    <row r="1990" spans="1:10" x14ac:dyDescent="0.35">
      <c r="A1990">
        <v>9</v>
      </c>
      <c r="B1990" t="s">
        <v>6</v>
      </c>
      <c r="C1990" t="s">
        <v>11</v>
      </c>
      <c r="D1990" s="1">
        <v>43268</v>
      </c>
      <c r="E1990">
        <v>149</v>
      </c>
      <c r="F1990">
        <v>159</v>
      </c>
      <c r="G1990">
        <f>SUMIFS(E$2:E1990,$A$2:A1990,Extraction[[#This Row],[AreaID]])</f>
        <v>23415</v>
      </c>
      <c r="H1990">
        <f>SUMIFS(F$2:F1990,$A$2:A1990,Extraction[[#This Row],[AreaID]])</f>
        <v>20896</v>
      </c>
      <c r="I1990">
        <f>VLOOKUP(Extraction[[#This Row],[AreaID]],Reserves[],4,FALSE)-Extraction[[#This Row],[OilExtractionToDate]]</f>
        <v>67748</v>
      </c>
      <c r="J1990">
        <f>VLOOKUP(Extraction[[#This Row],[AreaID]],Reserves[],5,FALSE)-Extraction[[#This Row],[GasExtractionToDate]]</f>
        <v>75042</v>
      </c>
    </row>
    <row r="1991" spans="1:10" x14ac:dyDescent="0.35">
      <c r="A1991">
        <v>4</v>
      </c>
      <c r="B1991" t="s">
        <v>5</v>
      </c>
      <c r="C1991" t="s">
        <v>8</v>
      </c>
      <c r="D1991" s="1">
        <v>43313</v>
      </c>
      <c r="E1991">
        <v>185</v>
      </c>
      <c r="F1991">
        <v>218</v>
      </c>
      <c r="G1991">
        <f>SUMIFS(E$2:E1991,$A$2:A1991,Extraction[[#This Row],[AreaID]])</f>
        <v>25601</v>
      </c>
      <c r="H1991">
        <f>SUMIFS(F$2:F1991,$A$2:A1991,Extraction[[#This Row],[AreaID]])</f>
        <v>22509</v>
      </c>
      <c r="I1991">
        <f>VLOOKUP(Extraction[[#This Row],[AreaID]],Reserves[],4,FALSE)-Extraction[[#This Row],[OilExtractionToDate]]</f>
        <v>39589</v>
      </c>
      <c r="J1991">
        <f>VLOOKUP(Extraction[[#This Row],[AreaID]],Reserves[],5,FALSE)-Extraction[[#This Row],[GasExtractionToDate]]</f>
        <v>65944</v>
      </c>
    </row>
    <row r="1992" spans="1:10" x14ac:dyDescent="0.35">
      <c r="A1992">
        <v>4</v>
      </c>
      <c r="B1992" t="s">
        <v>5</v>
      </c>
      <c r="C1992" t="s">
        <v>8</v>
      </c>
      <c r="D1992" s="1">
        <v>43316</v>
      </c>
      <c r="E1992">
        <v>192</v>
      </c>
      <c r="F1992">
        <v>240</v>
      </c>
      <c r="G1992">
        <f>SUMIFS(E$2:E1992,$A$2:A1992,Extraction[[#This Row],[AreaID]])</f>
        <v>25793</v>
      </c>
      <c r="H1992">
        <f>SUMIFS(F$2:F1992,$A$2:A1992,Extraction[[#This Row],[AreaID]])</f>
        <v>22749</v>
      </c>
      <c r="I1992">
        <f>VLOOKUP(Extraction[[#This Row],[AreaID]],Reserves[],4,FALSE)-Extraction[[#This Row],[OilExtractionToDate]]</f>
        <v>39397</v>
      </c>
      <c r="J1992">
        <f>VLOOKUP(Extraction[[#This Row],[AreaID]],Reserves[],5,FALSE)-Extraction[[#This Row],[GasExtractionToDate]]</f>
        <v>65704</v>
      </c>
    </row>
    <row r="1993" spans="1:10" x14ac:dyDescent="0.35">
      <c r="A1993">
        <v>10</v>
      </c>
      <c r="B1993" t="s">
        <v>14</v>
      </c>
      <c r="C1993" t="s">
        <v>16</v>
      </c>
      <c r="D1993" s="1">
        <v>43369</v>
      </c>
      <c r="E1993">
        <v>100</v>
      </c>
      <c r="F1993">
        <v>139</v>
      </c>
      <c r="G1993">
        <f>SUMIFS(E$2:E1993,$A$2:A1993,Extraction[[#This Row],[AreaID]])</f>
        <v>26050</v>
      </c>
      <c r="H1993">
        <f>SUMIFS(F$2:F1993,$A$2:A1993,Extraction[[#This Row],[AreaID]])</f>
        <v>24026</v>
      </c>
      <c r="I1993">
        <f>VLOOKUP(Extraction[[#This Row],[AreaID]],Reserves[],4,FALSE)-Extraction[[#This Row],[OilExtractionToDate]]</f>
        <v>51178</v>
      </c>
      <c r="J1993">
        <f>VLOOKUP(Extraction[[#This Row],[AreaID]],Reserves[],5,FALSE)-Extraction[[#This Row],[GasExtractionToDate]]</f>
        <v>41227</v>
      </c>
    </row>
    <row r="1994" spans="1:10" x14ac:dyDescent="0.35">
      <c r="A1994">
        <v>9</v>
      </c>
      <c r="B1994" t="s">
        <v>6</v>
      </c>
      <c r="C1994" t="s">
        <v>11</v>
      </c>
      <c r="D1994" s="1">
        <v>43271</v>
      </c>
      <c r="E1994">
        <v>116</v>
      </c>
      <c r="F1994">
        <v>215</v>
      </c>
      <c r="G1994">
        <f>SUMIFS(E$2:E1994,$A$2:A1994,Extraction[[#This Row],[AreaID]])</f>
        <v>23531</v>
      </c>
      <c r="H1994">
        <f>SUMIFS(F$2:F1994,$A$2:A1994,Extraction[[#This Row],[AreaID]])</f>
        <v>21111</v>
      </c>
      <c r="I1994">
        <f>VLOOKUP(Extraction[[#This Row],[AreaID]],Reserves[],4,FALSE)-Extraction[[#This Row],[OilExtractionToDate]]</f>
        <v>67632</v>
      </c>
      <c r="J1994">
        <f>VLOOKUP(Extraction[[#This Row],[AreaID]],Reserves[],5,FALSE)-Extraction[[#This Row],[GasExtractionToDate]]</f>
        <v>74827</v>
      </c>
    </row>
    <row r="1995" spans="1:10" x14ac:dyDescent="0.35">
      <c r="A1995">
        <v>12</v>
      </c>
      <c r="B1995" t="s">
        <v>14</v>
      </c>
      <c r="C1995" t="s">
        <v>18</v>
      </c>
      <c r="D1995" s="1">
        <v>43364</v>
      </c>
      <c r="E1995">
        <v>167</v>
      </c>
      <c r="F1995">
        <v>283</v>
      </c>
      <c r="G1995">
        <f>SUMIFS(E$2:E1995,$A$2:A1995,Extraction[[#This Row],[AreaID]])</f>
        <v>27022</v>
      </c>
      <c r="H1995">
        <f>SUMIFS(F$2:F1995,$A$2:A1995,Extraction[[#This Row],[AreaID]])</f>
        <v>24933</v>
      </c>
      <c r="I1995">
        <f>VLOOKUP(Extraction[[#This Row],[AreaID]],Reserves[],4,FALSE)-Extraction[[#This Row],[OilExtractionToDate]]</f>
        <v>36365</v>
      </c>
      <c r="J1995">
        <f>VLOOKUP(Extraction[[#This Row],[AreaID]],Reserves[],5,FALSE)-Extraction[[#This Row],[GasExtractionToDate]]</f>
        <v>72272</v>
      </c>
    </row>
    <row r="1996" spans="1:10" x14ac:dyDescent="0.35">
      <c r="A1996">
        <v>9</v>
      </c>
      <c r="B1996" t="s">
        <v>6</v>
      </c>
      <c r="C1996" t="s">
        <v>11</v>
      </c>
      <c r="D1996" s="1">
        <v>43274</v>
      </c>
      <c r="E1996">
        <v>109</v>
      </c>
      <c r="F1996">
        <v>183</v>
      </c>
      <c r="G1996">
        <f>SUMIFS(E$2:E1996,$A$2:A1996,Extraction[[#This Row],[AreaID]])</f>
        <v>23640</v>
      </c>
      <c r="H1996">
        <f>SUMIFS(F$2:F1996,$A$2:A1996,Extraction[[#This Row],[AreaID]])</f>
        <v>21294</v>
      </c>
      <c r="I1996">
        <f>VLOOKUP(Extraction[[#This Row],[AreaID]],Reserves[],4,FALSE)-Extraction[[#This Row],[OilExtractionToDate]]</f>
        <v>67523</v>
      </c>
      <c r="J1996">
        <f>VLOOKUP(Extraction[[#This Row],[AreaID]],Reserves[],5,FALSE)-Extraction[[#This Row],[GasExtractionToDate]]</f>
        <v>74644</v>
      </c>
    </row>
    <row r="1997" spans="1:10" x14ac:dyDescent="0.35">
      <c r="A1997">
        <v>1</v>
      </c>
      <c r="B1997" t="s">
        <v>4</v>
      </c>
      <c r="C1997" t="s">
        <v>12</v>
      </c>
      <c r="D1997" s="1">
        <v>43490</v>
      </c>
      <c r="E1997">
        <v>188</v>
      </c>
      <c r="F1997">
        <v>147</v>
      </c>
      <c r="G1997">
        <f>SUMIFS(E$2:E1997,$A$2:A1997,Extraction[[#This Row],[AreaID]])</f>
        <v>30112</v>
      </c>
      <c r="H1997">
        <f>SUMIFS(F$2:F1997,$A$2:A1997,Extraction[[#This Row],[AreaID]])</f>
        <v>29679</v>
      </c>
      <c r="I1997">
        <f>VLOOKUP(Extraction[[#This Row],[AreaID]],Reserves[],4,FALSE)-Extraction[[#This Row],[OilExtractionToDate]]</f>
        <v>57478</v>
      </c>
      <c r="J1997">
        <f>VLOOKUP(Extraction[[#This Row],[AreaID]],Reserves[],5,FALSE)-Extraction[[#This Row],[GasExtractionToDate]]</f>
        <v>42922</v>
      </c>
    </row>
    <row r="1998" spans="1:10" x14ac:dyDescent="0.35">
      <c r="A1998">
        <v>1</v>
      </c>
      <c r="B1998" t="s">
        <v>4</v>
      </c>
      <c r="C1998" t="s">
        <v>12</v>
      </c>
      <c r="D1998" s="1">
        <v>43497</v>
      </c>
      <c r="E1998">
        <v>248</v>
      </c>
      <c r="F1998">
        <v>283</v>
      </c>
      <c r="G1998">
        <f>SUMIFS(E$2:E1998,$A$2:A1998,Extraction[[#This Row],[AreaID]])</f>
        <v>30360</v>
      </c>
      <c r="H1998">
        <f>SUMIFS(F$2:F1998,$A$2:A1998,Extraction[[#This Row],[AreaID]])</f>
        <v>29962</v>
      </c>
      <c r="I1998">
        <f>VLOOKUP(Extraction[[#This Row],[AreaID]],Reserves[],4,FALSE)-Extraction[[#This Row],[OilExtractionToDate]]</f>
        <v>57230</v>
      </c>
      <c r="J1998">
        <f>VLOOKUP(Extraction[[#This Row],[AreaID]],Reserves[],5,FALSE)-Extraction[[#This Row],[GasExtractionToDate]]</f>
        <v>42639</v>
      </c>
    </row>
    <row r="1999" spans="1:10" x14ac:dyDescent="0.35">
      <c r="A1999">
        <v>10</v>
      </c>
      <c r="B1999" t="s">
        <v>14</v>
      </c>
      <c r="C1999" t="s">
        <v>16</v>
      </c>
      <c r="D1999" s="1">
        <v>43373</v>
      </c>
      <c r="E1999">
        <v>217</v>
      </c>
      <c r="F1999">
        <v>249</v>
      </c>
      <c r="G1999">
        <f>SUMIFS(E$2:E1999,$A$2:A1999,Extraction[[#This Row],[AreaID]])</f>
        <v>26267</v>
      </c>
      <c r="H1999">
        <f>SUMIFS(F$2:F1999,$A$2:A1999,Extraction[[#This Row],[AreaID]])</f>
        <v>24275</v>
      </c>
      <c r="I1999">
        <f>VLOOKUP(Extraction[[#This Row],[AreaID]],Reserves[],4,FALSE)-Extraction[[#This Row],[OilExtractionToDate]]</f>
        <v>50961</v>
      </c>
      <c r="J1999">
        <f>VLOOKUP(Extraction[[#This Row],[AreaID]],Reserves[],5,FALSE)-Extraction[[#This Row],[GasExtractionToDate]]</f>
        <v>40978</v>
      </c>
    </row>
    <row r="2000" spans="1:10" x14ac:dyDescent="0.35">
      <c r="A2000">
        <v>14</v>
      </c>
      <c r="B2000" t="s">
        <v>15</v>
      </c>
      <c r="C2000" t="s">
        <v>13</v>
      </c>
      <c r="D2000" s="1">
        <v>43461</v>
      </c>
      <c r="E2000">
        <v>116</v>
      </c>
      <c r="F2000">
        <v>93</v>
      </c>
      <c r="G2000">
        <f>SUMIFS(E$2:E2000,$A$2:A2000,Extraction[[#This Row],[AreaID]])</f>
        <v>28494</v>
      </c>
      <c r="H2000">
        <f>SUMIFS(F$2:F2000,$A$2:A2000,Extraction[[#This Row],[AreaID]])</f>
        <v>25433</v>
      </c>
      <c r="I2000">
        <f>VLOOKUP(Extraction[[#This Row],[AreaID]],Reserves[],4,FALSE)-Extraction[[#This Row],[OilExtractionToDate]]</f>
        <v>46917</v>
      </c>
      <c r="J2000">
        <f>VLOOKUP(Extraction[[#This Row],[AreaID]],Reserves[],5,FALSE)-Extraction[[#This Row],[GasExtractionToDate]]</f>
        <v>50705</v>
      </c>
    </row>
    <row r="2001" spans="1:10" x14ac:dyDescent="0.35">
      <c r="A2001">
        <v>2</v>
      </c>
      <c r="B2001" t="s">
        <v>4</v>
      </c>
      <c r="C2001" t="s">
        <v>13</v>
      </c>
      <c r="D2001" s="1">
        <v>43356</v>
      </c>
      <c r="E2001">
        <v>95</v>
      </c>
      <c r="F2001">
        <v>79</v>
      </c>
      <c r="G2001">
        <f>SUMIFS(E$2:E2001,$A$2:A2001,Extraction[[#This Row],[AreaID]])</f>
        <v>27600</v>
      </c>
      <c r="H2001">
        <f>SUMIFS(F$2:F2001,$A$2:A2001,Extraction[[#This Row],[AreaID]])</f>
        <v>25547</v>
      </c>
      <c r="I2001">
        <f>VLOOKUP(Extraction[[#This Row],[AreaID]],Reserves[],4,FALSE)-Extraction[[#This Row],[OilExtractionToDate]]</f>
        <v>36841</v>
      </c>
      <c r="J2001">
        <f>VLOOKUP(Extraction[[#This Row],[AreaID]],Reserves[],5,FALSE)-Extraction[[#This Row],[GasExtractionToDate]]</f>
        <v>60662</v>
      </c>
    </row>
    <row r="2002" spans="1:10" x14ac:dyDescent="0.35">
      <c r="A2002">
        <v>5</v>
      </c>
      <c r="B2002" t="s">
        <v>5</v>
      </c>
      <c r="C2002" t="s">
        <v>9</v>
      </c>
      <c r="D2002" s="1">
        <v>43342</v>
      </c>
      <c r="E2002">
        <v>102</v>
      </c>
      <c r="F2002">
        <v>241</v>
      </c>
      <c r="G2002">
        <f>SUMIFS(E$2:E2002,$A$2:A2002,Extraction[[#This Row],[AreaID]])</f>
        <v>26176</v>
      </c>
      <c r="H2002">
        <f>SUMIFS(F$2:F2002,$A$2:A2002,Extraction[[#This Row],[AreaID]])</f>
        <v>23761</v>
      </c>
      <c r="I2002">
        <f>VLOOKUP(Extraction[[#This Row],[AreaID]],Reserves[],4,FALSE)-Extraction[[#This Row],[OilExtractionToDate]]</f>
        <v>21247</v>
      </c>
      <c r="J2002">
        <f>VLOOKUP(Extraction[[#This Row],[AreaID]],Reserves[],5,FALSE)-Extraction[[#This Row],[GasExtractionToDate]]</f>
        <v>53947</v>
      </c>
    </row>
    <row r="2003" spans="1:10" x14ac:dyDescent="0.35">
      <c r="A2003">
        <v>11</v>
      </c>
      <c r="B2003" t="s">
        <v>14</v>
      </c>
      <c r="C2003" t="s">
        <v>17</v>
      </c>
      <c r="D2003" s="1">
        <v>43333</v>
      </c>
      <c r="E2003">
        <v>222</v>
      </c>
      <c r="F2003">
        <v>58</v>
      </c>
      <c r="G2003">
        <f>SUMIFS(E$2:E2003,$A$2:A2003,Extraction[[#This Row],[AreaID]])</f>
        <v>26666</v>
      </c>
      <c r="H2003">
        <f>SUMIFS(F$2:F2003,$A$2:A2003,Extraction[[#This Row],[AreaID]])</f>
        <v>24742</v>
      </c>
      <c r="I2003">
        <f>VLOOKUP(Extraction[[#This Row],[AreaID]],Reserves[],4,FALSE)-Extraction[[#This Row],[OilExtractionToDate]]</f>
        <v>49314</v>
      </c>
      <c r="J2003">
        <f>VLOOKUP(Extraction[[#This Row],[AreaID]],Reserves[],5,FALSE)-Extraction[[#This Row],[GasExtractionToDate]]</f>
        <v>72055</v>
      </c>
    </row>
    <row r="2004" spans="1:10" x14ac:dyDescent="0.35">
      <c r="A2004">
        <v>11</v>
      </c>
      <c r="B2004" t="s">
        <v>14</v>
      </c>
      <c r="C2004" t="s">
        <v>17</v>
      </c>
      <c r="D2004" s="1">
        <v>43340</v>
      </c>
      <c r="E2004">
        <v>221</v>
      </c>
      <c r="F2004">
        <v>109</v>
      </c>
      <c r="G2004">
        <f>SUMIFS(E$2:E2004,$A$2:A2004,Extraction[[#This Row],[AreaID]])</f>
        <v>26887</v>
      </c>
      <c r="H2004">
        <f>SUMIFS(F$2:F2004,$A$2:A2004,Extraction[[#This Row],[AreaID]])</f>
        <v>24851</v>
      </c>
      <c r="I2004">
        <f>VLOOKUP(Extraction[[#This Row],[AreaID]],Reserves[],4,FALSE)-Extraction[[#This Row],[OilExtractionToDate]]</f>
        <v>49093</v>
      </c>
      <c r="J2004">
        <f>VLOOKUP(Extraction[[#This Row],[AreaID]],Reserves[],5,FALSE)-Extraction[[#This Row],[GasExtractionToDate]]</f>
        <v>71946</v>
      </c>
    </row>
    <row r="2005" spans="1:10" x14ac:dyDescent="0.35">
      <c r="A2005">
        <v>13</v>
      </c>
      <c r="B2005" t="s">
        <v>15</v>
      </c>
      <c r="C2005" t="s">
        <v>19</v>
      </c>
      <c r="D2005" s="1">
        <v>43300</v>
      </c>
      <c r="E2005">
        <v>212</v>
      </c>
      <c r="F2005">
        <v>124</v>
      </c>
      <c r="G2005">
        <f>SUMIFS(E$2:E2005,$A$2:A2005,Extraction[[#This Row],[AreaID]])</f>
        <v>25496</v>
      </c>
      <c r="H2005">
        <f>SUMIFS(F$2:F2005,$A$2:A2005,Extraction[[#This Row],[AreaID]])</f>
        <v>23154</v>
      </c>
      <c r="I2005">
        <f>VLOOKUP(Extraction[[#This Row],[AreaID]],Reserves[],4,FALSE)-Extraction[[#This Row],[OilExtractionToDate]]</f>
        <v>67207</v>
      </c>
      <c r="J2005">
        <f>VLOOKUP(Extraction[[#This Row],[AreaID]],Reserves[],5,FALSE)-Extraction[[#This Row],[GasExtractionToDate]]</f>
        <v>56301</v>
      </c>
    </row>
    <row r="2006" spans="1:10" x14ac:dyDescent="0.35">
      <c r="A2006">
        <v>3</v>
      </c>
      <c r="B2006" t="s">
        <v>4</v>
      </c>
      <c r="C2006" t="s">
        <v>7</v>
      </c>
      <c r="D2006" s="1">
        <v>43316</v>
      </c>
      <c r="E2006">
        <v>191</v>
      </c>
      <c r="F2006">
        <v>116</v>
      </c>
      <c r="G2006">
        <f>SUMIFS(E$2:E2006,$A$2:A2006,Extraction[[#This Row],[AreaID]])</f>
        <v>24155</v>
      </c>
      <c r="H2006">
        <f>SUMIFS(F$2:F2006,$A$2:A2006,Extraction[[#This Row],[AreaID]])</f>
        <v>21184</v>
      </c>
      <c r="I2006">
        <f>VLOOKUP(Extraction[[#This Row],[AreaID]],Reserves[],4,FALSE)-Extraction[[#This Row],[OilExtractionToDate]]</f>
        <v>28003</v>
      </c>
      <c r="J2006">
        <f>VLOOKUP(Extraction[[#This Row],[AreaID]],Reserves[],5,FALSE)-Extraction[[#This Row],[GasExtractionToDate]]</f>
        <v>75254</v>
      </c>
    </row>
    <row r="2007" spans="1:10" x14ac:dyDescent="0.35">
      <c r="A2007">
        <v>4</v>
      </c>
      <c r="B2007" t="s">
        <v>5</v>
      </c>
      <c r="C2007" t="s">
        <v>8</v>
      </c>
      <c r="D2007" s="1">
        <v>43321</v>
      </c>
      <c r="E2007">
        <v>189</v>
      </c>
      <c r="F2007">
        <v>296</v>
      </c>
      <c r="G2007">
        <f>SUMIFS(E$2:E2007,$A$2:A2007,Extraction[[#This Row],[AreaID]])</f>
        <v>25982</v>
      </c>
      <c r="H2007">
        <f>SUMIFS(F$2:F2007,$A$2:A2007,Extraction[[#This Row],[AreaID]])</f>
        <v>23045</v>
      </c>
      <c r="I2007">
        <f>VLOOKUP(Extraction[[#This Row],[AreaID]],Reserves[],4,FALSE)-Extraction[[#This Row],[OilExtractionToDate]]</f>
        <v>39208</v>
      </c>
      <c r="J2007">
        <f>VLOOKUP(Extraction[[#This Row],[AreaID]],Reserves[],5,FALSE)-Extraction[[#This Row],[GasExtractionToDate]]</f>
        <v>65408</v>
      </c>
    </row>
    <row r="2008" spans="1:10" x14ac:dyDescent="0.35">
      <c r="A2008">
        <v>12</v>
      </c>
      <c r="B2008" t="s">
        <v>14</v>
      </c>
      <c r="C2008" t="s">
        <v>18</v>
      </c>
      <c r="D2008" s="1">
        <v>43370</v>
      </c>
      <c r="E2008">
        <v>149</v>
      </c>
      <c r="F2008">
        <v>108</v>
      </c>
      <c r="G2008">
        <f>SUMIFS(E$2:E2008,$A$2:A2008,Extraction[[#This Row],[AreaID]])</f>
        <v>27171</v>
      </c>
      <c r="H2008">
        <f>SUMIFS(F$2:F2008,$A$2:A2008,Extraction[[#This Row],[AreaID]])</f>
        <v>25041</v>
      </c>
      <c r="I2008">
        <f>VLOOKUP(Extraction[[#This Row],[AreaID]],Reserves[],4,FALSE)-Extraction[[#This Row],[OilExtractionToDate]]</f>
        <v>36216</v>
      </c>
      <c r="J2008">
        <f>VLOOKUP(Extraction[[#This Row],[AreaID]],Reserves[],5,FALSE)-Extraction[[#This Row],[GasExtractionToDate]]</f>
        <v>72164</v>
      </c>
    </row>
    <row r="2009" spans="1:10" x14ac:dyDescent="0.35">
      <c r="A2009">
        <v>12</v>
      </c>
      <c r="B2009" t="s">
        <v>14</v>
      </c>
      <c r="C2009" t="s">
        <v>18</v>
      </c>
      <c r="D2009" s="1">
        <v>43377</v>
      </c>
      <c r="E2009">
        <v>173</v>
      </c>
      <c r="F2009">
        <v>231</v>
      </c>
      <c r="G2009">
        <f>SUMIFS(E$2:E2009,$A$2:A2009,Extraction[[#This Row],[AreaID]])</f>
        <v>27344</v>
      </c>
      <c r="H2009">
        <f>SUMIFS(F$2:F2009,$A$2:A2009,Extraction[[#This Row],[AreaID]])</f>
        <v>25272</v>
      </c>
      <c r="I2009">
        <f>VLOOKUP(Extraction[[#This Row],[AreaID]],Reserves[],4,FALSE)-Extraction[[#This Row],[OilExtractionToDate]]</f>
        <v>36043</v>
      </c>
      <c r="J2009">
        <f>VLOOKUP(Extraction[[#This Row],[AreaID]],Reserves[],5,FALSE)-Extraction[[#This Row],[GasExtractionToDate]]</f>
        <v>71933</v>
      </c>
    </row>
    <row r="2010" spans="1:10" x14ac:dyDescent="0.35">
      <c r="A2010">
        <v>1</v>
      </c>
      <c r="B2010" t="s">
        <v>4</v>
      </c>
      <c r="C2010" t="s">
        <v>12</v>
      </c>
      <c r="D2010" s="1">
        <v>43502</v>
      </c>
      <c r="E2010">
        <v>131</v>
      </c>
      <c r="F2010">
        <v>227</v>
      </c>
      <c r="G2010">
        <f>SUMIFS(E$2:E2010,$A$2:A2010,Extraction[[#This Row],[AreaID]])</f>
        <v>30491</v>
      </c>
      <c r="H2010">
        <f>SUMIFS(F$2:F2010,$A$2:A2010,Extraction[[#This Row],[AreaID]])</f>
        <v>30189</v>
      </c>
      <c r="I2010">
        <f>VLOOKUP(Extraction[[#This Row],[AreaID]],Reserves[],4,FALSE)-Extraction[[#This Row],[OilExtractionToDate]]</f>
        <v>57099</v>
      </c>
      <c r="J2010">
        <f>VLOOKUP(Extraction[[#This Row],[AreaID]],Reserves[],5,FALSE)-Extraction[[#This Row],[GasExtractionToDate]]</f>
        <v>42412</v>
      </c>
    </row>
    <row r="2011" spans="1:10" x14ac:dyDescent="0.35">
      <c r="A2011">
        <v>9</v>
      </c>
      <c r="B2011" t="s">
        <v>6</v>
      </c>
      <c r="C2011" t="s">
        <v>11</v>
      </c>
      <c r="D2011" s="1">
        <v>43282</v>
      </c>
      <c r="E2011">
        <v>158</v>
      </c>
      <c r="F2011">
        <v>249</v>
      </c>
      <c r="G2011">
        <f>SUMIFS(E$2:E2011,$A$2:A2011,Extraction[[#This Row],[AreaID]])</f>
        <v>23798</v>
      </c>
      <c r="H2011">
        <f>SUMIFS(F$2:F2011,$A$2:A2011,Extraction[[#This Row],[AreaID]])</f>
        <v>21543</v>
      </c>
      <c r="I2011">
        <f>VLOOKUP(Extraction[[#This Row],[AreaID]],Reserves[],4,FALSE)-Extraction[[#This Row],[OilExtractionToDate]]</f>
        <v>67365</v>
      </c>
      <c r="J2011">
        <f>VLOOKUP(Extraction[[#This Row],[AreaID]],Reserves[],5,FALSE)-Extraction[[#This Row],[GasExtractionToDate]]</f>
        <v>74395</v>
      </c>
    </row>
    <row r="2012" spans="1:10" x14ac:dyDescent="0.35">
      <c r="A2012">
        <v>2</v>
      </c>
      <c r="B2012" t="s">
        <v>4</v>
      </c>
      <c r="C2012" t="s">
        <v>13</v>
      </c>
      <c r="D2012" s="1">
        <v>43360</v>
      </c>
      <c r="E2012">
        <v>94</v>
      </c>
      <c r="F2012">
        <v>265</v>
      </c>
      <c r="G2012">
        <f>SUMIFS(E$2:E2012,$A$2:A2012,Extraction[[#This Row],[AreaID]])</f>
        <v>27694</v>
      </c>
      <c r="H2012">
        <f>SUMIFS(F$2:F2012,$A$2:A2012,Extraction[[#This Row],[AreaID]])</f>
        <v>25812</v>
      </c>
      <c r="I2012">
        <f>VLOOKUP(Extraction[[#This Row],[AreaID]],Reserves[],4,FALSE)-Extraction[[#This Row],[OilExtractionToDate]]</f>
        <v>36747</v>
      </c>
      <c r="J2012">
        <f>VLOOKUP(Extraction[[#This Row],[AreaID]],Reserves[],5,FALSE)-Extraction[[#This Row],[GasExtractionToDate]]</f>
        <v>60397</v>
      </c>
    </row>
    <row r="2013" spans="1:10" x14ac:dyDescent="0.35">
      <c r="A2013">
        <v>12</v>
      </c>
      <c r="B2013" t="s">
        <v>14</v>
      </c>
      <c r="C2013" t="s">
        <v>18</v>
      </c>
      <c r="D2013" s="1">
        <v>43381</v>
      </c>
      <c r="E2013">
        <v>88</v>
      </c>
      <c r="F2013">
        <v>295</v>
      </c>
      <c r="G2013">
        <f>SUMIFS(E$2:E2013,$A$2:A2013,Extraction[[#This Row],[AreaID]])</f>
        <v>27432</v>
      </c>
      <c r="H2013">
        <f>SUMIFS(F$2:F2013,$A$2:A2013,Extraction[[#This Row],[AreaID]])</f>
        <v>25567</v>
      </c>
      <c r="I2013">
        <f>VLOOKUP(Extraction[[#This Row],[AreaID]],Reserves[],4,FALSE)-Extraction[[#This Row],[OilExtractionToDate]]</f>
        <v>35955</v>
      </c>
      <c r="J2013">
        <f>VLOOKUP(Extraction[[#This Row],[AreaID]],Reserves[],5,FALSE)-Extraction[[#This Row],[GasExtractionToDate]]</f>
        <v>71638</v>
      </c>
    </row>
    <row r="2014" spans="1:10" x14ac:dyDescent="0.35">
      <c r="A2014">
        <v>14</v>
      </c>
      <c r="B2014" t="s">
        <v>15</v>
      </c>
      <c r="C2014" t="s">
        <v>13</v>
      </c>
      <c r="D2014" s="1">
        <v>43466</v>
      </c>
      <c r="E2014">
        <v>153</v>
      </c>
      <c r="F2014">
        <v>235</v>
      </c>
      <c r="G2014">
        <f>SUMIFS(E$2:E2014,$A$2:A2014,Extraction[[#This Row],[AreaID]])</f>
        <v>28647</v>
      </c>
      <c r="H2014">
        <f>SUMIFS(F$2:F2014,$A$2:A2014,Extraction[[#This Row],[AreaID]])</f>
        <v>25668</v>
      </c>
      <c r="I2014">
        <f>VLOOKUP(Extraction[[#This Row],[AreaID]],Reserves[],4,FALSE)-Extraction[[#This Row],[OilExtractionToDate]]</f>
        <v>46764</v>
      </c>
      <c r="J2014">
        <f>VLOOKUP(Extraction[[#This Row],[AreaID]],Reserves[],5,FALSE)-Extraction[[#This Row],[GasExtractionToDate]]</f>
        <v>50470</v>
      </c>
    </row>
    <row r="2015" spans="1:10" x14ac:dyDescent="0.35">
      <c r="A2015">
        <v>2</v>
      </c>
      <c r="B2015" t="s">
        <v>4</v>
      </c>
      <c r="C2015" t="s">
        <v>13</v>
      </c>
      <c r="D2015" s="1">
        <v>43365</v>
      </c>
      <c r="E2015">
        <v>296</v>
      </c>
      <c r="F2015">
        <v>112</v>
      </c>
      <c r="G2015">
        <f>SUMIFS(E$2:E2015,$A$2:A2015,Extraction[[#This Row],[AreaID]])</f>
        <v>27990</v>
      </c>
      <c r="H2015">
        <f>SUMIFS(F$2:F2015,$A$2:A2015,Extraction[[#This Row],[AreaID]])</f>
        <v>25924</v>
      </c>
      <c r="I2015">
        <f>VLOOKUP(Extraction[[#This Row],[AreaID]],Reserves[],4,FALSE)-Extraction[[#This Row],[OilExtractionToDate]]</f>
        <v>36451</v>
      </c>
      <c r="J2015">
        <f>VLOOKUP(Extraction[[#This Row],[AreaID]],Reserves[],5,FALSE)-Extraction[[#This Row],[GasExtractionToDate]]</f>
        <v>60285</v>
      </c>
    </row>
    <row r="2016" spans="1:10" x14ac:dyDescent="0.35">
      <c r="A2016">
        <v>13</v>
      </c>
      <c r="B2016" t="s">
        <v>15</v>
      </c>
      <c r="C2016" t="s">
        <v>19</v>
      </c>
      <c r="D2016" s="1">
        <v>43304</v>
      </c>
      <c r="E2016">
        <v>99</v>
      </c>
      <c r="F2016">
        <v>204</v>
      </c>
      <c r="G2016">
        <f>SUMIFS(E$2:E2016,$A$2:A2016,Extraction[[#This Row],[AreaID]])</f>
        <v>25595</v>
      </c>
      <c r="H2016">
        <f>SUMIFS(F$2:F2016,$A$2:A2016,Extraction[[#This Row],[AreaID]])</f>
        <v>23358</v>
      </c>
      <c r="I2016">
        <f>VLOOKUP(Extraction[[#This Row],[AreaID]],Reserves[],4,FALSE)-Extraction[[#This Row],[OilExtractionToDate]]</f>
        <v>67108</v>
      </c>
      <c r="J2016">
        <f>VLOOKUP(Extraction[[#This Row],[AreaID]],Reserves[],5,FALSE)-Extraction[[#This Row],[GasExtractionToDate]]</f>
        <v>56097</v>
      </c>
    </row>
    <row r="2017" spans="1:10" x14ac:dyDescent="0.35">
      <c r="A2017">
        <v>9</v>
      </c>
      <c r="B2017" t="s">
        <v>6</v>
      </c>
      <c r="C2017" t="s">
        <v>11</v>
      </c>
      <c r="D2017" s="1">
        <v>43290</v>
      </c>
      <c r="E2017">
        <v>168</v>
      </c>
      <c r="F2017">
        <v>237</v>
      </c>
      <c r="G2017">
        <f>SUMIFS(E$2:E2017,$A$2:A2017,Extraction[[#This Row],[AreaID]])</f>
        <v>23966</v>
      </c>
      <c r="H2017">
        <f>SUMIFS(F$2:F2017,$A$2:A2017,Extraction[[#This Row],[AreaID]])</f>
        <v>21780</v>
      </c>
      <c r="I2017">
        <f>VLOOKUP(Extraction[[#This Row],[AreaID]],Reserves[],4,FALSE)-Extraction[[#This Row],[OilExtractionToDate]]</f>
        <v>67197</v>
      </c>
      <c r="J2017">
        <f>VLOOKUP(Extraction[[#This Row],[AreaID]],Reserves[],5,FALSE)-Extraction[[#This Row],[GasExtractionToDate]]</f>
        <v>74158</v>
      </c>
    </row>
    <row r="2018" spans="1:10" x14ac:dyDescent="0.35">
      <c r="A2018">
        <v>9</v>
      </c>
      <c r="B2018" t="s">
        <v>6</v>
      </c>
      <c r="C2018" t="s">
        <v>11</v>
      </c>
      <c r="D2018" s="1">
        <v>43298</v>
      </c>
      <c r="E2018">
        <v>91</v>
      </c>
      <c r="F2018">
        <v>254</v>
      </c>
      <c r="G2018">
        <f>SUMIFS(E$2:E2018,$A$2:A2018,Extraction[[#This Row],[AreaID]])</f>
        <v>24057</v>
      </c>
      <c r="H2018">
        <f>SUMIFS(F$2:F2018,$A$2:A2018,Extraction[[#This Row],[AreaID]])</f>
        <v>22034</v>
      </c>
      <c r="I2018">
        <f>VLOOKUP(Extraction[[#This Row],[AreaID]],Reserves[],4,FALSE)-Extraction[[#This Row],[OilExtractionToDate]]</f>
        <v>67106</v>
      </c>
      <c r="J2018">
        <f>VLOOKUP(Extraction[[#This Row],[AreaID]],Reserves[],5,FALSE)-Extraction[[#This Row],[GasExtractionToDate]]</f>
        <v>73904</v>
      </c>
    </row>
    <row r="2019" spans="1:10" x14ac:dyDescent="0.35">
      <c r="A2019">
        <v>9</v>
      </c>
      <c r="B2019" t="s">
        <v>6</v>
      </c>
      <c r="C2019" t="s">
        <v>11</v>
      </c>
      <c r="D2019" s="1">
        <v>43302</v>
      </c>
      <c r="E2019">
        <v>173</v>
      </c>
      <c r="F2019">
        <v>73</v>
      </c>
      <c r="G2019">
        <f>SUMIFS(E$2:E2019,$A$2:A2019,Extraction[[#This Row],[AreaID]])</f>
        <v>24230</v>
      </c>
      <c r="H2019">
        <f>SUMIFS(F$2:F2019,$A$2:A2019,Extraction[[#This Row],[AreaID]])</f>
        <v>22107</v>
      </c>
      <c r="I2019">
        <f>VLOOKUP(Extraction[[#This Row],[AreaID]],Reserves[],4,FALSE)-Extraction[[#This Row],[OilExtractionToDate]]</f>
        <v>66933</v>
      </c>
      <c r="J2019">
        <f>VLOOKUP(Extraction[[#This Row],[AreaID]],Reserves[],5,FALSE)-Extraction[[#This Row],[GasExtractionToDate]]</f>
        <v>73831</v>
      </c>
    </row>
    <row r="2020" spans="1:10" x14ac:dyDescent="0.35">
      <c r="A2020">
        <v>12</v>
      </c>
      <c r="B2020" t="s">
        <v>14</v>
      </c>
      <c r="C2020" t="s">
        <v>18</v>
      </c>
      <c r="D2020" s="1">
        <v>43385</v>
      </c>
      <c r="E2020">
        <v>228</v>
      </c>
      <c r="F2020">
        <v>241</v>
      </c>
      <c r="G2020">
        <f>SUMIFS(E$2:E2020,$A$2:A2020,Extraction[[#This Row],[AreaID]])</f>
        <v>27660</v>
      </c>
      <c r="H2020">
        <f>SUMIFS(F$2:F2020,$A$2:A2020,Extraction[[#This Row],[AreaID]])</f>
        <v>25808</v>
      </c>
      <c r="I2020">
        <f>VLOOKUP(Extraction[[#This Row],[AreaID]],Reserves[],4,FALSE)-Extraction[[#This Row],[OilExtractionToDate]]</f>
        <v>35727</v>
      </c>
      <c r="J2020">
        <f>VLOOKUP(Extraction[[#This Row],[AreaID]],Reserves[],5,FALSE)-Extraction[[#This Row],[GasExtractionToDate]]</f>
        <v>71397</v>
      </c>
    </row>
    <row r="2021" spans="1:10" x14ac:dyDescent="0.35">
      <c r="A2021">
        <v>2</v>
      </c>
      <c r="B2021" t="s">
        <v>4</v>
      </c>
      <c r="C2021" t="s">
        <v>13</v>
      </c>
      <c r="D2021" s="1">
        <v>43372</v>
      </c>
      <c r="E2021">
        <v>251</v>
      </c>
      <c r="F2021">
        <v>111</v>
      </c>
      <c r="G2021">
        <f>SUMIFS(E$2:E2021,$A$2:A2021,Extraction[[#This Row],[AreaID]])</f>
        <v>28241</v>
      </c>
      <c r="H2021">
        <f>SUMIFS(F$2:F2021,$A$2:A2021,Extraction[[#This Row],[AreaID]])</f>
        <v>26035</v>
      </c>
      <c r="I2021">
        <f>VLOOKUP(Extraction[[#This Row],[AreaID]],Reserves[],4,FALSE)-Extraction[[#This Row],[OilExtractionToDate]]</f>
        <v>36200</v>
      </c>
      <c r="J2021">
        <f>VLOOKUP(Extraction[[#This Row],[AreaID]],Reserves[],5,FALSE)-Extraction[[#This Row],[GasExtractionToDate]]</f>
        <v>60174</v>
      </c>
    </row>
    <row r="2022" spans="1:10" x14ac:dyDescent="0.35">
      <c r="A2022">
        <v>11</v>
      </c>
      <c r="B2022" t="s">
        <v>14</v>
      </c>
      <c r="C2022" t="s">
        <v>17</v>
      </c>
      <c r="D2022" s="1">
        <v>43348</v>
      </c>
      <c r="E2022">
        <v>113</v>
      </c>
      <c r="F2022">
        <v>188</v>
      </c>
      <c r="G2022">
        <f>SUMIFS(E$2:E2022,$A$2:A2022,Extraction[[#This Row],[AreaID]])</f>
        <v>27000</v>
      </c>
      <c r="H2022">
        <f>SUMIFS(F$2:F2022,$A$2:A2022,Extraction[[#This Row],[AreaID]])</f>
        <v>25039</v>
      </c>
      <c r="I2022">
        <f>VLOOKUP(Extraction[[#This Row],[AreaID]],Reserves[],4,FALSE)-Extraction[[#This Row],[OilExtractionToDate]]</f>
        <v>48980</v>
      </c>
      <c r="J2022">
        <f>VLOOKUP(Extraction[[#This Row],[AreaID]],Reserves[],5,FALSE)-Extraction[[#This Row],[GasExtractionToDate]]</f>
        <v>71758</v>
      </c>
    </row>
    <row r="2023" spans="1:10" x14ac:dyDescent="0.35">
      <c r="A2023">
        <v>9</v>
      </c>
      <c r="B2023" t="s">
        <v>6</v>
      </c>
      <c r="C2023" t="s">
        <v>11</v>
      </c>
      <c r="D2023" s="1">
        <v>43308</v>
      </c>
      <c r="E2023">
        <v>237</v>
      </c>
      <c r="F2023">
        <v>82</v>
      </c>
      <c r="G2023">
        <f>SUMIFS(E$2:E2023,$A$2:A2023,Extraction[[#This Row],[AreaID]])</f>
        <v>24467</v>
      </c>
      <c r="H2023">
        <f>SUMIFS(F$2:F2023,$A$2:A2023,Extraction[[#This Row],[AreaID]])</f>
        <v>22189</v>
      </c>
      <c r="I2023">
        <f>VLOOKUP(Extraction[[#This Row],[AreaID]],Reserves[],4,FALSE)-Extraction[[#This Row],[OilExtractionToDate]]</f>
        <v>66696</v>
      </c>
      <c r="J2023">
        <f>VLOOKUP(Extraction[[#This Row],[AreaID]],Reserves[],5,FALSE)-Extraction[[#This Row],[GasExtractionToDate]]</f>
        <v>73749</v>
      </c>
    </row>
    <row r="2024" spans="1:10" x14ac:dyDescent="0.35">
      <c r="A2024">
        <v>12</v>
      </c>
      <c r="B2024" t="s">
        <v>14</v>
      </c>
      <c r="C2024" t="s">
        <v>18</v>
      </c>
      <c r="D2024" s="1">
        <v>43390</v>
      </c>
      <c r="E2024">
        <v>243</v>
      </c>
      <c r="F2024">
        <v>135</v>
      </c>
      <c r="G2024">
        <f>SUMIFS(E$2:E2024,$A$2:A2024,Extraction[[#This Row],[AreaID]])</f>
        <v>27903</v>
      </c>
      <c r="H2024">
        <f>SUMIFS(F$2:F2024,$A$2:A2024,Extraction[[#This Row],[AreaID]])</f>
        <v>25943</v>
      </c>
      <c r="I2024">
        <f>VLOOKUP(Extraction[[#This Row],[AreaID]],Reserves[],4,FALSE)-Extraction[[#This Row],[OilExtractionToDate]]</f>
        <v>35484</v>
      </c>
      <c r="J2024">
        <f>VLOOKUP(Extraction[[#This Row],[AreaID]],Reserves[],5,FALSE)-Extraction[[#This Row],[GasExtractionToDate]]</f>
        <v>71262</v>
      </c>
    </row>
    <row r="2025" spans="1:10" x14ac:dyDescent="0.35">
      <c r="A2025">
        <v>1</v>
      </c>
      <c r="B2025" t="s">
        <v>4</v>
      </c>
      <c r="C2025" t="s">
        <v>12</v>
      </c>
      <c r="D2025" s="1">
        <v>43509</v>
      </c>
      <c r="E2025">
        <v>106</v>
      </c>
      <c r="F2025">
        <v>234</v>
      </c>
      <c r="G2025">
        <f>SUMIFS(E$2:E2025,$A$2:A2025,Extraction[[#This Row],[AreaID]])</f>
        <v>30597</v>
      </c>
      <c r="H2025">
        <f>SUMIFS(F$2:F2025,$A$2:A2025,Extraction[[#This Row],[AreaID]])</f>
        <v>30423</v>
      </c>
      <c r="I2025">
        <f>VLOOKUP(Extraction[[#This Row],[AreaID]],Reserves[],4,FALSE)-Extraction[[#This Row],[OilExtractionToDate]]</f>
        <v>56993</v>
      </c>
      <c r="J2025">
        <f>VLOOKUP(Extraction[[#This Row],[AreaID]],Reserves[],5,FALSE)-Extraction[[#This Row],[GasExtractionToDate]]</f>
        <v>42178</v>
      </c>
    </row>
    <row r="2026" spans="1:10" x14ac:dyDescent="0.35">
      <c r="A2026">
        <v>9</v>
      </c>
      <c r="B2026" t="s">
        <v>6</v>
      </c>
      <c r="C2026" t="s">
        <v>11</v>
      </c>
      <c r="D2026" s="1">
        <v>43315</v>
      </c>
      <c r="E2026">
        <v>265</v>
      </c>
      <c r="F2026">
        <v>170</v>
      </c>
      <c r="G2026">
        <f>SUMIFS(E$2:E2026,$A$2:A2026,Extraction[[#This Row],[AreaID]])</f>
        <v>24732</v>
      </c>
      <c r="H2026">
        <f>SUMIFS(F$2:F2026,$A$2:A2026,Extraction[[#This Row],[AreaID]])</f>
        <v>22359</v>
      </c>
      <c r="I2026">
        <f>VLOOKUP(Extraction[[#This Row],[AreaID]],Reserves[],4,FALSE)-Extraction[[#This Row],[OilExtractionToDate]]</f>
        <v>66431</v>
      </c>
      <c r="J2026">
        <f>VLOOKUP(Extraction[[#This Row],[AreaID]],Reserves[],5,FALSE)-Extraction[[#This Row],[GasExtractionToDate]]</f>
        <v>73579</v>
      </c>
    </row>
    <row r="2027" spans="1:10" x14ac:dyDescent="0.35">
      <c r="A2027">
        <v>9</v>
      </c>
      <c r="B2027" t="s">
        <v>6</v>
      </c>
      <c r="C2027" t="s">
        <v>11</v>
      </c>
      <c r="D2027" s="1">
        <v>43323</v>
      </c>
      <c r="E2027">
        <v>231</v>
      </c>
      <c r="F2027">
        <v>277</v>
      </c>
      <c r="G2027">
        <f>SUMIFS(E$2:E2027,$A$2:A2027,Extraction[[#This Row],[AreaID]])</f>
        <v>24963</v>
      </c>
      <c r="H2027">
        <f>SUMIFS(F$2:F2027,$A$2:A2027,Extraction[[#This Row],[AreaID]])</f>
        <v>22636</v>
      </c>
      <c r="I2027">
        <f>VLOOKUP(Extraction[[#This Row],[AreaID]],Reserves[],4,FALSE)-Extraction[[#This Row],[OilExtractionToDate]]</f>
        <v>66200</v>
      </c>
      <c r="J2027">
        <f>VLOOKUP(Extraction[[#This Row],[AreaID]],Reserves[],5,FALSE)-Extraction[[#This Row],[GasExtractionToDate]]</f>
        <v>73302</v>
      </c>
    </row>
    <row r="2028" spans="1:10" x14ac:dyDescent="0.35">
      <c r="A2028">
        <v>12</v>
      </c>
      <c r="B2028" t="s">
        <v>14</v>
      </c>
      <c r="C2028" t="s">
        <v>18</v>
      </c>
      <c r="D2028" s="1">
        <v>43396</v>
      </c>
      <c r="E2028">
        <v>145</v>
      </c>
      <c r="F2028">
        <v>249</v>
      </c>
      <c r="G2028">
        <f>SUMIFS(E$2:E2028,$A$2:A2028,Extraction[[#This Row],[AreaID]])</f>
        <v>28048</v>
      </c>
      <c r="H2028">
        <f>SUMIFS(F$2:F2028,$A$2:A2028,Extraction[[#This Row],[AreaID]])</f>
        <v>26192</v>
      </c>
      <c r="I2028">
        <f>VLOOKUP(Extraction[[#This Row],[AreaID]],Reserves[],4,FALSE)-Extraction[[#This Row],[OilExtractionToDate]]</f>
        <v>35339</v>
      </c>
      <c r="J2028">
        <f>VLOOKUP(Extraction[[#This Row],[AreaID]],Reserves[],5,FALSE)-Extraction[[#This Row],[GasExtractionToDate]]</f>
        <v>71013</v>
      </c>
    </row>
    <row r="2029" spans="1:10" x14ac:dyDescent="0.35">
      <c r="A2029">
        <v>10</v>
      </c>
      <c r="B2029" t="s">
        <v>14</v>
      </c>
      <c r="C2029" t="s">
        <v>16</v>
      </c>
      <c r="D2029" s="1">
        <v>43381</v>
      </c>
      <c r="E2029">
        <v>219</v>
      </c>
      <c r="F2029">
        <v>140</v>
      </c>
      <c r="G2029">
        <f>SUMIFS(E$2:E2029,$A$2:A2029,Extraction[[#This Row],[AreaID]])</f>
        <v>26486</v>
      </c>
      <c r="H2029">
        <f>SUMIFS(F$2:F2029,$A$2:A2029,Extraction[[#This Row],[AreaID]])</f>
        <v>24415</v>
      </c>
      <c r="I2029">
        <f>VLOOKUP(Extraction[[#This Row],[AreaID]],Reserves[],4,FALSE)-Extraction[[#This Row],[OilExtractionToDate]]</f>
        <v>50742</v>
      </c>
      <c r="J2029">
        <f>VLOOKUP(Extraction[[#This Row],[AreaID]],Reserves[],5,FALSE)-Extraction[[#This Row],[GasExtractionToDate]]</f>
        <v>40838</v>
      </c>
    </row>
    <row r="2030" spans="1:10" x14ac:dyDescent="0.35">
      <c r="A2030">
        <v>10</v>
      </c>
      <c r="B2030" t="s">
        <v>14</v>
      </c>
      <c r="C2030" t="s">
        <v>16</v>
      </c>
      <c r="D2030" s="1">
        <v>43385</v>
      </c>
      <c r="E2030">
        <v>137</v>
      </c>
      <c r="F2030">
        <v>72</v>
      </c>
      <c r="G2030">
        <f>SUMIFS(E$2:E2030,$A$2:A2030,Extraction[[#This Row],[AreaID]])</f>
        <v>26623</v>
      </c>
      <c r="H2030">
        <f>SUMIFS(F$2:F2030,$A$2:A2030,Extraction[[#This Row],[AreaID]])</f>
        <v>24487</v>
      </c>
      <c r="I2030">
        <f>VLOOKUP(Extraction[[#This Row],[AreaID]],Reserves[],4,FALSE)-Extraction[[#This Row],[OilExtractionToDate]]</f>
        <v>50605</v>
      </c>
      <c r="J2030">
        <f>VLOOKUP(Extraction[[#This Row],[AreaID]],Reserves[],5,FALSE)-Extraction[[#This Row],[GasExtractionToDate]]</f>
        <v>40766</v>
      </c>
    </row>
    <row r="2031" spans="1:10" x14ac:dyDescent="0.35">
      <c r="A2031">
        <v>12</v>
      </c>
      <c r="B2031" t="s">
        <v>14</v>
      </c>
      <c r="C2031" t="s">
        <v>18</v>
      </c>
      <c r="D2031" s="1">
        <v>43404</v>
      </c>
      <c r="E2031">
        <v>279</v>
      </c>
      <c r="F2031">
        <v>176</v>
      </c>
      <c r="G2031">
        <f>SUMIFS(E$2:E2031,$A$2:A2031,Extraction[[#This Row],[AreaID]])</f>
        <v>28327</v>
      </c>
      <c r="H2031">
        <f>SUMIFS(F$2:F2031,$A$2:A2031,Extraction[[#This Row],[AreaID]])</f>
        <v>26368</v>
      </c>
      <c r="I2031">
        <f>VLOOKUP(Extraction[[#This Row],[AreaID]],Reserves[],4,FALSE)-Extraction[[#This Row],[OilExtractionToDate]]</f>
        <v>35060</v>
      </c>
      <c r="J2031">
        <f>VLOOKUP(Extraction[[#This Row],[AreaID]],Reserves[],5,FALSE)-Extraction[[#This Row],[GasExtractionToDate]]</f>
        <v>70837</v>
      </c>
    </row>
    <row r="2032" spans="1:10" x14ac:dyDescent="0.35">
      <c r="A2032">
        <v>3</v>
      </c>
      <c r="B2032" t="s">
        <v>4</v>
      </c>
      <c r="C2032" t="s">
        <v>7</v>
      </c>
      <c r="D2032" s="1">
        <v>43319</v>
      </c>
      <c r="E2032">
        <v>153</v>
      </c>
      <c r="F2032">
        <v>240</v>
      </c>
      <c r="G2032">
        <f>SUMIFS(E$2:E2032,$A$2:A2032,Extraction[[#This Row],[AreaID]])</f>
        <v>24308</v>
      </c>
      <c r="H2032">
        <f>SUMIFS(F$2:F2032,$A$2:A2032,Extraction[[#This Row],[AreaID]])</f>
        <v>21424</v>
      </c>
      <c r="I2032">
        <f>VLOOKUP(Extraction[[#This Row],[AreaID]],Reserves[],4,FALSE)-Extraction[[#This Row],[OilExtractionToDate]]</f>
        <v>27850</v>
      </c>
      <c r="J2032">
        <f>VLOOKUP(Extraction[[#This Row],[AreaID]],Reserves[],5,FALSE)-Extraction[[#This Row],[GasExtractionToDate]]</f>
        <v>75014</v>
      </c>
    </row>
    <row r="2033" spans="1:10" x14ac:dyDescent="0.35">
      <c r="A2033">
        <v>9</v>
      </c>
      <c r="B2033" t="s">
        <v>6</v>
      </c>
      <c r="C2033" t="s">
        <v>11</v>
      </c>
      <c r="D2033" s="1">
        <v>43326</v>
      </c>
      <c r="E2033">
        <v>268</v>
      </c>
      <c r="F2033">
        <v>268</v>
      </c>
      <c r="G2033">
        <f>SUMIFS(E$2:E2033,$A$2:A2033,Extraction[[#This Row],[AreaID]])</f>
        <v>25231</v>
      </c>
      <c r="H2033">
        <f>SUMIFS(F$2:F2033,$A$2:A2033,Extraction[[#This Row],[AreaID]])</f>
        <v>22904</v>
      </c>
      <c r="I2033">
        <f>VLOOKUP(Extraction[[#This Row],[AreaID]],Reserves[],4,FALSE)-Extraction[[#This Row],[OilExtractionToDate]]</f>
        <v>65932</v>
      </c>
      <c r="J2033">
        <f>VLOOKUP(Extraction[[#This Row],[AreaID]],Reserves[],5,FALSE)-Extraction[[#This Row],[GasExtractionToDate]]</f>
        <v>73034</v>
      </c>
    </row>
    <row r="2034" spans="1:10" x14ac:dyDescent="0.35">
      <c r="A2034">
        <v>5</v>
      </c>
      <c r="B2034" t="s">
        <v>5</v>
      </c>
      <c r="C2034" t="s">
        <v>9</v>
      </c>
      <c r="D2034" s="1">
        <v>43350</v>
      </c>
      <c r="E2034">
        <v>290</v>
      </c>
      <c r="F2034">
        <v>255</v>
      </c>
      <c r="G2034">
        <f>SUMIFS(E$2:E2034,$A$2:A2034,Extraction[[#This Row],[AreaID]])</f>
        <v>26466</v>
      </c>
      <c r="H2034">
        <f>SUMIFS(F$2:F2034,$A$2:A2034,Extraction[[#This Row],[AreaID]])</f>
        <v>24016</v>
      </c>
      <c r="I2034">
        <f>VLOOKUP(Extraction[[#This Row],[AreaID]],Reserves[],4,FALSE)-Extraction[[#This Row],[OilExtractionToDate]]</f>
        <v>20957</v>
      </c>
      <c r="J2034">
        <f>VLOOKUP(Extraction[[#This Row],[AreaID]],Reserves[],5,FALSE)-Extraction[[#This Row],[GasExtractionToDate]]</f>
        <v>53692</v>
      </c>
    </row>
    <row r="2035" spans="1:10" x14ac:dyDescent="0.35">
      <c r="A2035">
        <v>11</v>
      </c>
      <c r="B2035" t="s">
        <v>14</v>
      </c>
      <c r="C2035" t="s">
        <v>17</v>
      </c>
      <c r="D2035" s="1">
        <v>43355</v>
      </c>
      <c r="E2035">
        <v>154</v>
      </c>
      <c r="F2035">
        <v>168</v>
      </c>
      <c r="G2035">
        <f>SUMIFS(E$2:E2035,$A$2:A2035,Extraction[[#This Row],[AreaID]])</f>
        <v>27154</v>
      </c>
      <c r="H2035">
        <f>SUMIFS(F$2:F2035,$A$2:A2035,Extraction[[#This Row],[AreaID]])</f>
        <v>25207</v>
      </c>
      <c r="I2035">
        <f>VLOOKUP(Extraction[[#This Row],[AreaID]],Reserves[],4,FALSE)-Extraction[[#This Row],[OilExtractionToDate]]</f>
        <v>48826</v>
      </c>
      <c r="J2035">
        <f>VLOOKUP(Extraction[[#This Row],[AreaID]],Reserves[],5,FALSE)-Extraction[[#This Row],[GasExtractionToDate]]</f>
        <v>71590</v>
      </c>
    </row>
    <row r="2036" spans="1:10" x14ac:dyDescent="0.35">
      <c r="A2036">
        <v>9</v>
      </c>
      <c r="B2036" t="s">
        <v>6</v>
      </c>
      <c r="C2036" t="s">
        <v>11</v>
      </c>
      <c r="D2036" s="1">
        <v>43329</v>
      </c>
      <c r="E2036">
        <v>291</v>
      </c>
      <c r="F2036">
        <v>201</v>
      </c>
      <c r="G2036">
        <f>SUMIFS(E$2:E2036,$A$2:A2036,Extraction[[#This Row],[AreaID]])</f>
        <v>25522</v>
      </c>
      <c r="H2036">
        <f>SUMIFS(F$2:F2036,$A$2:A2036,Extraction[[#This Row],[AreaID]])</f>
        <v>23105</v>
      </c>
      <c r="I2036">
        <f>VLOOKUP(Extraction[[#This Row],[AreaID]],Reserves[],4,FALSE)-Extraction[[#This Row],[OilExtractionToDate]]</f>
        <v>65641</v>
      </c>
      <c r="J2036">
        <f>VLOOKUP(Extraction[[#This Row],[AreaID]],Reserves[],5,FALSE)-Extraction[[#This Row],[GasExtractionToDate]]</f>
        <v>72833</v>
      </c>
    </row>
    <row r="2037" spans="1:10" x14ac:dyDescent="0.35">
      <c r="A2037">
        <v>4</v>
      </c>
      <c r="B2037" t="s">
        <v>5</v>
      </c>
      <c r="C2037" t="s">
        <v>8</v>
      </c>
      <c r="D2037" s="1">
        <v>43327</v>
      </c>
      <c r="E2037">
        <v>230</v>
      </c>
      <c r="F2037">
        <v>177</v>
      </c>
      <c r="G2037">
        <f>SUMIFS(E$2:E2037,$A$2:A2037,Extraction[[#This Row],[AreaID]])</f>
        <v>26212</v>
      </c>
      <c r="H2037">
        <f>SUMIFS(F$2:F2037,$A$2:A2037,Extraction[[#This Row],[AreaID]])</f>
        <v>23222</v>
      </c>
      <c r="I2037">
        <f>VLOOKUP(Extraction[[#This Row],[AreaID]],Reserves[],4,FALSE)-Extraction[[#This Row],[OilExtractionToDate]]</f>
        <v>38978</v>
      </c>
      <c r="J2037">
        <f>VLOOKUP(Extraction[[#This Row],[AreaID]],Reserves[],5,FALSE)-Extraction[[#This Row],[GasExtractionToDate]]</f>
        <v>65231</v>
      </c>
    </row>
    <row r="2038" spans="1:10" x14ac:dyDescent="0.35">
      <c r="A2038">
        <v>3</v>
      </c>
      <c r="B2038" t="s">
        <v>4</v>
      </c>
      <c r="C2038" t="s">
        <v>7</v>
      </c>
      <c r="D2038" s="1">
        <v>43325</v>
      </c>
      <c r="E2038">
        <v>127</v>
      </c>
      <c r="F2038">
        <v>211</v>
      </c>
      <c r="G2038">
        <f>SUMIFS(E$2:E2038,$A$2:A2038,Extraction[[#This Row],[AreaID]])</f>
        <v>24435</v>
      </c>
      <c r="H2038">
        <f>SUMIFS(F$2:F2038,$A$2:A2038,Extraction[[#This Row],[AreaID]])</f>
        <v>21635</v>
      </c>
      <c r="I2038">
        <f>VLOOKUP(Extraction[[#This Row],[AreaID]],Reserves[],4,FALSE)-Extraction[[#This Row],[OilExtractionToDate]]</f>
        <v>27723</v>
      </c>
      <c r="J2038">
        <f>VLOOKUP(Extraction[[#This Row],[AreaID]],Reserves[],5,FALSE)-Extraction[[#This Row],[GasExtractionToDate]]</f>
        <v>74803</v>
      </c>
    </row>
    <row r="2039" spans="1:10" x14ac:dyDescent="0.35">
      <c r="A2039">
        <v>9</v>
      </c>
      <c r="B2039" t="s">
        <v>6</v>
      </c>
      <c r="C2039" t="s">
        <v>11</v>
      </c>
      <c r="D2039" s="1">
        <v>43336</v>
      </c>
      <c r="E2039">
        <v>265</v>
      </c>
      <c r="F2039">
        <v>293</v>
      </c>
      <c r="G2039">
        <f>SUMIFS(E$2:E2039,$A$2:A2039,Extraction[[#This Row],[AreaID]])</f>
        <v>25787</v>
      </c>
      <c r="H2039">
        <f>SUMIFS(F$2:F2039,$A$2:A2039,Extraction[[#This Row],[AreaID]])</f>
        <v>23398</v>
      </c>
      <c r="I2039">
        <f>VLOOKUP(Extraction[[#This Row],[AreaID]],Reserves[],4,FALSE)-Extraction[[#This Row],[OilExtractionToDate]]</f>
        <v>65376</v>
      </c>
      <c r="J2039">
        <f>VLOOKUP(Extraction[[#This Row],[AreaID]],Reserves[],5,FALSE)-Extraction[[#This Row],[GasExtractionToDate]]</f>
        <v>72540</v>
      </c>
    </row>
    <row r="2040" spans="1:10" x14ac:dyDescent="0.35">
      <c r="A2040">
        <v>9</v>
      </c>
      <c r="B2040" t="s">
        <v>6</v>
      </c>
      <c r="C2040" t="s">
        <v>11</v>
      </c>
      <c r="D2040" s="1">
        <v>43340</v>
      </c>
      <c r="E2040">
        <v>130</v>
      </c>
      <c r="F2040">
        <v>104</v>
      </c>
      <c r="G2040">
        <f>SUMIFS(E$2:E2040,$A$2:A2040,Extraction[[#This Row],[AreaID]])</f>
        <v>25917</v>
      </c>
      <c r="H2040">
        <f>SUMIFS(F$2:F2040,$A$2:A2040,Extraction[[#This Row],[AreaID]])</f>
        <v>23502</v>
      </c>
      <c r="I2040">
        <f>VLOOKUP(Extraction[[#This Row],[AreaID]],Reserves[],4,FALSE)-Extraction[[#This Row],[OilExtractionToDate]]</f>
        <v>65246</v>
      </c>
      <c r="J2040">
        <f>VLOOKUP(Extraction[[#This Row],[AreaID]],Reserves[],5,FALSE)-Extraction[[#This Row],[GasExtractionToDate]]</f>
        <v>72436</v>
      </c>
    </row>
    <row r="2041" spans="1:10" x14ac:dyDescent="0.35">
      <c r="A2041">
        <v>14</v>
      </c>
      <c r="B2041" t="s">
        <v>15</v>
      </c>
      <c r="C2041" t="s">
        <v>13</v>
      </c>
      <c r="D2041" s="1">
        <v>43474</v>
      </c>
      <c r="E2041">
        <v>95</v>
      </c>
      <c r="F2041">
        <v>81</v>
      </c>
      <c r="G2041">
        <f>SUMIFS(E$2:E2041,$A$2:A2041,Extraction[[#This Row],[AreaID]])</f>
        <v>28742</v>
      </c>
      <c r="H2041">
        <f>SUMIFS(F$2:F2041,$A$2:A2041,Extraction[[#This Row],[AreaID]])</f>
        <v>25749</v>
      </c>
      <c r="I2041">
        <f>VLOOKUP(Extraction[[#This Row],[AreaID]],Reserves[],4,FALSE)-Extraction[[#This Row],[OilExtractionToDate]]</f>
        <v>46669</v>
      </c>
      <c r="J2041">
        <f>VLOOKUP(Extraction[[#This Row],[AreaID]],Reserves[],5,FALSE)-Extraction[[#This Row],[GasExtractionToDate]]</f>
        <v>50389</v>
      </c>
    </row>
    <row r="2042" spans="1:10" x14ac:dyDescent="0.35">
      <c r="A2042">
        <v>10</v>
      </c>
      <c r="B2042" t="s">
        <v>14</v>
      </c>
      <c r="C2042" t="s">
        <v>16</v>
      </c>
      <c r="D2042" s="1">
        <v>43388</v>
      </c>
      <c r="E2042">
        <v>246</v>
      </c>
      <c r="F2042">
        <v>262</v>
      </c>
      <c r="G2042">
        <f>SUMIFS(E$2:E2042,$A$2:A2042,Extraction[[#This Row],[AreaID]])</f>
        <v>26869</v>
      </c>
      <c r="H2042">
        <f>SUMIFS(F$2:F2042,$A$2:A2042,Extraction[[#This Row],[AreaID]])</f>
        <v>24749</v>
      </c>
      <c r="I2042">
        <f>VLOOKUP(Extraction[[#This Row],[AreaID]],Reserves[],4,FALSE)-Extraction[[#This Row],[OilExtractionToDate]]</f>
        <v>50359</v>
      </c>
      <c r="J2042">
        <f>VLOOKUP(Extraction[[#This Row],[AreaID]],Reserves[],5,FALSE)-Extraction[[#This Row],[GasExtractionToDate]]</f>
        <v>40504</v>
      </c>
    </row>
    <row r="2043" spans="1:10" x14ac:dyDescent="0.35">
      <c r="A2043">
        <v>9</v>
      </c>
      <c r="B2043" t="s">
        <v>6</v>
      </c>
      <c r="C2043" t="s">
        <v>11</v>
      </c>
      <c r="D2043" s="1">
        <v>43348</v>
      </c>
      <c r="E2043">
        <v>262</v>
      </c>
      <c r="F2043">
        <v>68</v>
      </c>
      <c r="G2043">
        <f>SUMIFS(E$2:E2043,$A$2:A2043,Extraction[[#This Row],[AreaID]])</f>
        <v>26179</v>
      </c>
      <c r="H2043">
        <f>SUMIFS(F$2:F2043,$A$2:A2043,Extraction[[#This Row],[AreaID]])</f>
        <v>23570</v>
      </c>
      <c r="I2043">
        <f>VLOOKUP(Extraction[[#This Row],[AreaID]],Reserves[],4,FALSE)-Extraction[[#This Row],[OilExtractionToDate]]</f>
        <v>64984</v>
      </c>
      <c r="J2043">
        <f>VLOOKUP(Extraction[[#This Row],[AreaID]],Reserves[],5,FALSE)-Extraction[[#This Row],[GasExtractionToDate]]</f>
        <v>72368</v>
      </c>
    </row>
    <row r="2044" spans="1:10" x14ac:dyDescent="0.35">
      <c r="A2044">
        <v>9</v>
      </c>
      <c r="B2044" t="s">
        <v>6</v>
      </c>
      <c r="C2044" t="s">
        <v>11</v>
      </c>
      <c r="D2044" s="1">
        <v>43353</v>
      </c>
      <c r="E2044">
        <v>148</v>
      </c>
      <c r="F2044">
        <v>164</v>
      </c>
      <c r="G2044">
        <f>SUMIFS(E$2:E2044,$A$2:A2044,Extraction[[#This Row],[AreaID]])</f>
        <v>26327</v>
      </c>
      <c r="H2044">
        <f>SUMIFS(F$2:F2044,$A$2:A2044,Extraction[[#This Row],[AreaID]])</f>
        <v>23734</v>
      </c>
      <c r="I2044">
        <f>VLOOKUP(Extraction[[#This Row],[AreaID]],Reserves[],4,FALSE)-Extraction[[#This Row],[OilExtractionToDate]]</f>
        <v>64836</v>
      </c>
      <c r="J2044">
        <f>VLOOKUP(Extraction[[#This Row],[AreaID]],Reserves[],5,FALSE)-Extraction[[#This Row],[GasExtractionToDate]]</f>
        <v>72204</v>
      </c>
    </row>
    <row r="2045" spans="1:10" x14ac:dyDescent="0.35">
      <c r="A2045">
        <v>1</v>
      </c>
      <c r="B2045" t="s">
        <v>4</v>
      </c>
      <c r="C2045" t="s">
        <v>12</v>
      </c>
      <c r="D2045" s="1">
        <v>43516</v>
      </c>
      <c r="E2045">
        <v>284</v>
      </c>
      <c r="F2045">
        <v>225</v>
      </c>
      <c r="G2045">
        <f>SUMIFS(E$2:E2045,$A$2:A2045,Extraction[[#This Row],[AreaID]])</f>
        <v>30881</v>
      </c>
      <c r="H2045">
        <f>SUMIFS(F$2:F2045,$A$2:A2045,Extraction[[#This Row],[AreaID]])</f>
        <v>30648</v>
      </c>
      <c r="I2045">
        <f>VLOOKUP(Extraction[[#This Row],[AreaID]],Reserves[],4,FALSE)-Extraction[[#This Row],[OilExtractionToDate]]</f>
        <v>56709</v>
      </c>
      <c r="J2045">
        <f>VLOOKUP(Extraction[[#This Row],[AreaID]],Reserves[],5,FALSE)-Extraction[[#This Row],[GasExtractionToDate]]</f>
        <v>41953</v>
      </c>
    </row>
    <row r="2046" spans="1:10" x14ac:dyDescent="0.35">
      <c r="A2046">
        <v>9</v>
      </c>
      <c r="B2046" t="s">
        <v>6</v>
      </c>
      <c r="C2046" t="s">
        <v>11</v>
      </c>
      <c r="D2046" s="1">
        <v>43358</v>
      </c>
      <c r="E2046">
        <v>270</v>
      </c>
      <c r="F2046">
        <v>201</v>
      </c>
      <c r="G2046">
        <f>SUMIFS(E$2:E2046,$A$2:A2046,Extraction[[#This Row],[AreaID]])</f>
        <v>26597</v>
      </c>
      <c r="H2046">
        <f>SUMIFS(F$2:F2046,$A$2:A2046,Extraction[[#This Row],[AreaID]])</f>
        <v>23935</v>
      </c>
      <c r="I2046">
        <f>VLOOKUP(Extraction[[#This Row],[AreaID]],Reserves[],4,FALSE)-Extraction[[#This Row],[OilExtractionToDate]]</f>
        <v>64566</v>
      </c>
      <c r="J2046">
        <f>VLOOKUP(Extraction[[#This Row],[AreaID]],Reserves[],5,FALSE)-Extraction[[#This Row],[GasExtractionToDate]]</f>
        <v>72003</v>
      </c>
    </row>
    <row r="2047" spans="1:10" x14ac:dyDescent="0.35">
      <c r="A2047">
        <v>1</v>
      </c>
      <c r="B2047" t="s">
        <v>4</v>
      </c>
      <c r="C2047" t="s">
        <v>12</v>
      </c>
      <c r="D2047" s="1">
        <v>43524</v>
      </c>
      <c r="E2047">
        <v>158</v>
      </c>
      <c r="F2047">
        <v>232</v>
      </c>
      <c r="G2047">
        <f>SUMIFS(E$2:E2047,$A$2:A2047,Extraction[[#This Row],[AreaID]])</f>
        <v>31039</v>
      </c>
      <c r="H2047">
        <f>SUMIFS(F$2:F2047,$A$2:A2047,Extraction[[#This Row],[AreaID]])</f>
        <v>30880</v>
      </c>
      <c r="I2047">
        <f>VLOOKUP(Extraction[[#This Row],[AreaID]],Reserves[],4,FALSE)-Extraction[[#This Row],[OilExtractionToDate]]</f>
        <v>56551</v>
      </c>
      <c r="J2047">
        <f>VLOOKUP(Extraction[[#This Row],[AreaID]],Reserves[],5,FALSE)-Extraction[[#This Row],[GasExtractionToDate]]</f>
        <v>41721</v>
      </c>
    </row>
    <row r="2048" spans="1:10" x14ac:dyDescent="0.35">
      <c r="A2048">
        <v>9</v>
      </c>
      <c r="B2048" t="s">
        <v>6</v>
      </c>
      <c r="C2048" t="s">
        <v>11</v>
      </c>
      <c r="D2048" s="1">
        <v>43364</v>
      </c>
      <c r="E2048">
        <v>170</v>
      </c>
      <c r="F2048">
        <v>139</v>
      </c>
      <c r="G2048">
        <f>SUMIFS(E$2:E2048,$A$2:A2048,Extraction[[#This Row],[AreaID]])</f>
        <v>26767</v>
      </c>
      <c r="H2048">
        <f>SUMIFS(F$2:F2048,$A$2:A2048,Extraction[[#This Row],[AreaID]])</f>
        <v>24074</v>
      </c>
      <c r="I2048">
        <f>VLOOKUP(Extraction[[#This Row],[AreaID]],Reserves[],4,FALSE)-Extraction[[#This Row],[OilExtractionToDate]]</f>
        <v>64396</v>
      </c>
      <c r="J2048">
        <f>VLOOKUP(Extraction[[#This Row],[AreaID]],Reserves[],5,FALSE)-Extraction[[#This Row],[GasExtractionToDate]]</f>
        <v>71864</v>
      </c>
    </row>
    <row r="2049" spans="1:10" x14ac:dyDescent="0.35">
      <c r="A2049">
        <v>2</v>
      </c>
      <c r="B2049" t="s">
        <v>4</v>
      </c>
      <c r="C2049" t="s">
        <v>13</v>
      </c>
      <c r="D2049" s="1">
        <v>43376</v>
      </c>
      <c r="E2049">
        <v>261</v>
      </c>
      <c r="F2049">
        <v>228</v>
      </c>
      <c r="G2049">
        <f>SUMIFS(E$2:E2049,$A$2:A2049,Extraction[[#This Row],[AreaID]])</f>
        <v>28502</v>
      </c>
      <c r="H2049">
        <f>SUMIFS(F$2:F2049,$A$2:A2049,Extraction[[#This Row],[AreaID]])</f>
        <v>26263</v>
      </c>
      <c r="I2049">
        <f>VLOOKUP(Extraction[[#This Row],[AreaID]],Reserves[],4,FALSE)-Extraction[[#This Row],[OilExtractionToDate]]</f>
        <v>35939</v>
      </c>
      <c r="J2049">
        <f>VLOOKUP(Extraction[[#This Row],[AreaID]],Reserves[],5,FALSE)-Extraction[[#This Row],[GasExtractionToDate]]</f>
        <v>59946</v>
      </c>
    </row>
    <row r="2050" spans="1:10" x14ac:dyDescent="0.35">
      <c r="A2050">
        <v>11</v>
      </c>
      <c r="B2050" t="s">
        <v>14</v>
      </c>
      <c r="C2050" t="s">
        <v>17</v>
      </c>
      <c r="D2050" s="1">
        <v>43361</v>
      </c>
      <c r="E2050">
        <v>208</v>
      </c>
      <c r="F2050">
        <v>129</v>
      </c>
      <c r="G2050">
        <f>SUMIFS(E$2:E2050,$A$2:A2050,Extraction[[#This Row],[AreaID]])</f>
        <v>27362</v>
      </c>
      <c r="H2050">
        <f>SUMIFS(F$2:F2050,$A$2:A2050,Extraction[[#This Row],[AreaID]])</f>
        <v>25336</v>
      </c>
      <c r="I2050">
        <f>VLOOKUP(Extraction[[#This Row],[AreaID]],Reserves[],4,FALSE)-Extraction[[#This Row],[OilExtractionToDate]]</f>
        <v>48618</v>
      </c>
      <c r="J2050">
        <f>VLOOKUP(Extraction[[#This Row],[AreaID]],Reserves[],5,FALSE)-Extraction[[#This Row],[GasExtractionToDate]]</f>
        <v>71461</v>
      </c>
    </row>
    <row r="2051" spans="1:10" x14ac:dyDescent="0.35">
      <c r="A2051">
        <v>9</v>
      </c>
      <c r="B2051" t="s">
        <v>6</v>
      </c>
      <c r="C2051" t="s">
        <v>11</v>
      </c>
      <c r="D2051" s="1">
        <v>43371</v>
      </c>
      <c r="E2051">
        <v>297</v>
      </c>
      <c r="F2051">
        <v>277</v>
      </c>
      <c r="G2051">
        <f>SUMIFS(E$2:E2051,$A$2:A2051,Extraction[[#This Row],[AreaID]])</f>
        <v>27064</v>
      </c>
      <c r="H2051">
        <f>SUMIFS(F$2:F2051,$A$2:A2051,Extraction[[#This Row],[AreaID]])</f>
        <v>24351</v>
      </c>
      <c r="I2051">
        <f>VLOOKUP(Extraction[[#This Row],[AreaID]],Reserves[],4,FALSE)-Extraction[[#This Row],[OilExtractionToDate]]</f>
        <v>64099</v>
      </c>
      <c r="J2051">
        <f>VLOOKUP(Extraction[[#This Row],[AreaID]],Reserves[],5,FALSE)-Extraction[[#This Row],[GasExtractionToDate]]</f>
        <v>71587</v>
      </c>
    </row>
    <row r="2052" spans="1:10" x14ac:dyDescent="0.35">
      <c r="A2052">
        <v>3</v>
      </c>
      <c r="B2052" t="s">
        <v>4</v>
      </c>
      <c r="C2052" t="s">
        <v>7</v>
      </c>
      <c r="D2052" s="1">
        <v>43329</v>
      </c>
      <c r="E2052">
        <v>168</v>
      </c>
      <c r="F2052">
        <v>215</v>
      </c>
      <c r="G2052">
        <f>SUMIFS(E$2:E2052,$A$2:A2052,Extraction[[#This Row],[AreaID]])</f>
        <v>24603</v>
      </c>
      <c r="H2052">
        <f>SUMIFS(F$2:F2052,$A$2:A2052,Extraction[[#This Row],[AreaID]])</f>
        <v>21850</v>
      </c>
      <c r="I2052">
        <f>VLOOKUP(Extraction[[#This Row],[AreaID]],Reserves[],4,FALSE)-Extraction[[#This Row],[OilExtractionToDate]]</f>
        <v>27555</v>
      </c>
      <c r="J2052">
        <f>VLOOKUP(Extraction[[#This Row],[AreaID]],Reserves[],5,FALSE)-Extraction[[#This Row],[GasExtractionToDate]]</f>
        <v>74588</v>
      </c>
    </row>
    <row r="2053" spans="1:10" x14ac:dyDescent="0.35">
      <c r="A2053">
        <v>10</v>
      </c>
      <c r="B2053" t="s">
        <v>14</v>
      </c>
      <c r="C2053" t="s">
        <v>16</v>
      </c>
      <c r="D2053" s="1">
        <v>43394</v>
      </c>
      <c r="E2053">
        <v>132</v>
      </c>
      <c r="F2053">
        <v>105</v>
      </c>
      <c r="G2053">
        <f>SUMIFS(E$2:E2053,$A$2:A2053,Extraction[[#This Row],[AreaID]])</f>
        <v>27001</v>
      </c>
      <c r="H2053">
        <f>SUMIFS(F$2:F2053,$A$2:A2053,Extraction[[#This Row],[AreaID]])</f>
        <v>24854</v>
      </c>
      <c r="I2053">
        <f>VLOOKUP(Extraction[[#This Row],[AreaID]],Reserves[],4,FALSE)-Extraction[[#This Row],[OilExtractionToDate]]</f>
        <v>50227</v>
      </c>
      <c r="J2053">
        <f>VLOOKUP(Extraction[[#This Row],[AreaID]],Reserves[],5,FALSE)-Extraction[[#This Row],[GasExtractionToDate]]</f>
        <v>40399</v>
      </c>
    </row>
    <row r="2054" spans="1:10" x14ac:dyDescent="0.35">
      <c r="A2054">
        <v>12</v>
      </c>
      <c r="B2054" t="s">
        <v>14</v>
      </c>
      <c r="C2054" t="s">
        <v>18</v>
      </c>
      <c r="D2054" s="1">
        <v>43409</v>
      </c>
      <c r="E2054">
        <v>282</v>
      </c>
      <c r="F2054">
        <v>102</v>
      </c>
      <c r="G2054">
        <f>SUMIFS(E$2:E2054,$A$2:A2054,Extraction[[#This Row],[AreaID]])</f>
        <v>28609</v>
      </c>
      <c r="H2054">
        <f>SUMIFS(F$2:F2054,$A$2:A2054,Extraction[[#This Row],[AreaID]])</f>
        <v>26470</v>
      </c>
      <c r="I2054">
        <f>VLOOKUP(Extraction[[#This Row],[AreaID]],Reserves[],4,FALSE)-Extraction[[#This Row],[OilExtractionToDate]]</f>
        <v>34778</v>
      </c>
      <c r="J2054">
        <f>VLOOKUP(Extraction[[#This Row],[AreaID]],Reserves[],5,FALSE)-Extraction[[#This Row],[GasExtractionToDate]]</f>
        <v>70735</v>
      </c>
    </row>
    <row r="2055" spans="1:10" x14ac:dyDescent="0.35">
      <c r="A2055">
        <v>9</v>
      </c>
      <c r="B2055" t="s">
        <v>6</v>
      </c>
      <c r="C2055" t="s">
        <v>11</v>
      </c>
      <c r="D2055" s="1">
        <v>43377</v>
      </c>
      <c r="E2055">
        <v>90</v>
      </c>
      <c r="F2055">
        <v>266</v>
      </c>
      <c r="G2055">
        <f>SUMIFS(E$2:E2055,$A$2:A2055,Extraction[[#This Row],[AreaID]])</f>
        <v>27154</v>
      </c>
      <c r="H2055">
        <f>SUMIFS(F$2:F2055,$A$2:A2055,Extraction[[#This Row],[AreaID]])</f>
        <v>24617</v>
      </c>
      <c r="I2055">
        <f>VLOOKUP(Extraction[[#This Row],[AreaID]],Reserves[],4,FALSE)-Extraction[[#This Row],[OilExtractionToDate]]</f>
        <v>64009</v>
      </c>
      <c r="J2055">
        <f>VLOOKUP(Extraction[[#This Row],[AreaID]],Reserves[],5,FALSE)-Extraction[[#This Row],[GasExtractionToDate]]</f>
        <v>71321</v>
      </c>
    </row>
    <row r="2056" spans="1:10" x14ac:dyDescent="0.35">
      <c r="A2056">
        <v>2</v>
      </c>
      <c r="B2056" t="s">
        <v>4</v>
      </c>
      <c r="C2056" t="s">
        <v>13</v>
      </c>
      <c r="D2056" s="1">
        <v>43381</v>
      </c>
      <c r="E2056">
        <v>143</v>
      </c>
      <c r="F2056">
        <v>53</v>
      </c>
      <c r="G2056">
        <f>SUMIFS(E$2:E2056,$A$2:A2056,Extraction[[#This Row],[AreaID]])</f>
        <v>28645</v>
      </c>
      <c r="H2056">
        <f>SUMIFS(F$2:F2056,$A$2:A2056,Extraction[[#This Row],[AreaID]])</f>
        <v>26316</v>
      </c>
      <c r="I2056">
        <f>VLOOKUP(Extraction[[#This Row],[AreaID]],Reserves[],4,FALSE)-Extraction[[#This Row],[OilExtractionToDate]]</f>
        <v>35796</v>
      </c>
      <c r="J2056">
        <f>VLOOKUP(Extraction[[#This Row],[AreaID]],Reserves[],5,FALSE)-Extraction[[#This Row],[GasExtractionToDate]]</f>
        <v>59893</v>
      </c>
    </row>
    <row r="2057" spans="1:10" x14ac:dyDescent="0.35">
      <c r="A2057">
        <v>1</v>
      </c>
      <c r="B2057" t="s">
        <v>4</v>
      </c>
      <c r="C2057" t="s">
        <v>12</v>
      </c>
      <c r="D2057" s="1">
        <v>43529</v>
      </c>
      <c r="E2057">
        <v>256</v>
      </c>
      <c r="F2057">
        <v>102</v>
      </c>
      <c r="G2057">
        <f>SUMIFS(E$2:E2057,$A$2:A2057,Extraction[[#This Row],[AreaID]])</f>
        <v>31295</v>
      </c>
      <c r="H2057">
        <f>SUMIFS(F$2:F2057,$A$2:A2057,Extraction[[#This Row],[AreaID]])</f>
        <v>30982</v>
      </c>
      <c r="I2057">
        <f>VLOOKUP(Extraction[[#This Row],[AreaID]],Reserves[],4,FALSE)-Extraction[[#This Row],[OilExtractionToDate]]</f>
        <v>56295</v>
      </c>
      <c r="J2057">
        <f>VLOOKUP(Extraction[[#This Row],[AreaID]],Reserves[],5,FALSE)-Extraction[[#This Row],[GasExtractionToDate]]</f>
        <v>41619</v>
      </c>
    </row>
    <row r="2058" spans="1:10" x14ac:dyDescent="0.35">
      <c r="A2058">
        <v>9</v>
      </c>
      <c r="B2058" t="s">
        <v>6</v>
      </c>
      <c r="C2058" t="s">
        <v>11</v>
      </c>
      <c r="D2058" s="1">
        <v>43381</v>
      </c>
      <c r="E2058">
        <v>230</v>
      </c>
      <c r="F2058">
        <v>229</v>
      </c>
      <c r="G2058">
        <f>SUMIFS(E$2:E2058,$A$2:A2058,Extraction[[#This Row],[AreaID]])</f>
        <v>27384</v>
      </c>
      <c r="H2058">
        <f>SUMIFS(F$2:F2058,$A$2:A2058,Extraction[[#This Row],[AreaID]])</f>
        <v>24846</v>
      </c>
      <c r="I2058">
        <f>VLOOKUP(Extraction[[#This Row],[AreaID]],Reserves[],4,FALSE)-Extraction[[#This Row],[OilExtractionToDate]]</f>
        <v>63779</v>
      </c>
      <c r="J2058">
        <f>VLOOKUP(Extraction[[#This Row],[AreaID]],Reserves[],5,FALSE)-Extraction[[#This Row],[GasExtractionToDate]]</f>
        <v>71092</v>
      </c>
    </row>
    <row r="2059" spans="1:10" x14ac:dyDescent="0.35">
      <c r="A2059">
        <v>9</v>
      </c>
      <c r="B2059" t="s">
        <v>6</v>
      </c>
      <c r="C2059" t="s">
        <v>11</v>
      </c>
      <c r="D2059" s="1">
        <v>43388</v>
      </c>
      <c r="E2059">
        <v>143</v>
      </c>
      <c r="F2059">
        <v>85</v>
      </c>
      <c r="G2059">
        <f>SUMIFS(E$2:E2059,$A$2:A2059,Extraction[[#This Row],[AreaID]])</f>
        <v>27527</v>
      </c>
      <c r="H2059">
        <f>SUMIFS(F$2:F2059,$A$2:A2059,Extraction[[#This Row],[AreaID]])</f>
        <v>24931</v>
      </c>
      <c r="I2059">
        <f>VLOOKUP(Extraction[[#This Row],[AreaID]],Reserves[],4,FALSE)-Extraction[[#This Row],[OilExtractionToDate]]</f>
        <v>63636</v>
      </c>
      <c r="J2059">
        <f>VLOOKUP(Extraction[[#This Row],[AreaID]],Reserves[],5,FALSE)-Extraction[[#This Row],[GasExtractionToDate]]</f>
        <v>71007</v>
      </c>
    </row>
    <row r="2060" spans="1:10" x14ac:dyDescent="0.35">
      <c r="A2060">
        <v>9</v>
      </c>
      <c r="B2060" t="s">
        <v>6</v>
      </c>
      <c r="C2060" t="s">
        <v>11</v>
      </c>
      <c r="D2060" s="1">
        <v>43392</v>
      </c>
      <c r="E2060">
        <v>150</v>
      </c>
      <c r="F2060">
        <v>195</v>
      </c>
      <c r="G2060">
        <f>SUMIFS(E$2:E2060,$A$2:A2060,Extraction[[#This Row],[AreaID]])</f>
        <v>27677</v>
      </c>
      <c r="H2060">
        <f>SUMIFS(F$2:F2060,$A$2:A2060,Extraction[[#This Row],[AreaID]])</f>
        <v>25126</v>
      </c>
      <c r="I2060">
        <f>VLOOKUP(Extraction[[#This Row],[AreaID]],Reserves[],4,FALSE)-Extraction[[#This Row],[OilExtractionToDate]]</f>
        <v>63486</v>
      </c>
      <c r="J2060">
        <f>VLOOKUP(Extraction[[#This Row],[AreaID]],Reserves[],5,FALSE)-Extraction[[#This Row],[GasExtractionToDate]]</f>
        <v>70812</v>
      </c>
    </row>
    <row r="2061" spans="1:10" x14ac:dyDescent="0.35">
      <c r="A2061">
        <v>9</v>
      </c>
      <c r="B2061" t="s">
        <v>6</v>
      </c>
      <c r="C2061" t="s">
        <v>11</v>
      </c>
      <c r="D2061" s="1">
        <v>43395</v>
      </c>
      <c r="E2061">
        <v>217</v>
      </c>
      <c r="F2061">
        <v>140</v>
      </c>
      <c r="G2061">
        <f>SUMIFS(E$2:E2061,$A$2:A2061,Extraction[[#This Row],[AreaID]])</f>
        <v>27894</v>
      </c>
      <c r="H2061">
        <f>SUMIFS(F$2:F2061,$A$2:A2061,Extraction[[#This Row],[AreaID]])</f>
        <v>25266</v>
      </c>
      <c r="I2061">
        <f>VLOOKUP(Extraction[[#This Row],[AreaID]],Reserves[],4,FALSE)-Extraction[[#This Row],[OilExtractionToDate]]</f>
        <v>63269</v>
      </c>
      <c r="J2061">
        <f>VLOOKUP(Extraction[[#This Row],[AreaID]],Reserves[],5,FALSE)-Extraction[[#This Row],[GasExtractionToDate]]</f>
        <v>70672</v>
      </c>
    </row>
    <row r="2062" spans="1:10" x14ac:dyDescent="0.35">
      <c r="A2062">
        <v>2</v>
      </c>
      <c r="B2062" t="s">
        <v>4</v>
      </c>
      <c r="C2062" t="s">
        <v>13</v>
      </c>
      <c r="D2062" s="1">
        <v>43387</v>
      </c>
      <c r="E2062">
        <v>215</v>
      </c>
      <c r="F2062">
        <v>77</v>
      </c>
      <c r="G2062">
        <f>SUMIFS(E$2:E2062,$A$2:A2062,Extraction[[#This Row],[AreaID]])</f>
        <v>28860</v>
      </c>
      <c r="H2062">
        <f>SUMIFS(F$2:F2062,$A$2:A2062,Extraction[[#This Row],[AreaID]])</f>
        <v>26393</v>
      </c>
      <c r="I2062">
        <f>VLOOKUP(Extraction[[#This Row],[AreaID]],Reserves[],4,FALSE)-Extraction[[#This Row],[OilExtractionToDate]]</f>
        <v>35581</v>
      </c>
      <c r="J2062">
        <f>VLOOKUP(Extraction[[#This Row],[AreaID]],Reserves[],5,FALSE)-Extraction[[#This Row],[GasExtractionToDate]]</f>
        <v>59816</v>
      </c>
    </row>
    <row r="2063" spans="1:10" x14ac:dyDescent="0.35">
      <c r="A2063">
        <v>9</v>
      </c>
      <c r="B2063" t="s">
        <v>6</v>
      </c>
      <c r="C2063" t="s">
        <v>11</v>
      </c>
      <c r="D2063" s="1">
        <v>43402</v>
      </c>
      <c r="E2063">
        <v>286</v>
      </c>
      <c r="F2063">
        <v>75</v>
      </c>
      <c r="G2063">
        <f>SUMIFS(E$2:E2063,$A$2:A2063,Extraction[[#This Row],[AreaID]])</f>
        <v>28180</v>
      </c>
      <c r="H2063">
        <f>SUMIFS(F$2:F2063,$A$2:A2063,Extraction[[#This Row],[AreaID]])</f>
        <v>25341</v>
      </c>
      <c r="I2063">
        <f>VLOOKUP(Extraction[[#This Row],[AreaID]],Reserves[],4,FALSE)-Extraction[[#This Row],[OilExtractionToDate]]</f>
        <v>62983</v>
      </c>
      <c r="J2063">
        <f>VLOOKUP(Extraction[[#This Row],[AreaID]],Reserves[],5,FALSE)-Extraction[[#This Row],[GasExtractionToDate]]</f>
        <v>70597</v>
      </c>
    </row>
    <row r="2064" spans="1:10" x14ac:dyDescent="0.35">
      <c r="A2064">
        <v>9</v>
      </c>
      <c r="B2064" t="s">
        <v>6</v>
      </c>
      <c r="C2064" t="s">
        <v>11</v>
      </c>
      <c r="D2064" s="1">
        <v>43408</v>
      </c>
      <c r="E2064">
        <v>260</v>
      </c>
      <c r="F2064">
        <v>255</v>
      </c>
      <c r="G2064">
        <f>SUMIFS(E$2:E2064,$A$2:A2064,Extraction[[#This Row],[AreaID]])</f>
        <v>28440</v>
      </c>
      <c r="H2064">
        <f>SUMIFS(F$2:F2064,$A$2:A2064,Extraction[[#This Row],[AreaID]])</f>
        <v>25596</v>
      </c>
      <c r="I2064">
        <f>VLOOKUP(Extraction[[#This Row],[AreaID]],Reserves[],4,FALSE)-Extraction[[#This Row],[OilExtractionToDate]]</f>
        <v>62723</v>
      </c>
      <c r="J2064">
        <f>VLOOKUP(Extraction[[#This Row],[AreaID]],Reserves[],5,FALSE)-Extraction[[#This Row],[GasExtractionToDate]]</f>
        <v>70342</v>
      </c>
    </row>
    <row r="2065" spans="1:10" x14ac:dyDescent="0.35">
      <c r="A2065">
        <v>11</v>
      </c>
      <c r="B2065" t="s">
        <v>14</v>
      </c>
      <c r="C2065" t="s">
        <v>17</v>
      </c>
      <c r="D2065" s="1">
        <v>43364</v>
      </c>
      <c r="E2065">
        <v>222</v>
      </c>
      <c r="F2065">
        <v>185</v>
      </c>
      <c r="G2065">
        <f>SUMIFS(E$2:E2065,$A$2:A2065,Extraction[[#This Row],[AreaID]])</f>
        <v>27584</v>
      </c>
      <c r="H2065">
        <f>SUMIFS(F$2:F2065,$A$2:A2065,Extraction[[#This Row],[AreaID]])</f>
        <v>25521</v>
      </c>
      <c r="I2065">
        <f>VLOOKUP(Extraction[[#This Row],[AreaID]],Reserves[],4,FALSE)-Extraction[[#This Row],[OilExtractionToDate]]</f>
        <v>48396</v>
      </c>
      <c r="J2065">
        <f>VLOOKUP(Extraction[[#This Row],[AreaID]],Reserves[],5,FALSE)-Extraction[[#This Row],[GasExtractionToDate]]</f>
        <v>71276</v>
      </c>
    </row>
    <row r="2066" spans="1:10" x14ac:dyDescent="0.35">
      <c r="A2066">
        <v>4</v>
      </c>
      <c r="B2066" t="s">
        <v>5</v>
      </c>
      <c r="C2066" t="s">
        <v>8</v>
      </c>
      <c r="D2066" s="1">
        <v>43331</v>
      </c>
      <c r="E2066">
        <v>282</v>
      </c>
      <c r="F2066">
        <v>151</v>
      </c>
      <c r="G2066">
        <f>SUMIFS(E$2:E2066,$A$2:A2066,Extraction[[#This Row],[AreaID]])</f>
        <v>26494</v>
      </c>
      <c r="H2066">
        <f>SUMIFS(F$2:F2066,$A$2:A2066,Extraction[[#This Row],[AreaID]])</f>
        <v>23373</v>
      </c>
      <c r="I2066">
        <f>VLOOKUP(Extraction[[#This Row],[AreaID]],Reserves[],4,FALSE)-Extraction[[#This Row],[OilExtractionToDate]]</f>
        <v>38696</v>
      </c>
      <c r="J2066">
        <f>VLOOKUP(Extraction[[#This Row],[AreaID]],Reserves[],5,FALSE)-Extraction[[#This Row],[GasExtractionToDate]]</f>
        <v>65080</v>
      </c>
    </row>
    <row r="2067" spans="1:10" x14ac:dyDescent="0.35">
      <c r="A2067">
        <v>11</v>
      </c>
      <c r="B2067" t="s">
        <v>14</v>
      </c>
      <c r="C2067" t="s">
        <v>17</v>
      </c>
      <c r="D2067" s="1">
        <v>43372</v>
      </c>
      <c r="E2067">
        <v>300</v>
      </c>
      <c r="F2067">
        <v>211</v>
      </c>
      <c r="G2067">
        <f>SUMIFS(E$2:E2067,$A$2:A2067,Extraction[[#This Row],[AreaID]])</f>
        <v>27884</v>
      </c>
      <c r="H2067">
        <f>SUMIFS(F$2:F2067,$A$2:A2067,Extraction[[#This Row],[AreaID]])</f>
        <v>25732</v>
      </c>
      <c r="I2067">
        <f>VLOOKUP(Extraction[[#This Row],[AreaID]],Reserves[],4,FALSE)-Extraction[[#This Row],[OilExtractionToDate]]</f>
        <v>48096</v>
      </c>
      <c r="J2067">
        <f>VLOOKUP(Extraction[[#This Row],[AreaID]],Reserves[],5,FALSE)-Extraction[[#This Row],[GasExtractionToDate]]</f>
        <v>71065</v>
      </c>
    </row>
    <row r="2068" spans="1:10" x14ac:dyDescent="0.35">
      <c r="A2068">
        <v>12</v>
      </c>
      <c r="B2068" t="s">
        <v>14</v>
      </c>
      <c r="C2068" t="s">
        <v>18</v>
      </c>
      <c r="D2068" s="1">
        <v>43413</v>
      </c>
      <c r="E2068">
        <v>270</v>
      </c>
      <c r="F2068">
        <v>246</v>
      </c>
      <c r="G2068">
        <f>SUMIFS(E$2:E2068,$A$2:A2068,Extraction[[#This Row],[AreaID]])</f>
        <v>28879</v>
      </c>
      <c r="H2068">
        <f>SUMIFS(F$2:F2068,$A$2:A2068,Extraction[[#This Row],[AreaID]])</f>
        <v>26716</v>
      </c>
      <c r="I2068">
        <f>VLOOKUP(Extraction[[#This Row],[AreaID]],Reserves[],4,FALSE)-Extraction[[#This Row],[OilExtractionToDate]]</f>
        <v>34508</v>
      </c>
      <c r="J2068">
        <f>VLOOKUP(Extraction[[#This Row],[AreaID]],Reserves[],5,FALSE)-Extraction[[#This Row],[GasExtractionToDate]]</f>
        <v>70489</v>
      </c>
    </row>
    <row r="2069" spans="1:10" x14ac:dyDescent="0.35">
      <c r="A2069">
        <v>9</v>
      </c>
      <c r="B2069" t="s">
        <v>6</v>
      </c>
      <c r="C2069" t="s">
        <v>11</v>
      </c>
      <c r="D2069" s="1">
        <v>43411</v>
      </c>
      <c r="E2069">
        <v>183</v>
      </c>
      <c r="F2069">
        <v>58</v>
      </c>
      <c r="G2069">
        <f>SUMIFS(E$2:E2069,$A$2:A2069,Extraction[[#This Row],[AreaID]])</f>
        <v>28623</v>
      </c>
      <c r="H2069">
        <f>SUMIFS(F$2:F2069,$A$2:A2069,Extraction[[#This Row],[AreaID]])</f>
        <v>25654</v>
      </c>
      <c r="I2069">
        <f>VLOOKUP(Extraction[[#This Row],[AreaID]],Reserves[],4,FALSE)-Extraction[[#This Row],[OilExtractionToDate]]</f>
        <v>62540</v>
      </c>
      <c r="J2069">
        <f>VLOOKUP(Extraction[[#This Row],[AreaID]],Reserves[],5,FALSE)-Extraction[[#This Row],[GasExtractionToDate]]</f>
        <v>70284</v>
      </c>
    </row>
    <row r="2070" spans="1:10" x14ac:dyDescent="0.35">
      <c r="A2070">
        <v>12</v>
      </c>
      <c r="B2070" t="s">
        <v>14</v>
      </c>
      <c r="C2070" t="s">
        <v>18</v>
      </c>
      <c r="D2070" s="1">
        <v>43419</v>
      </c>
      <c r="E2070">
        <v>130</v>
      </c>
      <c r="F2070">
        <v>149</v>
      </c>
      <c r="G2070">
        <f>SUMIFS(E$2:E2070,$A$2:A2070,Extraction[[#This Row],[AreaID]])</f>
        <v>29009</v>
      </c>
      <c r="H2070">
        <f>SUMIFS(F$2:F2070,$A$2:A2070,Extraction[[#This Row],[AreaID]])</f>
        <v>26865</v>
      </c>
      <c r="I2070">
        <f>VLOOKUP(Extraction[[#This Row],[AreaID]],Reserves[],4,FALSE)-Extraction[[#This Row],[OilExtractionToDate]]</f>
        <v>34378</v>
      </c>
      <c r="J2070">
        <f>VLOOKUP(Extraction[[#This Row],[AreaID]],Reserves[],5,FALSE)-Extraction[[#This Row],[GasExtractionToDate]]</f>
        <v>70340</v>
      </c>
    </row>
    <row r="2071" spans="1:10" x14ac:dyDescent="0.35">
      <c r="A2071">
        <v>2</v>
      </c>
      <c r="B2071" t="s">
        <v>4</v>
      </c>
      <c r="C2071" t="s">
        <v>13</v>
      </c>
      <c r="D2071" s="1">
        <v>43391</v>
      </c>
      <c r="E2071">
        <v>300</v>
      </c>
      <c r="F2071">
        <v>205</v>
      </c>
      <c r="G2071">
        <f>SUMIFS(E$2:E2071,$A$2:A2071,Extraction[[#This Row],[AreaID]])</f>
        <v>29160</v>
      </c>
      <c r="H2071">
        <f>SUMIFS(F$2:F2071,$A$2:A2071,Extraction[[#This Row],[AreaID]])</f>
        <v>26598</v>
      </c>
      <c r="I2071">
        <f>VLOOKUP(Extraction[[#This Row],[AreaID]],Reserves[],4,FALSE)-Extraction[[#This Row],[OilExtractionToDate]]</f>
        <v>35281</v>
      </c>
      <c r="J2071">
        <f>VLOOKUP(Extraction[[#This Row],[AreaID]],Reserves[],5,FALSE)-Extraction[[#This Row],[GasExtractionToDate]]</f>
        <v>59611</v>
      </c>
    </row>
    <row r="2072" spans="1:10" x14ac:dyDescent="0.35">
      <c r="A2072">
        <v>11</v>
      </c>
      <c r="B2072" t="s">
        <v>14</v>
      </c>
      <c r="C2072" t="s">
        <v>17</v>
      </c>
      <c r="D2072" s="1">
        <v>43380</v>
      </c>
      <c r="E2072">
        <v>278</v>
      </c>
      <c r="F2072">
        <v>135</v>
      </c>
      <c r="G2072">
        <f>SUMIFS(E$2:E2072,$A$2:A2072,Extraction[[#This Row],[AreaID]])</f>
        <v>28162</v>
      </c>
      <c r="H2072">
        <f>SUMIFS(F$2:F2072,$A$2:A2072,Extraction[[#This Row],[AreaID]])</f>
        <v>25867</v>
      </c>
      <c r="I2072">
        <f>VLOOKUP(Extraction[[#This Row],[AreaID]],Reserves[],4,FALSE)-Extraction[[#This Row],[OilExtractionToDate]]</f>
        <v>47818</v>
      </c>
      <c r="J2072">
        <f>VLOOKUP(Extraction[[#This Row],[AreaID]],Reserves[],5,FALSE)-Extraction[[#This Row],[GasExtractionToDate]]</f>
        <v>70930</v>
      </c>
    </row>
    <row r="2073" spans="1:10" x14ac:dyDescent="0.35">
      <c r="A2073">
        <v>9</v>
      </c>
      <c r="B2073" t="s">
        <v>6</v>
      </c>
      <c r="C2073" t="s">
        <v>11</v>
      </c>
      <c r="D2073" s="1">
        <v>43416</v>
      </c>
      <c r="E2073">
        <v>236</v>
      </c>
      <c r="F2073">
        <v>153</v>
      </c>
      <c r="G2073">
        <f>SUMIFS(E$2:E2073,$A$2:A2073,Extraction[[#This Row],[AreaID]])</f>
        <v>28859</v>
      </c>
      <c r="H2073">
        <f>SUMIFS(F$2:F2073,$A$2:A2073,Extraction[[#This Row],[AreaID]])</f>
        <v>25807</v>
      </c>
      <c r="I2073">
        <f>VLOOKUP(Extraction[[#This Row],[AreaID]],Reserves[],4,FALSE)-Extraction[[#This Row],[OilExtractionToDate]]</f>
        <v>62304</v>
      </c>
      <c r="J2073">
        <f>VLOOKUP(Extraction[[#This Row],[AreaID]],Reserves[],5,FALSE)-Extraction[[#This Row],[GasExtractionToDate]]</f>
        <v>70131</v>
      </c>
    </row>
    <row r="2074" spans="1:10" x14ac:dyDescent="0.35">
      <c r="A2074">
        <v>13</v>
      </c>
      <c r="B2074" t="s">
        <v>15</v>
      </c>
      <c r="C2074" t="s">
        <v>19</v>
      </c>
      <c r="D2074" s="1">
        <v>43308</v>
      </c>
      <c r="E2074">
        <v>290</v>
      </c>
      <c r="F2074">
        <v>187</v>
      </c>
      <c r="G2074">
        <f>SUMIFS(E$2:E2074,$A$2:A2074,Extraction[[#This Row],[AreaID]])</f>
        <v>25885</v>
      </c>
      <c r="H2074">
        <f>SUMIFS(F$2:F2074,$A$2:A2074,Extraction[[#This Row],[AreaID]])</f>
        <v>23545</v>
      </c>
      <c r="I2074">
        <f>VLOOKUP(Extraction[[#This Row],[AreaID]],Reserves[],4,FALSE)-Extraction[[#This Row],[OilExtractionToDate]]</f>
        <v>66818</v>
      </c>
      <c r="J2074">
        <f>VLOOKUP(Extraction[[#This Row],[AreaID]],Reserves[],5,FALSE)-Extraction[[#This Row],[GasExtractionToDate]]</f>
        <v>55910</v>
      </c>
    </row>
    <row r="2075" spans="1:10" x14ac:dyDescent="0.35">
      <c r="A2075">
        <v>11</v>
      </c>
      <c r="B2075" t="s">
        <v>14</v>
      </c>
      <c r="C2075" t="s">
        <v>17</v>
      </c>
      <c r="D2075" s="1">
        <v>43388</v>
      </c>
      <c r="E2075">
        <v>226</v>
      </c>
      <c r="F2075">
        <v>238</v>
      </c>
      <c r="G2075">
        <f>SUMIFS(E$2:E2075,$A$2:A2075,Extraction[[#This Row],[AreaID]])</f>
        <v>28388</v>
      </c>
      <c r="H2075">
        <f>SUMIFS(F$2:F2075,$A$2:A2075,Extraction[[#This Row],[AreaID]])</f>
        <v>26105</v>
      </c>
      <c r="I2075">
        <f>VLOOKUP(Extraction[[#This Row],[AreaID]],Reserves[],4,FALSE)-Extraction[[#This Row],[OilExtractionToDate]]</f>
        <v>47592</v>
      </c>
      <c r="J2075">
        <f>VLOOKUP(Extraction[[#This Row],[AreaID]],Reserves[],5,FALSE)-Extraction[[#This Row],[GasExtractionToDate]]</f>
        <v>70692</v>
      </c>
    </row>
    <row r="2076" spans="1:10" x14ac:dyDescent="0.35">
      <c r="A2076">
        <v>9</v>
      </c>
      <c r="B2076" t="s">
        <v>6</v>
      </c>
      <c r="C2076" t="s">
        <v>11</v>
      </c>
      <c r="D2076" s="1">
        <v>43419</v>
      </c>
      <c r="E2076">
        <v>138</v>
      </c>
      <c r="F2076">
        <v>257</v>
      </c>
      <c r="G2076">
        <f>SUMIFS(E$2:E2076,$A$2:A2076,Extraction[[#This Row],[AreaID]])</f>
        <v>28997</v>
      </c>
      <c r="H2076">
        <f>SUMIFS(F$2:F2076,$A$2:A2076,Extraction[[#This Row],[AreaID]])</f>
        <v>26064</v>
      </c>
      <c r="I2076">
        <f>VLOOKUP(Extraction[[#This Row],[AreaID]],Reserves[],4,FALSE)-Extraction[[#This Row],[OilExtractionToDate]]</f>
        <v>62166</v>
      </c>
      <c r="J2076">
        <f>VLOOKUP(Extraction[[#This Row],[AreaID]],Reserves[],5,FALSE)-Extraction[[#This Row],[GasExtractionToDate]]</f>
        <v>69874</v>
      </c>
    </row>
    <row r="2077" spans="1:10" x14ac:dyDescent="0.35">
      <c r="A2077">
        <v>10</v>
      </c>
      <c r="B2077" t="s">
        <v>14</v>
      </c>
      <c r="C2077" t="s">
        <v>16</v>
      </c>
      <c r="D2077" s="1">
        <v>43397</v>
      </c>
      <c r="E2077">
        <v>168</v>
      </c>
      <c r="F2077">
        <v>132</v>
      </c>
      <c r="G2077">
        <f>SUMIFS(E$2:E2077,$A$2:A2077,Extraction[[#This Row],[AreaID]])</f>
        <v>27169</v>
      </c>
      <c r="H2077">
        <f>SUMIFS(F$2:F2077,$A$2:A2077,Extraction[[#This Row],[AreaID]])</f>
        <v>24986</v>
      </c>
      <c r="I2077">
        <f>VLOOKUP(Extraction[[#This Row],[AreaID]],Reserves[],4,FALSE)-Extraction[[#This Row],[OilExtractionToDate]]</f>
        <v>50059</v>
      </c>
      <c r="J2077">
        <f>VLOOKUP(Extraction[[#This Row],[AreaID]],Reserves[],5,FALSE)-Extraction[[#This Row],[GasExtractionToDate]]</f>
        <v>40267</v>
      </c>
    </row>
    <row r="2078" spans="1:10" x14ac:dyDescent="0.35">
      <c r="A2078">
        <v>11</v>
      </c>
      <c r="B2078" t="s">
        <v>14</v>
      </c>
      <c r="C2078" t="s">
        <v>17</v>
      </c>
      <c r="D2078" s="1">
        <v>43392</v>
      </c>
      <c r="E2078">
        <v>139</v>
      </c>
      <c r="F2078">
        <v>150</v>
      </c>
      <c r="G2078">
        <f>SUMIFS(E$2:E2078,$A$2:A2078,Extraction[[#This Row],[AreaID]])</f>
        <v>28527</v>
      </c>
      <c r="H2078">
        <f>SUMIFS(F$2:F2078,$A$2:A2078,Extraction[[#This Row],[AreaID]])</f>
        <v>26255</v>
      </c>
      <c r="I2078">
        <f>VLOOKUP(Extraction[[#This Row],[AreaID]],Reserves[],4,FALSE)-Extraction[[#This Row],[OilExtractionToDate]]</f>
        <v>47453</v>
      </c>
      <c r="J2078">
        <f>VLOOKUP(Extraction[[#This Row],[AreaID]],Reserves[],5,FALSE)-Extraction[[#This Row],[GasExtractionToDate]]</f>
        <v>70542</v>
      </c>
    </row>
    <row r="2079" spans="1:10" x14ac:dyDescent="0.35">
      <c r="A2079">
        <v>4</v>
      </c>
      <c r="B2079" t="s">
        <v>5</v>
      </c>
      <c r="C2079" t="s">
        <v>8</v>
      </c>
      <c r="D2079" s="1">
        <v>43337</v>
      </c>
      <c r="E2079">
        <v>185</v>
      </c>
      <c r="F2079">
        <v>219</v>
      </c>
      <c r="G2079">
        <f>SUMIFS(E$2:E2079,$A$2:A2079,Extraction[[#This Row],[AreaID]])</f>
        <v>26679</v>
      </c>
      <c r="H2079">
        <f>SUMIFS(F$2:F2079,$A$2:A2079,Extraction[[#This Row],[AreaID]])</f>
        <v>23592</v>
      </c>
      <c r="I2079">
        <f>VLOOKUP(Extraction[[#This Row],[AreaID]],Reserves[],4,FALSE)-Extraction[[#This Row],[OilExtractionToDate]]</f>
        <v>38511</v>
      </c>
      <c r="J2079">
        <f>VLOOKUP(Extraction[[#This Row],[AreaID]],Reserves[],5,FALSE)-Extraction[[#This Row],[GasExtractionToDate]]</f>
        <v>64861</v>
      </c>
    </row>
    <row r="2080" spans="1:10" x14ac:dyDescent="0.35">
      <c r="A2080">
        <v>1</v>
      </c>
      <c r="B2080" t="s">
        <v>4</v>
      </c>
      <c r="C2080" t="s">
        <v>12</v>
      </c>
      <c r="D2080" s="1">
        <v>43535</v>
      </c>
      <c r="E2080">
        <v>194</v>
      </c>
      <c r="F2080">
        <v>286</v>
      </c>
      <c r="G2080">
        <f>SUMIFS(E$2:E2080,$A$2:A2080,Extraction[[#This Row],[AreaID]])</f>
        <v>31489</v>
      </c>
      <c r="H2080">
        <f>SUMIFS(F$2:F2080,$A$2:A2080,Extraction[[#This Row],[AreaID]])</f>
        <v>31268</v>
      </c>
      <c r="I2080">
        <f>VLOOKUP(Extraction[[#This Row],[AreaID]],Reserves[],4,FALSE)-Extraction[[#This Row],[OilExtractionToDate]]</f>
        <v>56101</v>
      </c>
      <c r="J2080">
        <f>VLOOKUP(Extraction[[#This Row],[AreaID]],Reserves[],5,FALSE)-Extraction[[#This Row],[GasExtractionToDate]]</f>
        <v>41333</v>
      </c>
    </row>
    <row r="2081" spans="1:10" x14ac:dyDescent="0.35">
      <c r="A2081">
        <v>2</v>
      </c>
      <c r="B2081" t="s">
        <v>4</v>
      </c>
      <c r="C2081" t="s">
        <v>13</v>
      </c>
      <c r="D2081" s="1">
        <v>43396</v>
      </c>
      <c r="E2081">
        <v>180</v>
      </c>
      <c r="F2081">
        <v>121</v>
      </c>
      <c r="G2081">
        <f>SUMIFS(E$2:E2081,$A$2:A2081,Extraction[[#This Row],[AreaID]])</f>
        <v>29340</v>
      </c>
      <c r="H2081">
        <f>SUMIFS(F$2:F2081,$A$2:A2081,Extraction[[#This Row],[AreaID]])</f>
        <v>26719</v>
      </c>
      <c r="I2081">
        <f>VLOOKUP(Extraction[[#This Row],[AreaID]],Reserves[],4,FALSE)-Extraction[[#This Row],[OilExtractionToDate]]</f>
        <v>35101</v>
      </c>
      <c r="J2081">
        <f>VLOOKUP(Extraction[[#This Row],[AreaID]],Reserves[],5,FALSE)-Extraction[[#This Row],[GasExtractionToDate]]</f>
        <v>59490</v>
      </c>
    </row>
    <row r="2082" spans="1:10" x14ac:dyDescent="0.35">
      <c r="A2082">
        <v>1</v>
      </c>
      <c r="B2082" t="s">
        <v>4</v>
      </c>
      <c r="C2082" t="s">
        <v>12</v>
      </c>
      <c r="D2082" s="1">
        <v>43539</v>
      </c>
      <c r="E2082">
        <v>114</v>
      </c>
      <c r="F2082">
        <v>170</v>
      </c>
      <c r="G2082">
        <f>SUMIFS(E$2:E2082,$A$2:A2082,Extraction[[#This Row],[AreaID]])</f>
        <v>31603</v>
      </c>
      <c r="H2082">
        <f>SUMIFS(F$2:F2082,$A$2:A2082,Extraction[[#This Row],[AreaID]])</f>
        <v>31438</v>
      </c>
      <c r="I2082">
        <f>VLOOKUP(Extraction[[#This Row],[AreaID]],Reserves[],4,FALSE)-Extraction[[#This Row],[OilExtractionToDate]]</f>
        <v>55987</v>
      </c>
      <c r="J2082">
        <f>VLOOKUP(Extraction[[#This Row],[AreaID]],Reserves[],5,FALSE)-Extraction[[#This Row],[GasExtractionToDate]]</f>
        <v>41163</v>
      </c>
    </row>
    <row r="2083" spans="1:10" x14ac:dyDescent="0.35">
      <c r="A2083">
        <v>9</v>
      </c>
      <c r="B2083" t="s">
        <v>6</v>
      </c>
      <c r="C2083" t="s">
        <v>11</v>
      </c>
      <c r="D2083" s="1">
        <v>43422</v>
      </c>
      <c r="E2083">
        <v>147</v>
      </c>
      <c r="F2083">
        <v>190</v>
      </c>
      <c r="G2083">
        <f>SUMIFS(E$2:E2083,$A$2:A2083,Extraction[[#This Row],[AreaID]])</f>
        <v>29144</v>
      </c>
      <c r="H2083">
        <f>SUMIFS(F$2:F2083,$A$2:A2083,Extraction[[#This Row],[AreaID]])</f>
        <v>26254</v>
      </c>
      <c r="I2083">
        <f>VLOOKUP(Extraction[[#This Row],[AreaID]],Reserves[],4,FALSE)-Extraction[[#This Row],[OilExtractionToDate]]</f>
        <v>62019</v>
      </c>
      <c r="J2083">
        <f>VLOOKUP(Extraction[[#This Row],[AreaID]],Reserves[],5,FALSE)-Extraction[[#This Row],[GasExtractionToDate]]</f>
        <v>69684</v>
      </c>
    </row>
    <row r="2084" spans="1:10" x14ac:dyDescent="0.35">
      <c r="A2084">
        <v>2</v>
      </c>
      <c r="B2084" t="s">
        <v>4</v>
      </c>
      <c r="C2084" t="s">
        <v>13</v>
      </c>
      <c r="D2084" s="1">
        <v>43403</v>
      </c>
      <c r="E2084">
        <v>202</v>
      </c>
      <c r="F2084">
        <v>110</v>
      </c>
      <c r="G2084">
        <f>SUMIFS(E$2:E2084,$A$2:A2084,Extraction[[#This Row],[AreaID]])</f>
        <v>29542</v>
      </c>
      <c r="H2084">
        <f>SUMIFS(F$2:F2084,$A$2:A2084,Extraction[[#This Row],[AreaID]])</f>
        <v>26829</v>
      </c>
      <c r="I2084">
        <f>VLOOKUP(Extraction[[#This Row],[AreaID]],Reserves[],4,FALSE)-Extraction[[#This Row],[OilExtractionToDate]]</f>
        <v>34899</v>
      </c>
      <c r="J2084">
        <f>VLOOKUP(Extraction[[#This Row],[AreaID]],Reserves[],5,FALSE)-Extraction[[#This Row],[GasExtractionToDate]]</f>
        <v>59380</v>
      </c>
    </row>
    <row r="2085" spans="1:10" x14ac:dyDescent="0.35">
      <c r="A2085">
        <v>12</v>
      </c>
      <c r="B2085" t="s">
        <v>14</v>
      </c>
      <c r="C2085" t="s">
        <v>18</v>
      </c>
      <c r="D2085" s="1">
        <v>43423</v>
      </c>
      <c r="E2085">
        <v>125</v>
      </c>
      <c r="F2085">
        <v>145</v>
      </c>
      <c r="G2085">
        <f>SUMIFS(E$2:E2085,$A$2:A2085,Extraction[[#This Row],[AreaID]])</f>
        <v>29134</v>
      </c>
      <c r="H2085">
        <f>SUMIFS(F$2:F2085,$A$2:A2085,Extraction[[#This Row],[AreaID]])</f>
        <v>27010</v>
      </c>
      <c r="I2085">
        <f>VLOOKUP(Extraction[[#This Row],[AreaID]],Reserves[],4,FALSE)-Extraction[[#This Row],[OilExtractionToDate]]</f>
        <v>34253</v>
      </c>
      <c r="J2085">
        <f>VLOOKUP(Extraction[[#This Row],[AreaID]],Reserves[],5,FALSE)-Extraction[[#This Row],[GasExtractionToDate]]</f>
        <v>70195</v>
      </c>
    </row>
    <row r="2086" spans="1:10" x14ac:dyDescent="0.35">
      <c r="A2086">
        <v>14</v>
      </c>
      <c r="B2086" t="s">
        <v>15</v>
      </c>
      <c r="C2086" t="s">
        <v>13</v>
      </c>
      <c r="D2086" s="1">
        <v>43480</v>
      </c>
      <c r="E2086">
        <v>267</v>
      </c>
      <c r="F2086">
        <v>214</v>
      </c>
      <c r="G2086">
        <f>SUMIFS(E$2:E2086,$A$2:A2086,Extraction[[#This Row],[AreaID]])</f>
        <v>29009</v>
      </c>
      <c r="H2086">
        <f>SUMIFS(F$2:F2086,$A$2:A2086,Extraction[[#This Row],[AreaID]])</f>
        <v>25963</v>
      </c>
      <c r="I2086">
        <f>VLOOKUP(Extraction[[#This Row],[AreaID]],Reserves[],4,FALSE)-Extraction[[#This Row],[OilExtractionToDate]]</f>
        <v>46402</v>
      </c>
      <c r="J2086">
        <f>VLOOKUP(Extraction[[#This Row],[AreaID]],Reserves[],5,FALSE)-Extraction[[#This Row],[GasExtractionToDate]]</f>
        <v>50175</v>
      </c>
    </row>
    <row r="2087" spans="1:10" x14ac:dyDescent="0.35">
      <c r="A2087">
        <v>13</v>
      </c>
      <c r="B2087" t="s">
        <v>15</v>
      </c>
      <c r="C2087" t="s">
        <v>19</v>
      </c>
      <c r="D2087" s="1">
        <v>43311</v>
      </c>
      <c r="E2087">
        <v>260</v>
      </c>
      <c r="F2087">
        <v>237</v>
      </c>
      <c r="G2087">
        <f>SUMIFS(E$2:E2087,$A$2:A2087,Extraction[[#This Row],[AreaID]])</f>
        <v>26145</v>
      </c>
      <c r="H2087">
        <f>SUMIFS(F$2:F2087,$A$2:A2087,Extraction[[#This Row],[AreaID]])</f>
        <v>23782</v>
      </c>
      <c r="I2087">
        <f>VLOOKUP(Extraction[[#This Row],[AreaID]],Reserves[],4,FALSE)-Extraction[[#This Row],[OilExtractionToDate]]</f>
        <v>66558</v>
      </c>
      <c r="J2087">
        <f>VLOOKUP(Extraction[[#This Row],[AreaID]],Reserves[],5,FALSE)-Extraction[[#This Row],[GasExtractionToDate]]</f>
        <v>55673</v>
      </c>
    </row>
    <row r="2088" spans="1:10" x14ac:dyDescent="0.35">
      <c r="A2088">
        <v>1</v>
      </c>
      <c r="B2088" t="s">
        <v>4</v>
      </c>
      <c r="C2088" t="s">
        <v>12</v>
      </c>
      <c r="D2088" s="1">
        <v>43546</v>
      </c>
      <c r="E2088">
        <v>119</v>
      </c>
      <c r="F2088">
        <v>217</v>
      </c>
      <c r="G2088">
        <f>SUMIFS(E$2:E2088,$A$2:A2088,Extraction[[#This Row],[AreaID]])</f>
        <v>31722</v>
      </c>
      <c r="H2088">
        <f>SUMIFS(F$2:F2088,$A$2:A2088,Extraction[[#This Row],[AreaID]])</f>
        <v>31655</v>
      </c>
      <c r="I2088">
        <f>VLOOKUP(Extraction[[#This Row],[AreaID]],Reserves[],4,FALSE)-Extraction[[#This Row],[OilExtractionToDate]]</f>
        <v>55868</v>
      </c>
      <c r="J2088">
        <f>VLOOKUP(Extraction[[#This Row],[AreaID]],Reserves[],5,FALSE)-Extraction[[#This Row],[GasExtractionToDate]]</f>
        <v>40946</v>
      </c>
    </row>
    <row r="2089" spans="1:10" x14ac:dyDescent="0.35">
      <c r="A2089">
        <v>12</v>
      </c>
      <c r="B2089" t="s">
        <v>14</v>
      </c>
      <c r="C2089" t="s">
        <v>18</v>
      </c>
      <c r="D2089" s="1">
        <v>43426</v>
      </c>
      <c r="E2089">
        <v>255</v>
      </c>
      <c r="F2089">
        <v>106</v>
      </c>
      <c r="G2089">
        <f>SUMIFS(E$2:E2089,$A$2:A2089,Extraction[[#This Row],[AreaID]])</f>
        <v>29389</v>
      </c>
      <c r="H2089">
        <f>SUMIFS(F$2:F2089,$A$2:A2089,Extraction[[#This Row],[AreaID]])</f>
        <v>27116</v>
      </c>
      <c r="I2089">
        <f>VLOOKUP(Extraction[[#This Row],[AreaID]],Reserves[],4,FALSE)-Extraction[[#This Row],[OilExtractionToDate]]</f>
        <v>33998</v>
      </c>
      <c r="J2089">
        <f>VLOOKUP(Extraction[[#This Row],[AreaID]],Reserves[],5,FALSE)-Extraction[[#This Row],[GasExtractionToDate]]</f>
        <v>70089</v>
      </c>
    </row>
    <row r="2090" spans="1:10" x14ac:dyDescent="0.35">
      <c r="A2090">
        <v>4</v>
      </c>
      <c r="B2090" t="s">
        <v>5</v>
      </c>
      <c r="C2090" t="s">
        <v>8</v>
      </c>
      <c r="D2090" s="1">
        <v>43342</v>
      </c>
      <c r="E2090">
        <v>125</v>
      </c>
      <c r="F2090">
        <v>78</v>
      </c>
      <c r="G2090">
        <f>SUMIFS(E$2:E2090,$A$2:A2090,Extraction[[#This Row],[AreaID]])</f>
        <v>26804</v>
      </c>
      <c r="H2090">
        <f>SUMIFS(F$2:F2090,$A$2:A2090,Extraction[[#This Row],[AreaID]])</f>
        <v>23670</v>
      </c>
      <c r="I2090">
        <f>VLOOKUP(Extraction[[#This Row],[AreaID]],Reserves[],4,FALSE)-Extraction[[#This Row],[OilExtractionToDate]]</f>
        <v>38386</v>
      </c>
      <c r="J2090">
        <f>VLOOKUP(Extraction[[#This Row],[AreaID]],Reserves[],5,FALSE)-Extraction[[#This Row],[GasExtractionToDate]]</f>
        <v>64783</v>
      </c>
    </row>
    <row r="2091" spans="1:10" x14ac:dyDescent="0.35">
      <c r="A2091">
        <v>3</v>
      </c>
      <c r="B2091" t="s">
        <v>4</v>
      </c>
      <c r="C2091" t="s">
        <v>7</v>
      </c>
      <c r="D2091" s="1">
        <v>43335</v>
      </c>
      <c r="E2091">
        <v>120</v>
      </c>
      <c r="F2091">
        <v>67</v>
      </c>
      <c r="G2091">
        <f>SUMIFS(E$2:E2091,$A$2:A2091,Extraction[[#This Row],[AreaID]])</f>
        <v>24723</v>
      </c>
      <c r="H2091">
        <f>SUMIFS(F$2:F2091,$A$2:A2091,Extraction[[#This Row],[AreaID]])</f>
        <v>21917</v>
      </c>
      <c r="I2091">
        <f>VLOOKUP(Extraction[[#This Row],[AreaID]],Reserves[],4,FALSE)-Extraction[[#This Row],[OilExtractionToDate]]</f>
        <v>27435</v>
      </c>
      <c r="J2091">
        <f>VLOOKUP(Extraction[[#This Row],[AreaID]],Reserves[],5,FALSE)-Extraction[[#This Row],[GasExtractionToDate]]</f>
        <v>74521</v>
      </c>
    </row>
    <row r="2092" spans="1:10" x14ac:dyDescent="0.35">
      <c r="A2092">
        <v>4</v>
      </c>
      <c r="B2092" t="s">
        <v>5</v>
      </c>
      <c r="C2092" t="s">
        <v>8</v>
      </c>
      <c r="D2092" s="1">
        <v>43348</v>
      </c>
      <c r="E2092">
        <v>116</v>
      </c>
      <c r="F2092">
        <v>300</v>
      </c>
      <c r="G2092">
        <f>SUMIFS(E$2:E2092,$A$2:A2092,Extraction[[#This Row],[AreaID]])</f>
        <v>26920</v>
      </c>
      <c r="H2092">
        <f>SUMIFS(F$2:F2092,$A$2:A2092,Extraction[[#This Row],[AreaID]])</f>
        <v>23970</v>
      </c>
      <c r="I2092">
        <f>VLOOKUP(Extraction[[#This Row],[AreaID]],Reserves[],4,FALSE)-Extraction[[#This Row],[OilExtractionToDate]]</f>
        <v>38270</v>
      </c>
      <c r="J2092">
        <f>VLOOKUP(Extraction[[#This Row],[AreaID]],Reserves[],5,FALSE)-Extraction[[#This Row],[GasExtractionToDate]]</f>
        <v>64483</v>
      </c>
    </row>
    <row r="2093" spans="1:10" x14ac:dyDescent="0.35">
      <c r="A2093">
        <v>9</v>
      </c>
      <c r="B2093" t="s">
        <v>6</v>
      </c>
      <c r="C2093" t="s">
        <v>11</v>
      </c>
      <c r="D2093" s="1">
        <v>43426</v>
      </c>
      <c r="E2093">
        <v>252</v>
      </c>
      <c r="F2093">
        <v>148</v>
      </c>
      <c r="G2093">
        <f>SUMIFS(E$2:E2093,$A$2:A2093,Extraction[[#This Row],[AreaID]])</f>
        <v>29396</v>
      </c>
      <c r="H2093">
        <f>SUMIFS(F$2:F2093,$A$2:A2093,Extraction[[#This Row],[AreaID]])</f>
        <v>26402</v>
      </c>
      <c r="I2093">
        <f>VLOOKUP(Extraction[[#This Row],[AreaID]],Reserves[],4,FALSE)-Extraction[[#This Row],[OilExtractionToDate]]</f>
        <v>61767</v>
      </c>
      <c r="J2093">
        <f>VLOOKUP(Extraction[[#This Row],[AreaID]],Reserves[],5,FALSE)-Extraction[[#This Row],[GasExtractionToDate]]</f>
        <v>69536</v>
      </c>
    </row>
    <row r="2094" spans="1:10" x14ac:dyDescent="0.35">
      <c r="A2094">
        <v>9</v>
      </c>
      <c r="B2094" t="s">
        <v>6</v>
      </c>
      <c r="C2094" t="s">
        <v>11</v>
      </c>
      <c r="D2094" s="1">
        <v>43429</v>
      </c>
      <c r="E2094">
        <v>84</v>
      </c>
      <c r="F2094">
        <v>75</v>
      </c>
      <c r="G2094">
        <f>SUMIFS(E$2:E2094,$A$2:A2094,Extraction[[#This Row],[AreaID]])</f>
        <v>29480</v>
      </c>
      <c r="H2094">
        <f>SUMIFS(F$2:F2094,$A$2:A2094,Extraction[[#This Row],[AreaID]])</f>
        <v>26477</v>
      </c>
      <c r="I2094">
        <f>VLOOKUP(Extraction[[#This Row],[AreaID]],Reserves[],4,FALSE)-Extraction[[#This Row],[OilExtractionToDate]]</f>
        <v>61683</v>
      </c>
      <c r="J2094">
        <f>VLOOKUP(Extraction[[#This Row],[AreaID]],Reserves[],5,FALSE)-Extraction[[#This Row],[GasExtractionToDate]]</f>
        <v>69461</v>
      </c>
    </row>
    <row r="2095" spans="1:10" x14ac:dyDescent="0.35">
      <c r="A2095">
        <v>13</v>
      </c>
      <c r="B2095" t="s">
        <v>15</v>
      </c>
      <c r="C2095" t="s">
        <v>19</v>
      </c>
      <c r="D2095" s="1">
        <v>43319</v>
      </c>
      <c r="E2095">
        <v>235</v>
      </c>
      <c r="F2095">
        <v>174</v>
      </c>
      <c r="G2095">
        <f>SUMIFS(E$2:E2095,$A$2:A2095,Extraction[[#This Row],[AreaID]])</f>
        <v>26380</v>
      </c>
      <c r="H2095">
        <f>SUMIFS(F$2:F2095,$A$2:A2095,Extraction[[#This Row],[AreaID]])</f>
        <v>23956</v>
      </c>
      <c r="I2095">
        <f>VLOOKUP(Extraction[[#This Row],[AreaID]],Reserves[],4,FALSE)-Extraction[[#This Row],[OilExtractionToDate]]</f>
        <v>66323</v>
      </c>
      <c r="J2095">
        <f>VLOOKUP(Extraction[[#This Row],[AreaID]],Reserves[],5,FALSE)-Extraction[[#This Row],[GasExtractionToDate]]</f>
        <v>55499</v>
      </c>
    </row>
    <row r="2096" spans="1:10" x14ac:dyDescent="0.35">
      <c r="A2096">
        <v>3</v>
      </c>
      <c r="B2096" t="s">
        <v>4</v>
      </c>
      <c r="C2096" t="s">
        <v>7</v>
      </c>
      <c r="D2096" s="1">
        <v>43343</v>
      </c>
      <c r="E2096">
        <v>105</v>
      </c>
      <c r="F2096">
        <v>216</v>
      </c>
      <c r="G2096">
        <f>SUMIFS(E$2:E2096,$A$2:A2096,Extraction[[#This Row],[AreaID]])</f>
        <v>24828</v>
      </c>
      <c r="H2096">
        <f>SUMIFS(F$2:F2096,$A$2:A2096,Extraction[[#This Row],[AreaID]])</f>
        <v>22133</v>
      </c>
      <c r="I2096">
        <f>VLOOKUP(Extraction[[#This Row],[AreaID]],Reserves[],4,FALSE)-Extraction[[#This Row],[OilExtractionToDate]]</f>
        <v>27330</v>
      </c>
      <c r="J2096">
        <f>VLOOKUP(Extraction[[#This Row],[AreaID]],Reserves[],5,FALSE)-Extraction[[#This Row],[GasExtractionToDate]]</f>
        <v>74305</v>
      </c>
    </row>
    <row r="2097" spans="1:10" x14ac:dyDescent="0.35">
      <c r="A2097">
        <v>3</v>
      </c>
      <c r="B2097" t="s">
        <v>4</v>
      </c>
      <c r="C2097" t="s">
        <v>7</v>
      </c>
      <c r="D2097" s="1">
        <v>43346</v>
      </c>
      <c r="E2097">
        <v>259</v>
      </c>
      <c r="F2097">
        <v>202</v>
      </c>
      <c r="G2097">
        <f>SUMIFS(E$2:E2097,$A$2:A2097,Extraction[[#This Row],[AreaID]])</f>
        <v>25087</v>
      </c>
      <c r="H2097">
        <f>SUMIFS(F$2:F2097,$A$2:A2097,Extraction[[#This Row],[AreaID]])</f>
        <v>22335</v>
      </c>
      <c r="I2097">
        <f>VLOOKUP(Extraction[[#This Row],[AreaID]],Reserves[],4,FALSE)-Extraction[[#This Row],[OilExtractionToDate]]</f>
        <v>27071</v>
      </c>
      <c r="J2097">
        <f>VLOOKUP(Extraction[[#This Row],[AreaID]],Reserves[],5,FALSE)-Extraction[[#This Row],[GasExtractionToDate]]</f>
        <v>74103</v>
      </c>
    </row>
    <row r="2098" spans="1:10" x14ac:dyDescent="0.35">
      <c r="A2098">
        <v>9</v>
      </c>
      <c r="B2098" t="s">
        <v>6</v>
      </c>
      <c r="C2098" t="s">
        <v>11</v>
      </c>
      <c r="D2098" s="1">
        <v>43437</v>
      </c>
      <c r="E2098">
        <v>198</v>
      </c>
      <c r="F2098">
        <v>130</v>
      </c>
      <c r="G2098">
        <f>SUMIFS(E$2:E2098,$A$2:A2098,Extraction[[#This Row],[AreaID]])</f>
        <v>29678</v>
      </c>
      <c r="H2098">
        <f>SUMIFS(F$2:F2098,$A$2:A2098,Extraction[[#This Row],[AreaID]])</f>
        <v>26607</v>
      </c>
      <c r="I2098">
        <f>VLOOKUP(Extraction[[#This Row],[AreaID]],Reserves[],4,FALSE)-Extraction[[#This Row],[OilExtractionToDate]]</f>
        <v>61485</v>
      </c>
      <c r="J2098">
        <f>VLOOKUP(Extraction[[#This Row],[AreaID]],Reserves[],5,FALSE)-Extraction[[#This Row],[GasExtractionToDate]]</f>
        <v>69331</v>
      </c>
    </row>
    <row r="2099" spans="1:10" x14ac:dyDescent="0.35">
      <c r="A2099">
        <v>9</v>
      </c>
      <c r="B2099" t="s">
        <v>6</v>
      </c>
      <c r="C2099" t="s">
        <v>11</v>
      </c>
      <c r="D2099" s="1">
        <v>43440</v>
      </c>
      <c r="E2099">
        <v>173</v>
      </c>
      <c r="F2099">
        <v>125</v>
      </c>
      <c r="G2099">
        <f>SUMIFS(E$2:E2099,$A$2:A2099,Extraction[[#This Row],[AreaID]])</f>
        <v>29851</v>
      </c>
      <c r="H2099">
        <f>SUMIFS(F$2:F2099,$A$2:A2099,Extraction[[#This Row],[AreaID]])</f>
        <v>26732</v>
      </c>
      <c r="I2099">
        <f>VLOOKUP(Extraction[[#This Row],[AreaID]],Reserves[],4,FALSE)-Extraction[[#This Row],[OilExtractionToDate]]</f>
        <v>61312</v>
      </c>
      <c r="J2099">
        <f>VLOOKUP(Extraction[[#This Row],[AreaID]],Reserves[],5,FALSE)-Extraction[[#This Row],[GasExtractionToDate]]</f>
        <v>69206</v>
      </c>
    </row>
    <row r="2100" spans="1:10" x14ac:dyDescent="0.35">
      <c r="A2100">
        <v>11</v>
      </c>
      <c r="B2100" t="s">
        <v>14</v>
      </c>
      <c r="C2100" t="s">
        <v>17</v>
      </c>
      <c r="D2100" s="1">
        <v>43400</v>
      </c>
      <c r="E2100">
        <v>191</v>
      </c>
      <c r="F2100">
        <v>227</v>
      </c>
      <c r="G2100">
        <f>SUMIFS(E$2:E2100,$A$2:A2100,Extraction[[#This Row],[AreaID]])</f>
        <v>28718</v>
      </c>
      <c r="H2100">
        <f>SUMIFS(F$2:F2100,$A$2:A2100,Extraction[[#This Row],[AreaID]])</f>
        <v>26482</v>
      </c>
      <c r="I2100">
        <f>VLOOKUP(Extraction[[#This Row],[AreaID]],Reserves[],4,FALSE)-Extraction[[#This Row],[OilExtractionToDate]]</f>
        <v>47262</v>
      </c>
      <c r="J2100">
        <f>VLOOKUP(Extraction[[#This Row],[AreaID]],Reserves[],5,FALSE)-Extraction[[#This Row],[GasExtractionToDate]]</f>
        <v>70315</v>
      </c>
    </row>
    <row r="2101" spans="1:10" x14ac:dyDescent="0.35">
      <c r="A2101">
        <v>11</v>
      </c>
      <c r="B2101" t="s">
        <v>14</v>
      </c>
      <c r="C2101" t="s">
        <v>17</v>
      </c>
      <c r="D2101" s="1">
        <v>43404</v>
      </c>
      <c r="E2101">
        <v>117</v>
      </c>
      <c r="F2101">
        <v>95</v>
      </c>
      <c r="G2101">
        <f>SUMIFS(E$2:E2101,$A$2:A2101,Extraction[[#This Row],[AreaID]])</f>
        <v>28835</v>
      </c>
      <c r="H2101">
        <f>SUMIFS(F$2:F2101,$A$2:A2101,Extraction[[#This Row],[AreaID]])</f>
        <v>26577</v>
      </c>
      <c r="I2101">
        <f>VLOOKUP(Extraction[[#This Row],[AreaID]],Reserves[],4,FALSE)-Extraction[[#This Row],[OilExtractionToDate]]</f>
        <v>47145</v>
      </c>
      <c r="J2101">
        <f>VLOOKUP(Extraction[[#This Row],[AreaID]],Reserves[],5,FALSE)-Extraction[[#This Row],[GasExtractionToDate]]</f>
        <v>70220</v>
      </c>
    </row>
    <row r="2102" spans="1:10" x14ac:dyDescent="0.35">
      <c r="A2102">
        <v>11</v>
      </c>
      <c r="B2102" t="s">
        <v>14</v>
      </c>
      <c r="C2102" t="s">
        <v>17</v>
      </c>
      <c r="D2102" s="1">
        <v>43407</v>
      </c>
      <c r="E2102">
        <v>266</v>
      </c>
      <c r="F2102">
        <v>132</v>
      </c>
      <c r="G2102">
        <f>SUMIFS(E$2:E2102,$A$2:A2102,Extraction[[#This Row],[AreaID]])</f>
        <v>29101</v>
      </c>
      <c r="H2102">
        <f>SUMIFS(F$2:F2102,$A$2:A2102,Extraction[[#This Row],[AreaID]])</f>
        <v>26709</v>
      </c>
      <c r="I2102">
        <f>VLOOKUP(Extraction[[#This Row],[AreaID]],Reserves[],4,FALSE)-Extraction[[#This Row],[OilExtractionToDate]]</f>
        <v>46879</v>
      </c>
      <c r="J2102">
        <f>VLOOKUP(Extraction[[#This Row],[AreaID]],Reserves[],5,FALSE)-Extraction[[#This Row],[GasExtractionToDate]]</f>
        <v>70088</v>
      </c>
    </row>
    <row r="2103" spans="1:10" x14ac:dyDescent="0.35">
      <c r="A2103">
        <v>14</v>
      </c>
      <c r="B2103" t="s">
        <v>15</v>
      </c>
      <c r="C2103" t="s">
        <v>13</v>
      </c>
      <c r="D2103" s="1">
        <v>43485</v>
      </c>
      <c r="E2103">
        <v>100</v>
      </c>
      <c r="F2103">
        <v>232</v>
      </c>
      <c r="G2103">
        <f>SUMIFS(E$2:E2103,$A$2:A2103,Extraction[[#This Row],[AreaID]])</f>
        <v>29109</v>
      </c>
      <c r="H2103">
        <f>SUMIFS(F$2:F2103,$A$2:A2103,Extraction[[#This Row],[AreaID]])</f>
        <v>26195</v>
      </c>
      <c r="I2103">
        <f>VLOOKUP(Extraction[[#This Row],[AreaID]],Reserves[],4,FALSE)-Extraction[[#This Row],[OilExtractionToDate]]</f>
        <v>46302</v>
      </c>
      <c r="J2103">
        <f>VLOOKUP(Extraction[[#This Row],[AreaID]],Reserves[],5,FALSE)-Extraction[[#This Row],[GasExtractionToDate]]</f>
        <v>49943</v>
      </c>
    </row>
    <row r="2104" spans="1:10" x14ac:dyDescent="0.35">
      <c r="A2104">
        <v>4</v>
      </c>
      <c r="B2104" t="s">
        <v>5</v>
      </c>
      <c r="C2104" t="s">
        <v>8</v>
      </c>
      <c r="D2104" s="1">
        <v>43355</v>
      </c>
      <c r="E2104">
        <v>80</v>
      </c>
      <c r="F2104">
        <v>63</v>
      </c>
      <c r="G2104">
        <f>SUMIFS(E$2:E2104,$A$2:A2104,Extraction[[#This Row],[AreaID]])</f>
        <v>27000</v>
      </c>
      <c r="H2104">
        <f>SUMIFS(F$2:F2104,$A$2:A2104,Extraction[[#This Row],[AreaID]])</f>
        <v>24033</v>
      </c>
      <c r="I2104">
        <f>VLOOKUP(Extraction[[#This Row],[AreaID]],Reserves[],4,FALSE)-Extraction[[#This Row],[OilExtractionToDate]]</f>
        <v>38190</v>
      </c>
      <c r="J2104">
        <f>VLOOKUP(Extraction[[#This Row],[AreaID]],Reserves[],5,FALSE)-Extraction[[#This Row],[GasExtractionToDate]]</f>
        <v>64420</v>
      </c>
    </row>
    <row r="2105" spans="1:10" x14ac:dyDescent="0.35">
      <c r="A2105">
        <v>10</v>
      </c>
      <c r="B2105" t="s">
        <v>14</v>
      </c>
      <c r="C2105" t="s">
        <v>16</v>
      </c>
      <c r="D2105" s="1">
        <v>43400</v>
      </c>
      <c r="E2105">
        <v>209</v>
      </c>
      <c r="F2105">
        <v>140</v>
      </c>
      <c r="G2105">
        <f>SUMIFS(E$2:E2105,$A$2:A2105,Extraction[[#This Row],[AreaID]])</f>
        <v>27378</v>
      </c>
      <c r="H2105">
        <f>SUMIFS(F$2:F2105,$A$2:A2105,Extraction[[#This Row],[AreaID]])</f>
        <v>25126</v>
      </c>
      <c r="I2105">
        <f>VLOOKUP(Extraction[[#This Row],[AreaID]],Reserves[],4,FALSE)-Extraction[[#This Row],[OilExtractionToDate]]</f>
        <v>49850</v>
      </c>
      <c r="J2105">
        <f>VLOOKUP(Extraction[[#This Row],[AreaID]],Reserves[],5,FALSE)-Extraction[[#This Row],[GasExtractionToDate]]</f>
        <v>40127</v>
      </c>
    </row>
    <row r="2106" spans="1:10" x14ac:dyDescent="0.35">
      <c r="A2106">
        <v>5</v>
      </c>
      <c r="B2106" t="s">
        <v>5</v>
      </c>
      <c r="C2106" t="s">
        <v>9</v>
      </c>
      <c r="D2106" s="1">
        <v>43354</v>
      </c>
      <c r="E2106">
        <v>220</v>
      </c>
      <c r="F2106">
        <v>137</v>
      </c>
      <c r="G2106">
        <f>SUMIFS(E$2:E2106,$A$2:A2106,Extraction[[#This Row],[AreaID]])</f>
        <v>26686</v>
      </c>
      <c r="H2106">
        <f>SUMIFS(F$2:F2106,$A$2:A2106,Extraction[[#This Row],[AreaID]])</f>
        <v>24153</v>
      </c>
      <c r="I2106">
        <f>VLOOKUP(Extraction[[#This Row],[AreaID]],Reserves[],4,FALSE)-Extraction[[#This Row],[OilExtractionToDate]]</f>
        <v>20737</v>
      </c>
      <c r="J2106">
        <f>VLOOKUP(Extraction[[#This Row],[AreaID]],Reserves[],5,FALSE)-Extraction[[#This Row],[GasExtractionToDate]]</f>
        <v>53555</v>
      </c>
    </row>
    <row r="2107" spans="1:10" x14ac:dyDescent="0.35">
      <c r="A2107">
        <v>14</v>
      </c>
      <c r="B2107" t="s">
        <v>15</v>
      </c>
      <c r="C2107" t="s">
        <v>13</v>
      </c>
      <c r="D2107" s="1">
        <v>43489</v>
      </c>
      <c r="E2107">
        <v>94</v>
      </c>
      <c r="F2107">
        <v>137</v>
      </c>
      <c r="G2107">
        <f>SUMIFS(E$2:E2107,$A$2:A2107,Extraction[[#This Row],[AreaID]])</f>
        <v>29203</v>
      </c>
      <c r="H2107">
        <f>SUMIFS(F$2:F2107,$A$2:A2107,Extraction[[#This Row],[AreaID]])</f>
        <v>26332</v>
      </c>
      <c r="I2107">
        <f>VLOOKUP(Extraction[[#This Row],[AreaID]],Reserves[],4,FALSE)-Extraction[[#This Row],[OilExtractionToDate]]</f>
        <v>46208</v>
      </c>
      <c r="J2107">
        <f>VLOOKUP(Extraction[[#This Row],[AreaID]],Reserves[],5,FALSE)-Extraction[[#This Row],[GasExtractionToDate]]</f>
        <v>49806</v>
      </c>
    </row>
    <row r="2108" spans="1:10" x14ac:dyDescent="0.35">
      <c r="A2108">
        <v>13</v>
      </c>
      <c r="B2108" t="s">
        <v>15</v>
      </c>
      <c r="C2108" t="s">
        <v>19</v>
      </c>
      <c r="D2108" s="1">
        <v>43327</v>
      </c>
      <c r="E2108">
        <v>256</v>
      </c>
      <c r="F2108">
        <v>296</v>
      </c>
      <c r="G2108">
        <f>SUMIFS(E$2:E2108,$A$2:A2108,Extraction[[#This Row],[AreaID]])</f>
        <v>26636</v>
      </c>
      <c r="H2108">
        <f>SUMIFS(F$2:F2108,$A$2:A2108,Extraction[[#This Row],[AreaID]])</f>
        <v>24252</v>
      </c>
      <c r="I2108">
        <f>VLOOKUP(Extraction[[#This Row],[AreaID]],Reserves[],4,FALSE)-Extraction[[#This Row],[OilExtractionToDate]]</f>
        <v>66067</v>
      </c>
      <c r="J2108">
        <f>VLOOKUP(Extraction[[#This Row],[AreaID]],Reserves[],5,FALSE)-Extraction[[#This Row],[GasExtractionToDate]]</f>
        <v>55203</v>
      </c>
    </row>
    <row r="2109" spans="1:10" x14ac:dyDescent="0.35">
      <c r="A2109">
        <v>1</v>
      </c>
      <c r="B2109" t="s">
        <v>4</v>
      </c>
      <c r="C2109" t="s">
        <v>12</v>
      </c>
      <c r="D2109" s="1">
        <v>43549</v>
      </c>
      <c r="E2109">
        <v>234</v>
      </c>
      <c r="F2109">
        <v>127</v>
      </c>
      <c r="G2109">
        <f>SUMIFS(E$2:E2109,$A$2:A2109,Extraction[[#This Row],[AreaID]])</f>
        <v>31956</v>
      </c>
      <c r="H2109">
        <f>SUMIFS(F$2:F2109,$A$2:A2109,Extraction[[#This Row],[AreaID]])</f>
        <v>31782</v>
      </c>
      <c r="I2109">
        <f>VLOOKUP(Extraction[[#This Row],[AreaID]],Reserves[],4,FALSE)-Extraction[[#This Row],[OilExtractionToDate]]</f>
        <v>55634</v>
      </c>
      <c r="J2109">
        <f>VLOOKUP(Extraction[[#This Row],[AreaID]],Reserves[],5,FALSE)-Extraction[[#This Row],[GasExtractionToDate]]</f>
        <v>40819</v>
      </c>
    </row>
    <row r="2110" spans="1:10" x14ac:dyDescent="0.35">
      <c r="A2110">
        <v>1</v>
      </c>
      <c r="B2110" t="s">
        <v>4</v>
      </c>
      <c r="C2110" t="s">
        <v>12</v>
      </c>
      <c r="D2110" s="1">
        <v>43557</v>
      </c>
      <c r="E2110">
        <v>245</v>
      </c>
      <c r="F2110">
        <v>187</v>
      </c>
      <c r="G2110">
        <f>SUMIFS(E$2:E2110,$A$2:A2110,Extraction[[#This Row],[AreaID]])</f>
        <v>32201</v>
      </c>
      <c r="H2110">
        <f>SUMIFS(F$2:F2110,$A$2:A2110,Extraction[[#This Row],[AreaID]])</f>
        <v>31969</v>
      </c>
      <c r="I2110">
        <f>VLOOKUP(Extraction[[#This Row],[AreaID]],Reserves[],4,FALSE)-Extraction[[#This Row],[OilExtractionToDate]]</f>
        <v>55389</v>
      </c>
      <c r="J2110">
        <f>VLOOKUP(Extraction[[#This Row],[AreaID]],Reserves[],5,FALSE)-Extraction[[#This Row],[GasExtractionToDate]]</f>
        <v>40632</v>
      </c>
    </row>
    <row r="2111" spans="1:10" x14ac:dyDescent="0.35">
      <c r="A2111">
        <v>13</v>
      </c>
      <c r="B2111" t="s">
        <v>15</v>
      </c>
      <c r="C2111" t="s">
        <v>19</v>
      </c>
      <c r="D2111" s="1">
        <v>43333</v>
      </c>
      <c r="E2111">
        <v>131</v>
      </c>
      <c r="F2111">
        <v>281</v>
      </c>
      <c r="G2111">
        <f>SUMIFS(E$2:E2111,$A$2:A2111,Extraction[[#This Row],[AreaID]])</f>
        <v>26767</v>
      </c>
      <c r="H2111">
        <f>SUMIFS(F$2:F2111,$A$2:A2111,Extraction[[#This Row],[AreaID]])</f>
        <v>24533</v>
      </c>
      <c r="I2111">
        <f>VLOOKUP(Extraction[[#This Row],[AreaID]],Reserves[],4,FALSE)-Extraction[[#This Row],[OilExtractionToDate]]</f>
        <v>65936</v>
      </c>
      <c r="J2111">
        <f>VLOOKUP(Extraction[[#This Row],[AreaID]],Reserves[],5,FALSE)-Extraction[[#This Row],[GasExtractionToDate]]</f>
        <v>54922</v>
      </c>
    </row>
    <row r="2112" spans="1:10" x14ac:dyDescent="0.35">
      <c r="A2112">
        <v>9</v>
      </c>
      <c r="B2112" t="s">
        <v>6</v>
      </c>
      <c r="C2112" t="s">
        <v>11</v>
      </c>
      <c r="D2112" s="1">
        <v>43448</v>
      </c>
      <c r="E2112">
        <v>286</v>
      </c>
      <c r="F2112">
        <v>84</v>
      </c>
      <c r="G2112">
        <f>SUMIFS(E$2:E2112,$A$2:A2112,Extraction[[#This Row],[AreaID]])</f>
        <v>30137</v>
      </c>
      <c r="H2112">
        <f>SUMIFS(F$2:F2112,$A$2:A2112,Extraction[[#This Row],[AreaID]])</f>
        <v>26816</v>
      </c>
      <c r="I2112">
        <f>VLOOKUP(Extraction[[#This Row],[AreaID]],Reserves[],4,FALSE)-Extraction[[#This Row],[OilExtractionToDate]]</f>
        <v>61026</v>
      </c>
      <c r="J2112">
        <f>VLOOKUP(Extraction[[#This Row],[AreaID]],Reserves[],5,FALSE)-Extraction[[#This Row],[GasExtractionToDate]]</f>
        <v>69122</v>
      </c>
    </row>
    <row r="2113" spans="1:10" x14ac:dyDescent="0.35">
      <c r="A2113">
        <v>4</v>
      </c>
      <c r="B2113" t="s">
        <v>5</v>
      </c>
      <c r="C2113" t="s">
        <v>8</v>
      </c>
      <c r="D2113" s="1">
        <v>43362</v>
      </c>
      <c r="E2113">
        <v>208</v>
      </c>
      <c r="F2113">
        <v>254</v>
      </c>
      <c r="G2113">
        <f>SUMIFS(E$2:E2113,$A$2:A2113,Extraction[[#This Row],[AreaID]])</f>
        <v>27208</v>
      </c>
      <c r="H2113">
        <f>SUMIFS(F$2:F2113,$A$2:A2113,Extraction[[#This Row],[AreaID]])</f>
        <v>24287</v>
      </c>
      <c r="I2113">
        <f>VLOOKUP(Extraction[[#This Row],[AreaID]],Reserves[],4,FALSE)-Extraction[[#This Row],[OilExtractionToDate]]</f>
        <v>37982</v>
      </c>
      <c r="J2113">
        <f>VLOOKUP(Extraction[[#This Row],[AreaID]],Reserves[],5,FALSE)-Extraction[[#This Row],[GasExtractionToDate]]</f>
        <v>64166</v>
      </c>
    </row>
    <row r="2114" spans="1:10" x14ac:dyDescent="0.35">
      <c r="A2114">
        <v>13</v>
      </c>
      <c r="B2114" t="s">
        <v>15</v>
      </c>
      <c r="C2114" t="s">
        <v>19</v>
      </c>
      <c r="D2114" s="1">
        <v>43339</v>
      </c>
      <c r="E2114">
        <v>202</v>
      </c>
      <c r="F2114">
        <v>277</v>
      </c>
      <c r="G2114">
        <f>SUMIFS(E$2:E2114,$A$2:A2114,Extraction[[#This Row],[AreaID]])</f>
        <v>26969</v>
      </c>
      <c r="H2114">
        <f>SUMIFS(F$2:F2114,$A$2:A2114,Extraction[[#This Row],[AreaID]])</f>
        <v>24810</v>
      </c>
      <c r="I2114">
        <f>VLOOKUP(Extraction[[#This Row],[AreaID]],Reserves[],4,FALSE)-Extraction[[#This Row],[OilExtractionToDate]]</f>
        <v>65734</v>
      </c>
      <c r="J2114">
        <f>VLOOKUP(Extraction[[#This Row],[AreaID]],Reserves[],5,FALSE)-Extraction[[#This Row],[GasExtractionToDate]]</f>
        <v>54645</v>
      </c>
    </row>
    <row r="2115" spans="1:10" x14ac:dyDescent="0.35">
      <c r="A2115">
        <v>9</v>
      </c>
      <c r="B2115" t="s">
        <v>6</v>
      </c>
      <c r="C2115" t="s">
        <v>11</v>
      </c>
      <c r="D2115" s="1">
        <v>43454</v>
      </c>
      <c r="E2115">
        <v>200</v>
      </c>
      <c r="F2115">
        <v>176</v>
      </c>
      <c r="G2115">
        <f>SUMIFS(E$2:E2115,$A$2:A2115,Extraction[[#This Row],[AreaID]])</f>
        <v>30337</v>
      </c>
      <c r="H2115">
        <f>SUMIFS(F$2:F2115,$A$2:A2115,Extraction[[#This Row],[AreaID]])</f>
        <v>26992</v>
      </c>
      <c r="I2115">
        <f>VLOOKUP(Extraction[[#This Row],[AreaID]],Reserves[],4,FALSE)-Extraction[[#This Row],[OilExtractionToDate]]</f>
        <v>60826</v>
      </c>
      <c r="J2115">
        <f>VLOOKUP(Extraction[[#This Row],[AreaID]],Reserves[],5,FALSE)-Extraction[[#This Row],[GasExtractionToDate]]</f>
        <v>68946</v>
      </c>
    </row>
    <row r="2116" spans="1:10" x14ac:dyDescent="0.35">
      <c r="A2116">
        <v>10</v>
      </c>
      <c r="B2116" t="s">
        <v>14</v>
      </c>
      <c r="C2116" t="s">
        <v>16</v>
      </c>
      <c r="D2116" s="1">
        <v>43407</v>
      </c>
      <c r="E2116">
        <v>252</v>
      </c>
      <c r="F2116">
        <v>130</v>
      </c>
      <c r="G2116">
        <f>SUMIFS(E$2:E2116,$A$2:A2116,Extraction[[#This Row],[AreaID]])</f>
        <v>27630</v>
      </c>
      <c r="H2116">
        <f>SUMIFS(F$2:F2116,$A$2:A2116,Extraction[[#This Row],[AreaID]])</f>
        <v>25256</v>
      </c>
      <c r="I2116">
        <f>VLOOKUP(Extraction[[#This Row],[AreaID]],Reserves[],4,FALSE)-Extraction[[#This Row],[OilExtractionToDate]]</f>
        <v>49598</v>
      </c>
      <c r="J2116">
        <f>VLOOKUP(Extraction[[#This Row],[AreaID]],Reserves[],5,FALSE)-Extraction[[#This Row],[GasExtractionToDate]]</f>
        <v>39997</v>
      </c>
    </row>
    <row r="2117" spans="1:10" x14ac:dyDescent="0.35">
      <c r="A2117">
        <v>14</v>
      </c>
      <c r="B2117" t="s">
        <v>15</v>
      </c>
      <c r="C2117" t="s">
        <v>13</v>
      </c>
      <c r="D2117" s="1">
        <v>43495</v>
      </c>
      <c r="E2117">
        <v>284</v>
      </c>
      <c r="F2117">
        <v>182</v>
      </c>
      <c r="G2117">
        <f>SUMIFS(E$2:E2117,$A$2:A2117,Extraction[[#This Row],[AreaID]])</f>
        <v>29487</v>
      </c>
      <c r="H2117">
        <f>SUMIFS(F$2:F2117,$A$2:A2117,Extraction[[#This Row],[AreaID]])</f>
        <v>26514</v>
      </c>
      <c r="I2117">
        <f>VLOOKUP(Extraction[[#This Row],[AreaID]],Reserves[],4,FALSE)-Extraction[[#This Row],[OilExtractionToDate]]</f>
        <v>45924</v>
      </c>
      <c r="J2117">
        <f>VLOOKUP(Extraction[[#This Row],[AreaID]],Reserves[],5,FALSE)-Extraction[[#This Row],[GasExtractionToDate]]</f>
        <v>49624</v>
      </c>
    </row>
    <row r="2118" spans="1:10" x14ac:dyDescent="0.35">
      <c r="A2118">
        <v>10</v>
      </c>
      <c r="B2118" t="s">
        <v>14</v>
      </c>
      <c r="C2118" t="s">
        <v>16</v>
      </c>
      <c r="D2118" s="1">
        <v>43414</v>
      </c>
      <c r="E2118">
        <v>194</v>
      </c>
      <c r="F2118">
        <v>236</v>
      </c>
      <c r="G2118">
        <f>SUMIFS(E$2:E2118,$A$2:A2118,Extraction[[#This Row],[AreaID]])</f>
        <v>27824</v>
      </c>
      <c r="H2118">
        <f>SUMIFS(F$2:F2118,$A$2:A2118,Extraction[[#This Row],[AreaID]])</f>
        <v>25492</v>
      </c>
      <c r="I2118">
        <f>VLOOKUP(Extraction[[#This Row],[AreaID]],Reserves[],4,FALSE)-Extraction[[#This Row],[OilExtractionToDate]]</f>
        <v>49404</v>
      </c>
      <c r="J2118">
        <f>VLOOKUP(Extraction[[#This Row],[AreaID]],Reserves[],5,FALSE)-Extraction[[#This Row],[GasExtractionToDate]]</f>
        <v>39761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A10" sqref="A10"/>
    </sheetView>
  </sheetViews>
  <sheetFormatPr defaultRowHeight="14.5" x14ac:dyDescent="0.35"/>
  <cols>
    <col min="1" max="1" width="11.08984375" bestFit="1" customWidth="1"/>
    <col min="3" max="3" width="10.6328125" bestFit="1" customWidth="1"/>
    <col min="4" max="4" width="11" bestFit="1" customWidth="1"/>
    <col min="6" max="6" width="8.90625" bestFit="1" customWidth="1"/>
    <col min="7" max="7" width="9.26953125" bestFit="1" customWidth="1"/>
    <col min="9" max="9" width="9.7265625" bestFit="1" customWidth="1"/>
    <col min="10" max="10" width="10.08984375" bestFit="1" customWidth="1"/>
  </cols>
  <sheetData>
    <row r="1" spans="1:10" x14ac:dyDescent="0.35">
      <c r="A1" t="s">
        <v>21</v>
      </c>
      <c r="C1" s="3" t="s">
        <v>22</v>
      </c>
      <c r="D1" s="3" t="s">
        <v>23</v>
      </c>
      <c r="F1" s="3" t="s">
        <v>24</v>
      </c>
      <c r="G1" s="3" t="s">
        <v>25</v>
      </c>
      <c r="I1" s="3" t="s">
        <v>26</v>
      </c>
      <c r="J1" s="3" t="s">
        <v>27</v>
      </c>
    </row>
    <row r="2" spans="1:10" x14ac:dyDescent="0.35">
      <c r="A2" s="1">
        <v>42590</v>
      </c>
      <c r="C2">
        <v>3</v>
      </c>
      <c r="D2">
        <v>8</v>
      </c>
      <c r="F2">
        <v>80</v>
      </c>
      <c r="G2">
        <v>300</v>
      </c>
      <c r="I2">
        <v>50</v>
      </c>
      <c r="J2">
        <v>300</v>
      </c>
    </row>
    <row r="9" spans="1:10" x14ac:dyDescent="0.35">
      <c r="A9" s="2" t="s">
        <v>28</v>
      </c>
    </row>
    <row r="10" spans="1:10" x14ac:dyDescent="0.35">
      <c r="A10">
        <f>ROWS(Reserves[])</f>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Visualization</vt:lpstr>
      <vt:lpstr>Resource Pivot</vt:lpstr>
      <vt:lpstr>Overtime</vt:lpstr>
      <vt:lpstr>Reserves</vt:lpstr>
      <vt:lpstr>Extraction Activities</vt:lpstr>
      <vt:lpstr>Parameters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2018-04-12T06:21:55Z</dcterms:modified>
</cp:coreProperties>
</file>