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k.wainwright\Desktop\TECH FILES\BHM NEW SPEC DEVELOPMENTS\"/>
    </mc:Choice>
  </mc:AlternateContent>
  <xr:revisionPtr revIDLastSave="7" documentId="8_{C8955138-C3B8-46B3-BC30-39E9D3ED13AE}" xr6:coauthVersionLast="47" xr6:coauthVersionMax="47" xr10:uidLastSave="{D3014DB6-DEC4-44A3-9EAC-2FB9A795BDDF}"/>
  <bookViews>
    <workbookView xWindow="-1365" yWindow="-16320" windowWidth="29040" windowHeight="15840" xr2:uid="{C7D1FC9C-E79C-4EBE-B1DA-4241B6355D96}"/>
  </bookViews>
  <sheets>
    <sheet name="MAIN-RELAXED DENIM HOODIE (2)" sheetId="3" r:id="rId1"/>
    <sheet name="TALL -RELAXED DENIM HOODIE" sheetId="1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3" l="1"/>
  <c r="H28" i="3" s="1"/>
  <c r="I28" i="3" s="1"/>
  <c r="J28" i="3" s="1"/>
  <c r="K28" i="3" s="1"/>
  <c r="L28" i="3" s="1"/>
  <c r="E28" i="3"/>
  <c r="D28" i="3"/>
  <c r="C28" i="3"/>
  <c r="G27" i="3"/>
  <c r="H27" i="3" s="1"/>
  <c r="I27" i="3" s="1"/>
  <c r="J27" i="3" s="1"/>
  <c r="K27" i="3" s="1"/>
  <c r="L27" i="3" s="1"/>
  <c r="E27" i="3"/>
  <c r="D27" i="3"/>
  <c r="C27" i="3"/>
  <c r="G26" i="3"/>
  <c r="H26" i="3" s="1"/>
  <c r="I26" i="3" s="1"/>
  <c r="J26" i="3" s="1"/>
  <c r="K26" i="3" s="1"/>
  <c r="L26" i="3" s="1"/>
  <c r="E26" i="3"/>
  <c r="D26" i="3"/>
  <c r="C26" i="3"/>
  <c r="G25" i="3"/>
  <c r="H25" i="3" s="1"/>
  <c r="I25" i="3" s="1"/>
  <c r="J25" i="3" s="1"/>
  <c r="K25" i="3" s="1"/>
  <c r="L25" i="3" s="1"/>
  <c r="E25" i="3"/>
  <c r="D25" i="3"/>
  <c r="C25" i="3"/>
  <c r="G24" i="3"/>
  <c r="H24" i="3" s="1"/>
  <c r="I24" i="3" s="1"/>
  <c r="J24" i="3" s="1"/>
  <c r="K24" i="3" s="1"/>
  <c r="L24" i="3" s="1"/>
  <c r="E24" i="3"/>
  <c r="D24" i="3"/>
  <c r="C24" i="3"/>
  <c r="G23" i="3"/>
  <c r="H23" i="3" s="1"/>
  <c r="I23" i="3" s="1"/>
  <c r="J23" i="3" s="1"/>
  <c r="K23" i="3" s="1"/>
  <c r="L23" i="3" s="1"/>
  <c r="E23" i="3"/>
  <c r="D23" i="3"/>
  <c r="C23" i="3"/>
  <c r="G22" i="3"/>
  <c r="H22" i="3" s="1"/>
  <c r="I22" i="3" s="1"/>
  <c r="J22" i="3" s="1"/>
  <c r="K22" i="3" s="1"/>
  <c r="L22" i="3" s="1"/>
  <c r="E22" i="3"/>
  <c r="D22" i="3"/>
  <c r="C22" i="3"/>
  <c r="G21" i="3"/>
  <c r="H21" i="3" s="1"/>
  <c r="I21" i="3" s="1"/>
  <c r="J21" i="3" s="1"/>
  <c r="K21" i="3" s="1"/>
  <c r="L21" i="3" s="1"/>
  <c r="E21" i="3"/>
  <c r="D21" i="3"/>
  <c r="C21" i="3"/>
  <c r="G20" i="3"/>
  <c r="H20" i="3" s="1"/>
  <c r="I20" i="3" s="1"/>
  <c r="J20" i="3" s="1"/>
  <c r="K20" i="3" s="1"/>
  <c r="L20" i="3" s="1"/>
  <c r="E20" i="3"/>
  <c r="D20" i="3"/>
  <c r="C20" i="3"/>
  <c r="G19" i="3"/>
  <c r="H19" i="3" s="1"/>
  <c r="I19" i="3" s="1"/>
  <c r="J19" i="3" s="1"/>
  <c r="K19" i="3" s="1"/>
  <c r="L19" i="3" s="1"/>
  <c r="E19" i="3"/>
  <c r="D19" i="3"/>
  <c r="C19" i="3"/>
  <c r="G18" i="3"/>
  <c r="H18" i="3" s="1"/>
  <c r="I18" i="3" s="1"/>
  <c r="J18" i="3" s="1"/>
  <c r="K18" i="3" s="1"/>
  <c r="L18" i="3" s="1"/>
  <c r="E18" i="3"/>
  <c r="D18" i="3"/>
  <c r="C18" i="3"/>
  <c r="G17" i="3"/>
  <c r="H17" i="3" s="1"/>
  <c r="I17" i="3" s="1"/>
  <c r="J17" i="3" s="1"/>
  <c r="K17" i="3" s="1"/>
  <c r="L17" i="3" s="1"/>
  <c r="E17" i="3"/>
  <c r="D17" i="3"/>
  <c r="C17" i="3"/>
  <c r="G16" i="3"/>
  <c r="H16" i="3" s="1"/>
  <c r="I16" i="3" s="1"/>
  <c r="J16" i="3" s="1"/>
  <c r="K16" i="3" s="1"/>
  <c r="L16" i="3" s="1"/>
  <c r="E16" i="3"/>
  <c r="D16" i="3"/>
  <c r="C16" i="3"/>
  <c r="G15" i="3"/>
  <c r="H15" i="3" s="1"/>
  <c r="I15" i="3" s="1"/>
  <c r="J15" i="3" s="1"/>
  <c r="K15" i="3" s="1"/>
  <c r="L15" i="3" s="1"/>
  <c r="E15" i="3"/>
  <c r="D15" i="3"/>
  <c r="C15" i="3"/>
  <c r="G14" i="3"/>
  <c r="H14" i="3" s="1"/>
  <c r="I14" i="3" s="1"/>
  <c r="J14" i="3" s="1"/>
  <c r="K14" i="3" s="1"/>
  <c r="L14" i="3" s="1"/>
  <c r="E14" i="3"/>
  <c r="D14" i="3"/>
  <c r="C14" i="3"/>
  <c r="G13" i="3"/>
  <c r="H13" i="3" s="1"/>
  <c r="I13" i="3" s="1"/>
  <c r="J13" i="3" s="1"/>
  <c r="K13" i="3" s="1"/>
  <c r="L13" i="3" s="1"/>
  <c r="E13" i="3"/>
  <c r="D13" i="3"/>
  <c r="C13" i="3"/>
  <c r="G12" i="3"/>
  <c r="H12" i="3" s="1"/>
  <c r="I12" i="3" s="1"/>
  <c r="J12" i="3" s="1"/>
  <c r="K12" i="3" s="1"/>
  <c r="L12" i="3" s="1"/>
  <c r="E12" i="3"/>
  <c r="D12" i="3"/>
  <c r="C12" i="3"/>
  <c r="G11" i="3"/>
  <c r="H11" i="3" s="1"/>
  <c r="I11" i="3" s="1"/>
  <c r="J11" i="3" s="1"/>
  <c r="K11" i="3" s="1"/>
  <c r="L11" i="3" s="1"/>
  <c r="E11" i="3"/>
  <c r="D11" i="3"/>
  <c r="C11" i="3"/>
  <c r="G10" i="3"/>
  <c r="H10" i="3" s="1"/>
  <c r="I10" i="3" s="1"/>
  <c r="J10" i="3" s="1"/>
  <c r="K10" i="3" s="1"/>
  <c r="L10" i="3" s="1"/>
  <c r="E10" i="3"/>
  <c r="D10" i="3"/>
  <c r="C10" i="3"/>
  <c r="G9" i="3"/>
  <c r="H9" i="3" s="1"/>
  <c r="I9" i="3" s="1"/>
  <c r="J9" i="3" s="1"/>
  <c r="K9" i="3" s="1"/>
  <c r="L9" i="3" s="1"/>
  <c r="E9" i="3"/>
  <c r="D9" i="3"/>
  <c r="C9" i="3"/>
  <c r="G8" i="3"/>
  <c r="H8" i="3" s="1"/>
  <c r="I8" i="3" s="1"/>
  <c r="J8" i="3" s="1"/>
  <c r="K8" i="3" s="1"/>
  <c r="L8" i="3" s="1"/>
  <c r="E8" i="3"/>
  <c r="D8" i="3"/>
  <c r="C8" i="3"/>
  <c r="G7" i="3"/>
  <c r="H7" i="3" s="1"/>
  <c r="I7" i="3" s="1"/>
  <c r="J7" i="3" s="1"/>
  <c r="K7" i="3" s="1"/>
  <c r="L7" i="3" s="1"/>
  <c r="E7" i="3"/>
  <c r="D7" i="3"/>
  <c r="C7" i="3"/>
  <c r="G6" i="3"/>
  <c r="H6" i="3" s="1"/>
  <c r="I6" i="3" s="1"/>
  <c r="J6" i="3" s="1"/>
  <c r="K6" i="3" s="1"/>
  <c r="L6" i="3" s="1"/>
  <c r="E6" i="3"/>
  <c r="D6" i="3"/>
  <c r="C6" i="3"/>
  <c r="G5" i="3"/>
  <c r="H5" i="3" s="1"/>
  <c r="I5" i="3" s="1"/>
  <c r="J5" i="3" s="1"/>
  <c r="K5" i="3" s="1"/>
  <c r="L5" i="3" s="1"/>
  <c r="E5" i="3"/>
  <c r="D5" i="3"/>
  <c r="C5" i="3"/>
  <c r="G4" i="3"/>
  <c r="H4" i="3" s="1"/>
  <c r="I4" i="3" s="1"/>
  <c r="J4" i="3" s="1"/>
  <c r="K4" i="3" s="1"/>
  <c r="L4" i="3" s="1"/>
  <c r="E4" i="3"/>
  <c r="D4" i="3"/>
  <c r="C4" i="3"/>
  <c r="G3" i="3"/>
  <c r="H3" i="3" s="1"/>
  <c r="I3" i="3" s="1"/>
  <c r="J3" i="3" s="1"/>
  <c r="K3" i="3" s="1"/>
  <c r="L3" i="3" s="1"/>
  <c r="E3" i="3"/>
  <c r="D3" i="3"/>
  <c r="C3" i="3"/>
  <c r="G21" i="1"/>
  <c r="H21" i="1" s="1"/>
  <c r="I21" i="1" s="1"/>
  <c r="C21" i="1"/>
  <c r="E21" i="1"/>
  <c r="D21" i="1" s="1"/>
  <c r="E19" i="1"/>
  <c r="D19" i="1" s="1"/>
  <c r="C19" i="1" s="1"/>
  <c r="G19" i="1"/>
  <c r="H19" i="1" s="1"/>
  <c r="I19" i="1" s="1"/>
  <c r="J19" i="1" s="1"/>
  <c r="K19" i="1" s="1"/>
  <c r="L19" i="1" s="1"/>
  <c r="G28" i="1"/>
  <c r="H28" i="1" s="1"/>
  <c r="I28" i="1" s="1"/>
  <c r="J28" i="1" s="1"/>
  <c r="K28" i="1" s="1"/>
  <c r="L28" i="1" s="1"/>
  <c r="E28" i="1"/>
  <c r="D28" i="1" s="1"/>
  <c r="C28" i="1" s="1"/>
  <c r="G27" i="1"/>
  <c r="H27" i="1" s="1"/>
  <c r="I27" i="1" s="1"/>
  <c r="J27" i="1" s="1"/>
  <c r="K27" i="1" s="1"/>
  <c r="L27" i="1" s="1"/>
  <c r="E27" i="1"/>
  <c r="D27" i="1" s="1"/>
  <c r="C27" i="1" s="1"/>
  <c r="G26" i="1"/>
  <c r="H26" i="1" s="1"/>
  <c r="I26" i="1" s="1"/>
  <c r="J26" i="1" s="1"/>
  <c r="K26" i="1" s="1"/>
  <c r="L26" i="1" s="1"/>
  <c r="E26" i="1"/>
  <c r="D26" i="1" s="1"/>
  <c r="C26" i="1" s="1"/>
  <c r="G25" i="1"/>
  <c r="H25" i="1" s="1"/>
  <c r="I25" i="1" s="1"/>
  <c r="J25" i="1" s="1"/>
  <c r="K25" i="1" s="1"/>
  <c r="L25" i="1" s="1"/>
  <c r="E25" i="1"/>
  <c r="D25" i="1" s="1"/>
  <c r="C25" i="1" s="1"/>
  <c r="G24" i="1"/>
  <c r="H24" i="1" s="1"/>
  <c r="I24" i="1" s="1"/>
  <c r="J24" i="1" s="1"/>
  <c r="K24" i="1" s="1"/>
  <c r="L24" i="1" s="1"/>
  <c r="E24" i="1"/>
  <c r="D24" i="1" s="1"/>
  <c r="C24" i="1" s="1"/>
  <c r="G23" i="1"/>
  <c r="H23" i="1" s="1"/>
  <c r="I23" i="1" s="1"/>
  <c r="J23" i="1" s="1"/>
  <c r="K23" i="1" s="1"/>
  <c r="L23" i="1" s="1"/>
  <c r="E23" i="1"/>
  <c r="D23" i="1" s="1"/>
  <c r="C23" i="1" s="1"/>
  <c r="G22" i="1"/>
  <c r="H22" i="1" s="1"/>
  <c r="I22" i="1" s="1"/>
  <c r="J22" i="1" s="1"/>
  <c r="K22" i="1" s="1"/>
  <c r="L22" i="1" s="1"/>
  <c r="E22" i="1"/>
  <c r="D22" i="1" s="1"/>
  <c r="C22" i="1" s="1"/>
  <c r="G20" i="1"/>
  <c r="H20" i="1" s="1"/>
  <c r="I20" i="1" s="1"/>
  <c r="J20" i="1" s="1"/>
  <c r="K20" i="1" s="1"/>
  <c r="L20" i="1" s="1"/>
  <c r="E20" i="1"/>
  <c r="D20" i="1" s="1"/>
  <c r="C20" i="1" s="1"/>
  <c r="G18" i="1"/>
  <c r="H18" i="1" s="1"/>
  <c r="I18" i="1" s="1"/>
  <c r="J18" i="1" s="1"/>
  <c r="K18" i="1" s="1"/>
  <c r="L18" i="1" s="1"/>
  <c r="E18" i="1"/>
  <c r="D18" i="1" s="1"/>
  <c r="C18" i="1" s="1"/>
  <c r="G17" i="1"/>
  <c r="H17" i="1" s="1"/>
  <c r="I17" i="1" s="1"/>
  <c r="J17" i="1" s="1"/>
  <c r="K17" i="1" s="1"/>
  <c r="L17" i="1" s="1"/>
  <c r="E17" i="1"/>
  <c r="D17" i="1" s="1"/>
  <c r="C17" i="1" s="1"/>
  <c r="G16" i="1"/>
  <c r="H16" i="1" s="1"/>
  <c r="I16" i="1" s="1"/>
  <c r="J16" i="1" s="1"/>
  <c r="K16" i="1" s="1"/>
  <c r="L16" i="1" s="1"/>
  <c r="E16" i="1"/>
  <c r="D16" i="1" s="1"/>
  <c r="C16" i="1" s="1"/>
  <c r="G15" i="1"/>
  <c r="H15" i="1" s="1"/>
  <c r="I15" i="1" s="1"/>
  <c r="J15" i="1" s="1"/>
  <c r="K15" i="1" s="1"/>
  <c r="L15" i="1" s="1"/>
  <c r="E15" i="1"/>
  <c r="D15" i="1" s="1"/>
  <c r="C15" i="1" s="1"/>
  <c r="G14" i="1"/>
  <c r="H14" i="1" s="1"/>
  <c r="I14" i="1" s="1"/>
  <c r="J14" i="1" s="1"/>
  <c r="K14" i="1" s="1"/>
  <c r="L14" i="1" s="1"/>
  <c r="E14" i="1"/>
  <c r="D14" i="1" s="1"/>
  <c r="C14" i="1" s="1"/>
  <c r="G13" i="1"/>
  <c r="H13" i="1" s="1"/>
  <c r="I13" i="1" s="1"/>
  <c r="J13" i="1" s="1"/>
  <c r="K13" i="1" s="1"/>
  <c r="L13" i="1" s="1"/>
  <c r="E13" i="1"/>
  <c r="D13" i="1" s="1"/>
  <c r="C13" i="1" s="1"/>
  <c r="G12" i="1"/>
  <c r="H12" i="1" s="1"/>
  <c r="I12" i="1" s="1"/>
  <c r="J12" i="1" s="1"/>
  <c r="K12" i="1" s="1"/>
  <c r="L12" i="1" s="1"/>
  <c r="E12" i="1"/>
  <c r="D12" i="1" s="1"/>
  <c r="C12" i="1" s="1"/>
  <c r="G11" i="1"/>
  <c r="H11" i="1" s="1"/>
  <c r="I11" i="1" s="1"/>
  <c r="J11" i="1" s="1"/>
  <c r="K11" i="1" s="1"/>
  <c r="L11" i="1" s="1"/>
  <c r="E11" i="1"/>
  <c r="D11" i="1" s="1"/>
  <c r="C11" i="1" s="1"/>
  <c r="G10" i="1"/>
  <c r="H10" i="1" s="1"/>
  <c r="I10" i="1" s="1"/>
  <c r="J10" i="1" s="1"/>
  <c r="K10" i="1" s="1"/>
  <c r="L10" i="1" s="1"/>
  <c r="E10" i="1"/>
  <c r="D10" i="1" s="1"/>
  <c r="C10" i="1" s="1"/>
  <c r="G9" i="1"/>
  <c r="H9" i="1" s="1"/>
  <c r="I9" i="1" s="1"/>
  <c r="J9" i="1" s="1"/>
  <c r="K9" i="1" s="1"/>
  <c r="L9" i="1" s="1"/>
  <c r="E9" i="1"/>
  <c r="D9" i="1"/>
  <c r="C9" i="1" s="1"/>
  <c r="G8" i="1"/>
  <c r="H8" i="1" s="1"/>
  <c r="I8" i="1" s="1"/>
  <c r="J8" i="1" s="1"/>
  <c r="K8" i="1" s="1"/>
  <c r="L8" i="1" s="1"/>
  <c r="E8" i="1"/>
  <c r="D8" i="1" s="1"/>
  <c r="C8" i="1" s="1"/>
  <c r="G7" i="1"/>
  <c r="H7" i="1" s="1"/>
  <c r="I7" i="1" s="1"/>
  <c r="J7" i="1" s="1"/>
  <c r="K7" i="1" s="1"/>
  <c r="L7" i="1" s="1"/>
  <c r="E7" i="1"/>
  <c r="D7" i="1" s="1"/>
  <c r="C7" i="1" s="1"/>
  <c r="G6" i="1"/>
  <c r="H6" i="1" s="1"/>
  <c r="I6" i="1" s="1"/>
  <c r="J6" i="1" s="1"/>
  <c r="K6" i="1" s="1"/>
  <c r="L6" i="1" s="1"/>
  <c r="E6" i="1"/>
  <c r="D6" i="1" s="1"/>
  <c r="C6" i="1" s="1"/>
  <c r="G5" i="1"/>
  <c r="H5" i="1" s="1"/>
  <c r="I5" i="1" s="1"/>
  <c r="J5" i="1" s="1"/>
  <c r="K5" i="1" s="1"/>
  <c r="L5" i="1" s="1"/>
  <c r="E5" i="1"/>
  <c r="D5" i="1" s="1"/>
  <c r="C5" i="1" s="1"/>
  <c r="G4" i="1"/>
  <c r="H4" i="1" s="1"/>
  <c r="I4" i="1" s="1"/>
  <c r="J4" i="1" s="1"/>
  <c r="K4" i="1" s="1"/>
  <c r="L4" i="1" s="1"/>
  <c r="E4" i="1"/>
  <c r="D4" i="1" s="1"/>
  <c r="C4" i="1" s="1"/>
  <c r="G3" i="1"/>
  <c r="H3" i="1" s="1"/>
  <c r="I3" i="1" s="1"/>
  <c r="J3" i="1" s="1"/>
  <c r="K3" i="1" s="1"/>
  <c r="L3" i="1" s="1"/>
  <c r="E3" i="1"/>
  <c r="D3" i="1" s="1"/>
  <c r="C3" i="1" s="1"/>
  <c r="J21" i="1" l="1"/>
  <c r="K21" i="1" s="1"/>
  <c r="L21" i="1" s="1"/>
</calcChain>
</file>

<file path=xl/sharedStrings.xml><?xml version="1.0" encoding="utf-8"?>
<sst xmlns="http://schemas.openxmlformats.org/spreadsheetml/2006/main" count="82" uniqueCount="41">
  <si>
    <t>Grade Rule</t>
  </si>
  <si>
    <t>Tolerance
+/-</t>
  </si>
  <si>
    <t>RELAXED DENIM HOODIE</t>
  </si>
  <si>
    <t>XXS</t>
  </si>
  <si>
    <t>XS</t>
  </si>
  <si>
    <t>S</t>
  </si>
  <si>
    <t>M</t>
  </si>
  <si>
    <t>L</t>
  </si>
  <si>
    <t>XL</t>
  </si>
  <si>
    <t>XXL</t>
  </si>
  <si>
    <t>3XL</t>
  </si>
  <si>
    <t>4XL</t>
  </si>
  <si>
    <t>5XL</t>
  </si>
  <si>
    <t>FRONT LENGTH FROM SNP</t>
  </si>
  <si>
    <t>BACK LENGTH FROM SNP</t>
  </si>
  <si>
    <t>CHEST @ 2.5CM BELOW ARMHOLE</t>
  </si>
  <si>
    <t>WAIST @ 20CM BELOW ARMHOLE</t>
  </si>
  <si>
    <t>HEM WIDTH</t>
  </si>
  <si>
    <t>ACROSS FRONT - 15CM FROM SNP</t>
  </si>
  <si>
    <t>ACROSS BACK - 15CM FROM SNP</t>
  </si>
  <si>
    <t>SHOULDER</t>
  </si>
  <si>
    <t>ARMHOLE PT TO PT</t>
  </si>
  <si>
    <t>SLEEVE LENGTH</t>
  </si>
  <si>
    <t>BICEP @ 2.5CM BELOW U/ARM</t>
  </si>
  <si>
    <t>ELBOW @ 22CM BELOW U/ARM</t>
  </si>
  <si>
    <t>CUFF WIDTH</t>
  </si>
  <si>
    <t>BACK NECK WIDTH - SEAM TO SEAM</t>
  </si>
  <si>
    <t>BACK NECK DROP - FIL TO SEAM</t>
  </si>
  <si>
    <t>FRONT NECK DROP - FIL TO SEAM</t>
  </si>
  <si>
    <t>NECK CIRCUMFERENCE</t>
  </si>
  <si>
    <t>CUFF DEPTH</t>
  </si>
  <si>
    <t>CUFF VENT DEPTH</t>
  </si>
  <si>
    <t>HEM DEPTH</t>
  </si>
  <si>
    <t>POSITION FROM HEM</t>
  </si>
  <si>
    <t>LOWER POCKET WIDTH</t>
  </si>
  <si>
    <t>LOWER POCKET LENGTH</t>
  </si>
  <si>
    <t xml:space="preserve"> </t>
  </si>
  <si>
    <t>HOOD OPENING @ CF</t>
  </si>
  <si>
    <t>1</t>
  </si>
  <si>
    <t>HOOD WIDTH 15CM DOWN CF</t>
  </si>
  <si>
    <t>HOOD OVERHEAD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</si>
</sst>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medium">
        <color indexed="64"/>
      </left>
      <right/>
      <top/>
      <bottom style="thin">
        <color theme="1" tint="0.499984740745262"/>
      </bottom>
      <diagonal/>
    </border>
    <border>
      <left style="medium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1" tint="0.499984740745262"/>
      </bottom>
      <diagonal/>
    </border>
    <border>
      <left style="medium">
        <color indexed="64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medium">
        <color indexed="64"/>
      </right>
      <top style="thin">
        <color theme="1" tint="0.499984740745262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/>
      <bottom style="thin">
        <color theme="1" tint="0.499984740745262"/>
      </bottom>
      <diagonal/>
    </border>
    <border>
      <left style="medium">
        <color indexed="64"/>
      </left>
      <right style="medium">
        <color indexed="64"/>
      </right>
      <top style="thin">
        <color theme="1" tint="0.499984740745262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6" xfId="0" applyBorder="1"/>
    <xf numFmtId="0" fontId="0" fillId="0" borderId="17" xfId="0" applyBorder="1"/>
    <xf numFmtId="0" fontId="0" fillId="5" borderId="17" xfId="0" applyFill="1" applyBorder="1"/>
    <xf numFmtId="0" fontId="0" fillId="0" borderId="18" xfId="0" applyBorder="1"/>
    <xf numFmtId="0" fontId="0" fillId="0" borderId="19" xfId="0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4" borderId="2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5" borderId="20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5" borderId="12" xfId="0" applyFont="1" applyFill="1" applyBorder="1" applyAlignment="1">
      <alignment horizontal="center"/>
    </xf>
    <xf numFmtId="0" fontId="5" fillId="5" borderId="21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center"/>
    </xf>
    <xf numFmtId="0" fontId="5" fillId="5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cid:18c4017256c5edce8873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cid:18c4017256c5edce8873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95250</xdr:colOff>
      <xdr:row>0</xdr:row>
      <xdr:rowOff>102908</xdr:rowOff>
    </xdr:from>
    <xdr:to>
      <xdr:col>17</xdr:col>
      <xdr:colOff>392206</xdr:colOff>
      <xdr:row>23</xdr:row>
      <xdr:rowOff>115748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C286C9-690D-40A0-A873-22173CEED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102908"/>
          <a:ext cx="3344956" cy="4384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505946</xdr:colOff>
      <xdr:row>0</xdr:row>
      <xdr:rowOff>86472</xdr:rowOff>
    </xdr:from>
    <xdr:to>
      <xdr:col>23</xdr:col>
      <xdr:colOff>203534</xdr:colOff>
      <xdr:row>23</xdr:row>
      <xdr:rowOff>94996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ECA15D-920C-4F18-A9F8-CD7DF23C8F0C}"/>
            </a:ext>
            <a:ext uri="{147F2762-F138-4A5C-976F-8EAC2B608ADB}">
              <a16:predDERef xmlns:a16="http://schemas.microsoft.com/office/drawing/2014/main" pred="{92C286C9-690D-40A0-A873-22173CEED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07546" y="86472"/>
          <a:ext cx="3355188" cy="43804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112059</xdr:colOff>
      <xdr:row>24</xdr:row>
      <xdr:rowOff>123264</xdr:rowOff>
    </xdr:from>
    <xdr:to>
      <xdr:col>17</xdr:col>
      <xdr:colOff>405456</xdr:colOff>
      <xdr:row>48</xdr:row>
      <xdr:rowOff>157375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C9200E1-3BB0-4A39-A80E-5E5D0BB083B8}"/>
            </a:ext>
            <a:ext uri="{147F2762-F138-4A5C-976F-8EAC2B608ADB}">
              <a16:predDERef xmlns:a16="http://schemas.microsoft.com/office/drawing/2014/main" pred="{BCECA15D-920C-4F18-A9F8-CD7DF23C8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65659" y="4676214"/>
          <a:ext cx="3341397" cy="4387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95250</xdr:colOff>
      <xdr:row>0</xdr:row>
      <xdr:rowOff>102908</xdr:rowOff>
    </xdr:from>
    <xdr:to>
      <xdr:col>17</xdr:col>
      <xdr:colOff>392206</xdr:colOff>
      <xdr:row>23</xdr:row>
      <xdr:rowOff>115748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BCEE1A-9C5E-4ACE-9A3A-9CD1B6CE0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23662" y="102908"/>
          <a:ext cx="3322544" cy="43495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505946</xdr:colOff>
      <xdr:row>0</xdr:row>
      <xdr:rowOff>86472</xdr:rowOff>
    </xdr:from>
    <xdr:to>
      <xdr:col>23</xdr:col>
      <xdr:colOff>203534</xdr:colOff>
      <xdr:row>23</xdr:row>
      <xdr:rowOff>94996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740599-8F78-47C0-B627-99E2B31D5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59946" y="86472"/>
          <a:ext cx="3328294" cy="4345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112059</xdr:colOff>
      <xdr:row>24</xdr:row>
      <xdr:rowOff>123264</xdr:rowOff>
    </xdr:from>
    <xdr:to>
      <xdr:col>17</xdr:col>
      <xdr:colOff>405456</xdr:colOff>
      <xdr:row>48</xdr:row>
      <xdr:rowOff>157375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6F3DD8F-F37D-4D63-BABF-DAED433C6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0471" y="4639235"/>
          <a:ext cx="3318985" cy="4348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28333-937F-4216-BD9D-F2E0F6631BBA}">
  <sheetPr>
    <tabColor theme="4" tint="0.39997558519241921"/>
  </sheetPr>
  <dimension ref="A1:M28"/>
  <sheetViews>
    <sheetView tabSelected="1" zoomScale="85" zoomScaleNormal="85" workbookViewId="0"/>
  </sheetViews>
  <sheetFormatPr defaultRowHeight="15"/>
  <cols>
    <col min="1" max="1" width="45" customWidth="1"/>
    <col min="2" max="2" width="10.42578125" customWidth="1"/>
    <col min="6" max="6" width="8.5703125" customWidth="1"/>
  </cols>
  <sheetData>
    <row r="1" spans="1:12" ht="15.75">
      <c r="A1" s="32" t="s">
        <v>0</v>
      </c>
      <c r="B1" s="34" t="s">
        <v>1</v>
      </c>
      <c r="C1" s="36" t="s">
        <v>2</v>
      </c>
      <c r="D1" s="37"/>
      <c r="E1" s="37"/>
      <c r="F1" s="37"/>
      <c r="G1" s="37"/>
      <c r="H1" s="37"/>
      <c r="I1" s="37"/>
      <c r="J1" s="37"/>
      <c r="K1" s="37"/>
      <c r="L1" s="38"/>
    </row>
    <row r="2" spans="1:12" ht="29.25" customHeight="1">
      <c r="A2" s="33"/>
      <c r="B2" s="35"/>
      <c r="C2" s="1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>
      <c r="A3" s="15" t="s">
        <v>13</v>
      </c>
      <c r="B3" s="26">
        <v>1</v>
      </c>
      <c r="C3" s="21">
        <f t="shared" ref="C3:E4" si="0">D3-1.2</f>
        <v>68.399999999999991</v>
      </c>
      <c r="D3" s="7">
        <f t="shared" si="0"/>
        <v>69.599999999999994</v>
      </c>
      <c r="E3" s="7">
        <f t="shared" si="0"/>
        <v>70.8</v>
      </c>
      <c r="F3" s="7">
        <v>72</v>
      </c>
      <c r="G3" s="7">
        <f>F3+1.5</f>
        <v>73.5</v>
      </c>
      <c r="H3" s="7">
        <f>G3+1.5</f>
        <v>75</v>
      </c>
      <c r="I3" s="7">
        <f t="shared" ref="I3:J4" si="1">H3+2</f>
        <v>77</v>
      </c>
      <c r="J3" s="7">
        <f t="shared" si="1"/>
        <v>79</v>
      </c>
      <c r="K3" s="7">
        <f>J3+2.5</f>
        <v>81.5</v>
      </c>
      <c r="L3" s="8">
        <f t="shared" ref="L3:L4" si="2">K3+2.5</f>
        <v>84</v>
      </c>
    </row>
    <row r="4" spans="1:12">
      <c r="A4" s="16" t="s">
        <v>14</v>
      </c>
      <c r="B4" s="27">
        <v>1</v>
      </c>
      <c r="C4" s="22">
        <f t="shared" si="0"/>
        <v>68.399999999999991</v>
      </c>
      <c r="D4" s="4">
        <f t="shared" si="0"/>
        <v>69.599999999999994</v>
      </c>
      <c r="E4" s="4">
        <f>F4-1.2</f>
        <v>70.8</v>
      </c>
      <c r="F4" s="4">
        <v>72</v>
      </c>
      <c r="G4" s="4">
        <f t="shared" ref="G4" si="3">F4+1.5</f>
        <v>73.5</v>
      </c>
      <c r="H4" s="3">
        <f>G4+1.5</f>
        <v>75</v>
      </c>
      <c r="I4" s="3">
        <f t="shared" si="1"/>
        <v>77</v>
      </c>
      <c r="J4" s="3">
        <f t="shared" si="1"/>
        <v>79</v>
      </c>
      <c r="K4" s="3">
        <f>J4+2.5</f>
        <v>81.5</v>
      </c>
      <c r="L4" s="9">
        <f t="shared" si="2"/>
        <v>84</v>
      </c>
    </row>
    <row r="5" spans="1:12">
      <c r="A5" s="17" t="s">
        <v>15</v>
      </c>
      <c r="B5" s="27">
        <v>1</v>
      </c>
      <c r="C5" s="23">
        <f t="shared" ref="C5:E7" si="4">D5-2.5</f>
        <v>56</v>
      </c>
      <c r="D5" s="5">
        <f t="shared" si="4"/>
        <v>58.5</v>
      </c>
      <c r="E5" s="5">
        <f t="shared" si="4"/>
        <v>61</v>
      </c>
      <c r="F5" s="5">
        <v>63.5</v>
      </c>
      <c r="G5" s="5">
        <f>F5+3</f>
        <v>66.5</v>
      </c>
      <c r="H5" s="5">
        <f t="shared" ref="H5:H7" si="5">G5+3</f>
        <v>69.5</v>
      </c>
      <c r="I5" s="5">
        <f t="shared" ref="I5:L7" si="6">H5+4</f>
        <v>73.5</v>
      </c>
      <c r="J5" s="5">
        <f t="shared" si="6"/>
        <v>77.5</v>
      </c>
      <c r="K5" s="5">
        <f>J5+4</f>
        <v>81.5</v>
      </c>
      <c r="L5" s="10">
        <f t="shared" si="6"/>
        <v>85.5</v>
      </c>
    </row>
    <row r="6" spans="1:12">
      <c r="A6" s="17" t="s">
        <v>16</v>
      </c>
      <c r="B6" s="27">
        <v>1</v>
      </c>
      <c r="C6" s="23">
        <f t="shared" si="4"/>
        <v>54.5</v>
      </c>
      <c r="D6" s="5">
        <f t="shared" si="4"/>
        <v>57</v>
      </c>
      <c r="E6" s="5">
        <f t="shared" si="4"/>
        <v>59.5</v>
      </c>
      <c r="F6" s="5">
        <v>62</v>
      </c>
      <c r="G6" s="5">
        <f>F6+3</f>
        <v>65</v>
      </c>
      <c r="H6" s="5">
        <f t="shared" si="5"/>
        <v>68</v>
      </c>
      <c r="I6" s="5">
        <f t="shared" si="6"/>
        <v>72</v>
      </c>
      <c r="J6" s="5">
        <f t="shared" si="6"/>
        <v>76</v>
      </c>
      <c r="K6" s="5">
        <f>J6+4</f>
        <v>80</v>
      </c>
      <c r="L6" s="10">
        <f t="shared" si="6"/>
        <v>84</v>
      </c>
    </row>
    <row r="7" spans="1:12">
      <c r="A7" s="17" t="s">
        <v>17</v>
      </c>
      <c r="B7" s="27">
        <v>1</v>
      </c>
      <c r="C7" s="23">
        <f t="shared" si="4"/>
        <v>49.5</v>
      </c>
      <c r="D7" s="5">
        <f t="shared" si="4"/>
        <v>52</v>
      </c>
      <c r="E7" s="5">
        <f t="shared" si="4"/>
        <v>54.5</v>
      </c>
      <c r="F7" s="5">
        <v>57</v>
      </c>
      <c r="G7" s="5">
        <f>F7+3</f>
        <v>60</v>
      </c>
      <c r="H7" s="5">
        <f t="shared" si="5"/>
        <v>63</v>
      </c>
      <c r="I7" s="5">
        <f t="shared" si="6"/>
        <v>67</v>
      </c>
      <c r="J7" s="5">
        <f t="shared" si="6"/>
        <v>71</v>
      </c>
      <c r="K7" s="5">
        <f>J7+4</f>
        <v>75</v>
      </c>
      <c r="L7" s="10">
        <f t="shared" si="6"/>
        <v>79</v>
      </c>
    </row>
    <row r="8" spans="1:12">
      <c r="A8" s="17" t="s">
        <v>18</v>
      </c>
      <c r="B8" s="27">
        <v>1</v>
      </c>
      <c r="C8" s="24">
        <f t="shared" ref="C8:D9" si="7">D8-1.4</f>
        <v>47.800000000000004</v>
      </c>
      <c r="D8" s="6">
        <f t="shared" si="7"/>
        <v>49.2</v>
      </c>
      <c r="E8" s="6">
        <f>F8-1.4</f>
        <v>50.6</v>
      </c>
      <c r="F8" s="5">
        <v>52</v>
      </c>
      <c r="G8" s="5">
        <f>F8+1.6</f>
        <v>53.6</v>
      </c>
      <c r="H8" s="5">
        <f>G8+1.6</f>
        <v>55.2</v>
      </c>
      <c r="I8" s="5">
        <f>H8+1.8</f>
        <v>57</v>
      </c>
      <c r="J8" s="5">
        <f>I8+1.8</f>
        <v>58.8</v>
      </c>
      <c r="K8" s="5">
        <f>J8+2</f>
        <v>60.8</v>
      </c>
      <c r="L8" s="10">
        <f>K8+2</f>
        <v>62.8</v>
      </c>
    </row>
    <row r="9" spans="1:12">
      <c r="A9" s="17" t="s">
        <v>19</v>
      </c>
      <c r="B9" s="27">
        <v>1</v>
      </c>
      <c r="C9" s="24">
        <f t="shared" si="7"/>
        <v>49.300000000000004</v>
      </c>
      <c r="D9" s="6">
        <f t="shared" si="7"/>
        <v>50.7</v>
      </c>
      <c r="E9" s="6">
        <f>F9-1.4</f>
        <v>52.1</v>
      </c>
      <c r="F9" s="5">
        <v>53.5</v>
      </c>
      <c r="G9" s="5">
        <f>F9+1.6</f>
        <v>55.1</v>
      </c>
      <c r="H9" s="5">
        <f t="shared" ref="H9" si="8">G9+1.6</f>
        <v>56.7</v>
      </c>
      <c r="I9" s="5">
        <f>H9+1.8</f>
        <v>58.5</v>
      </c>
      <c r="J9" s="5">
        <f>I9+1.8</f>
        <v>60.3</v>
      </c>
      <c r="K9" s="5">
        <f>J9+2</f>
        <v>62.3</v>
      </c>
      <c r="L9" s="10">
        <f>K9+2</f>
        <v>64.3</v>
      </c>
    </row>
    <row r="10" spans="1:12">
      <c r="A10" s="17" t="s">
        <v>20</v>
      </c>
      <c r="B10" s="27">
        <v>0.5</v>
      </c>
      <c r="C10" s="23">
        <f>D10-0.4</f>
        <v>15.800000000000002</v>
      </c>
      <c r="D10" s="5">
        <f>E10-0.4</f>
        <v>16.200000000000003</v>
      </c>
      <c r="E10" s="5">
        <f>F10-0.4</f>
        <v>16.600000000000001</v>
      </c>
      <c r="F10" s="6">
        <v>17</v>
      </c>
      <c r="G10" s="6">
        <f>F10+0.4</f>
        <v>17.399999999999999</v>
      </c>
      <c r="H10" s="6">
        <f>G10+0.4</f>
        <v>17.799999999999997</v>
      </c>
      <c r="I10" s="6">
        <f>H10+0.6</f>
        <v>18.399999999999999</v>
      </c>
      <c r="J10" s="6">
        <f>I10+0.6</f>
        <v>19</v>
      </c>
      <c r="K10" s="6">
        <f>J10+0.8</f>
        <v>19.8</v>
      </c>
      <c r="L10" s="11">
        <f>K10+0.8</f>
        <v>20.6</v>
      </c>
    </row>
    <row r="11" spans="1:12">
      <c r="A11" s="17" t="s">
        <v>21</v>
      </c>
      <c r="B11" s="28">
        <v>1</v>
      </c>
      <c r="C11" s="23">
        <f t="shared" ref="C11:E13" si="9">D11-1</f>
        <v>26</v>
      </c>
      <c r="D11" s="5">
        <f t="shared" si="9"/>
        <v>27</v>
      </c>
      <c r="E11" s="5">
        <f t="shared" si="9"/>
        <v>28</v>
      </c>
      <c r="F11" s="5">
        <v>29</v>
      </c>
      <c r="G11" s="5">
        <f>F11+1</f>
        <v>30</v>
      </c>
      <c r="H11" s="5">
        <f t="shared" ref="H11:L12" si="10">G11+1</f>
        <v>31</v>
      </c>
      <c r="I11" s="5">
        <f t="shared" si="10"/>
        <v>32</v>
      </c>
      <c r="J11" s="5">
        <f t="shared" si="10"/>
        <v>33</v>
      </c>
      <c r="K11" s="5">
        <f>J11+1</f>
        <v>34</v>
      </c>
      <c r="L11" s="10">
        <f>K11+1</f>
        <v>35</v>
      </c>
    </row>
    <row r="12" spans="1:12">
      <c r="A12" s="18" t="s">
        <v>22</v>
      </c>
      <c r="B12" s="29">
        <v>1</v>
      </c>
      <c r="C12" s="23">
        <f t="shared" si="9"/>
        <v>60</v>
      </c>
      <c r="D12" s="5">
        <f t="shared" si="9"/>
        <v>61</v>
      </c>
      <c r="E12" s="5">
        <f>F12-1</f>
        <v>62</v>
      </c>
      <c r="F12" s="6">
        <v>63</v>
      </c>
      <c r="G12" s="6">
        <f>F12+1</f>
        <v>64</v>
      </c>
      <c r="H12" s="6">
        <f t="shared" si="10"/>
        <v>65</v>
      </c>
      <c r="I12" s="6">
        <f t="shared" si="10"/>
        <v>66</v>
      </c>
      <c r="J12" s="6">
        <f t="shared" si="10"/>
        <v>67</v>
      </c>
      <c r="K12" s="6">
        <f>J12+1</f>
        <v>68</v>
      </c>
      <c r="L12" s="11">
        <f t="shared" si="10"/>
        <v>69</v>
      </c>
    </row>
    <row r="13" spans="1:12">
      <c r="A13" s="18" t="s">
        <v>23</v>
      </c>
      <c r="B13" s="27">
        <v>1</v>
      </c>
      <c r="C13" s="23">
        <f t="shared" si="9"/>
        <v>21</v>
      </c>
      <c r="D13" s="5">
        <f t="shared" si="9"/>
        <v>22</v>
      </c>
      <c r="E13" s="5">
        <f t="shared" si="9"/>
        <v>23</v>
      </c>
      <c r="F13" s="6">
        <v>24</v>
      </c>
      <c r="G13" s="6">
        <f t="shared" ref="G13" si="11">F13+1.2</f>
        <v>25.2</v>
      </c>
      <c r="H13" s="6">
        <f>G13+1.2</f>
        <v>26.4</v>
      </c>
      <c r="I13" s="6">
        <f>H13+1.4</f>
        <v>27.799999999999997</v>
      </c>
      <c r="J13" s="6">
        <f>I13+1.4</f>
        <v>29.199999999999996</v>
      </c>
      <c r="K13" s="6">
        <f>J13+1.6</f>
        <v>30.799999999999997</v>
      </c>
      <c r="L13" s="11">
        <f>K13+1.6</f>
        <v>32.4</v>
      </c>
    </row>
    <row r="14" spans="1:12">
      <c r="A14" s="18" t="s">
        <v>24</v>
      </c>
      <c r="B14" s="27">
        <v>0.5</v>
      </c>
      <c r="C14" s="23">
        <f>D14-0.7</f>
        <v>18.400000000000002</v>
      </c>
      <c r="D14" s="5">
        <f>E14-0.7</f>
        <v>19.100000000000001</v>
      </c>
      <c r="E14" s="5">
        <f>F14-0.7</f>
        <v>19.8</v>
      </c>
      <c r="F14" s="5">
        <v>20.5</v>
      </c>
      <c r="G14" s="5">
        <f>F14+0.8</f>
        <v>21.3</v>
      </c>
      <c r="H14" s="5">
        <f>G14+0.8</f>
        <v>22.1</v>
      </c>
      <c r="I14" s="5">
        <f>H14+1</f>
        <v>23.1</v>
      </c>
      <c r="J14" s="5">
        <f>I14+1</f>
        <v>24.1</v>
      </c>
      <c r="K14" s="5">
        <f>J14+1.2</f>
        <v>25.3</v>
      </c>
      <c r="L14" s="10">
        <f>K14+1.2</f>
        <v>26.5</v>
      </c>
    </row>
    <row r="15" spans="1:12">
      <c r="A15" s="18" t="s">
        <v>25</v>
      </c>
      <c r="B15" s="27">
        <v>0.5</v>
      </c>
      <c r="C15" s="23">
        <f t="shared" ref="C15:E16" si="12">D15-0.5</f>
        <v>13</v>
      </c>
      <c r="D15" s="5">
        <f t="shared" si="12"/>
        <v>13.5</v>
      </c>
      <c r="E15" s="5">
        <f t="shared" si="12"/>
        <v>14</v>
      </c>
      <c r="F15" s="5">
        <v>14.5</v>
      </c>
      <c r="G15" s="5">
        <f>F15+0.5</f>
        <v>15</v>
      </c>
      <c r="H15" s="5">
        <f t="shared" ref="H15:L16" si="13">G15+0.5</f>
        <v>15.5</v>
      </c>
      <c r="I15" s="5">
        <f t="shared" si="13"/>
        <v>16</v>
      </c>
      <c r="J15" s="5">
        <f t="shared" si="13"/>
        <v>16.5</v>
      </c>
      <c r="K15" s="5">
        <f>J15+0.5</f>
        <v>17</v>
      </c>
      <c r="L15" s="10">
        <f t="shared" si="13"/>
        <v>17.5</v>
      </c>
    </row>
    <row r="16" spans="1:12">
      <c r="A16" s="19" t="s">
        <v>26</v>
      </c>
      <c r="B16" s="27">
        <v>0.5</v>
      </c>
      <c r="C16" s="23">
        <f t="shared" si="12"/>
        <v>22.5</v>
      </c>
      <c r="D16" s="5">
        <f t="shared" si="12"/>
        <v>23</v>
      </c>
      <c r="E16" s="5">
        <f>F16-0.5</f>
        <v>23.5</v>
      </c>
      <c r="F16" s="6">
        <v>24</v>
      </c>
      <c r="G16" s="6">
        <f>F16+0.5</f>
        <v>24.5</v>
      </c>
      <c r="H16" s="6">
        <f t="shared" si="13"/>
        <v>25</v>
      </c>
      <c r="I16" s="6">
        <f t="shared" si="13"/>
        <v>25.5</v>
      </c>
      <c r="J16" s="6">
        <f t="shared" si="13"/>
        <v>26</v>
      </c>
      <c r="K16" s="6">
        <f t="shared" si="13"/>
        <v>26.5</v>
      </c>
      <c r="L16" s="11">
        <f t="shared" si="13"/>
        <v>27</v>
      </c>
    </row>
    <row r="17" spans="1:13">
      <c r="A17" s="19" t="s">
        <v>27</v>
      </c>
      <c r="B17" s="27">
        <v>0</v>
      </c>
      <c r="C17" s="23">
        <f>D17</f>
        <v>3</v>
      </c>
      <c r="D17" s="5">
        <f>E17</f>
        <v>3</v>
      </c>
      <c r="E17" s="5">
        <f>F17</f>
        <v>3</v>
      </c>
      <c r="F17" s="5">
        <v>3</v>
      </c>
      <c r="G17" s="5">
        <f>F17</f>
        <v>3</v>
      </c>
      <c r="H17" s="5">
        <f>G17</f>
        <v>3</v>
      </c>
      <c r="I17" s="5">
        <f>H17</f>
        <v>3</v>
      </c>
      <c r="J17" s="5">
        <f t="shared" ref="J17:L17" si="14">I17</f>
        <v>3</v>
      </c>
      <c r="K17" s="5">
        <f>J17</f>
        <v>3</v>
      </c>
      <c r="L17" s="10">
        <f t="shared" si="14"/>
        <v>3</v>
      </c>
    </row>
    <row r="18" spans="1:13">
      <c r="A18" s="19" t="s">
        <v>28</v>
      </c>
      <c r="B18" s="27">
        <v>0.5</v>
      </c>
      <c r="C18" s="23">
        <f>D18-0.4</f>
        <v>8.2999999999999989</v>
      </c>
      <c r="D18" s="5">
        <f>E18-0.4</f>
        <v>8.6999999999999993</v>
      </c>
      <c r="E18" s="5">
        <f>F18-0.4</f>
        <v>9.1</v>
      </c>
      <c r="F18" s="6">
        <v>9.5</v>
      </c>
      <c r="G18" s="6">
        <f>F18+0.4</f>
        <v>9.9</v>
      </c>
      <c r="H18" s="6">
        <f t="shared" ref="H18:L18" si="15">G18+0.4</f>
        <v>10.3</v>
      </c>
      <c r="I18" s="6">
        <f t="shared" si="15"/>
        <v>10.700000000000001</v>
      </c>
      <c r="J18" s="6">
        <f t="shared" si="15"/>
        <v>11.100000000000001</v>
      </c>
      <c r="K18" s="6">
        <f>J18+0.4</f>
        <v>11.500000000000002</v>
      </c>
      <c r="L18" s="11">
        <f t="shared" si="15"/>
        <v>11.900000000000002</v>
      </c>
    </row>
    <row r="19" spans="1:13">
      <c r="A19" s="18" t="s">
        <v>29</v>
      </c>
      <c r="B19" s="27">
        <v>1</v>
      </c>
      <c r="C19" s="22">
        <f t="shared" ref="C19:E19" si="16">D19-2.5</f>
        <v>62.5</v>
      </c>
      <c r="D19" s="4">
        <f t="shared" si="16"/>
        <v>65</v>
      </c>
      <c r="E19" s="4">
        <f t="shared" si="16"/>
        <v>67.5</v>
      </c>
      <c r="F19" s="4">
        <v>70</v>
      </c>
      <c r="G19" s="4">
        <f>F19+2.5</f>
        <v>72.5</v>
      </c>
      <c r="H19" s="4">
        <f t="shared" ref="H19:L19" si="17">G19+2.5</f>
        <v>75</v>
      </c>
      <c r="I19" s="4">
        <f t="shared" si="17"/>
        <v>77.5</v>
      </c>
      <c r="J19" s="4">
        <f t="shared" si="17"/>
        <v>80</v>
      </c>
      <c r="K19" s="4">
        <f>J19+2.5</f>
        <v>82.5</v>
      </c>
      <c r="L19" s="12">
        <f t="shared" si="17"/>
        <v>85</v>
      </c>
    </row>
    <row r="20" spans="1:13">
      <c r="A20" s="18" t="s">
        <v>30</v>
      </c>
      <c r="B20" s="27">
        <v>0.5</v>
      </c>
      <c r="C20" s="22">
        <f t="shared" ref="C20:D22" si="18">D20</f>
        <v>4.5</v>
      </c>
      <c r="D20" s="4">
        <f t="shared" si="18"/>
        <v>4.5</v>
      </c>
      <c r="E20" s="4">
        <f>F20</f>
        <v>4.5</v>
      </c>
      <c r="F20" s="4">
        <v>4.5</v>
      </c>
      <c r="G20" s="4">
        <f>F20</f>
        <v>4.5</v>
      </c>
      <c r="H20" s="4">
        <f t="shared" ref="H20:L22" si="19">G20</f>
        <v>4.5</v>
      </c>
      <c r="I20" s="4">
        <f t="shared" si="19"/>
        <v>4.5</v>
      </c>
      <c r="J20" s="4">
        <f t="shared" si="19"/>
        <v>4.5</v>
      </c>
      <c r="K20" s="4">
        <f>J20</f>
        <v>4.5</v>
      </c>
      <c r="L20" s="12">
        <f t="shared" si="19"/>
        <v>4.5</v>
      </c>
    </row>
    <row r="21" spans="1:13">
      <c r="A21" s="18" t="s">
        <v>31</v>
      </c>
      <c r="B21" s="27">
        <v>0.5</v>
      </c>
      <c r="C21" s="23">
        <f>F21-2</f>
        <v>14</v>
      </c>
      <c r="D21" s="5">
        <f>E21</f>
        <v>15</v>
      </c>
      <c r="E21" s="5">
        <f t="shared" ref="E21" si="20">F21-1</f>
        <v>15</v>
      </c>
      <c r="F21" s="5">
        <v>16</v>
      </c>
      <c r="G21" s="5">
        <f>F21</f>
        <v>16</v>
      </c>
      <c r="H21" s="5">
        <f>G21</f>
        <v>16</v>
      </c>
      <c r="I21" s="5">
        <f>H21</f>
        <v>16</v>
      </c>
      <c r="J21" s="5">
        <f t="shared" ref="J21" si="21">I21+1</f>
        <v>17</v>
      </c>
      <c r="K21" s="5">
        <f>J21</f>
        <v>17</v>
      </c>
      <c r="L21" s="10">
        <f>K21</f>
        <v>17</v>
      </c>
    </row>
    <row r="22" spans="1:13">
      <c r="A22" s="18" t="s">
        <v>32</v>
      </c>
      <c r="B22" s="27">
        <v>0.5</v>
      </c>
      <c r="C22" s="22">
        <f t="shared" si="18"/>
        <v>4.5</v>
      </c>
      <c r="D22" s="4">
        <f t="shared" si="18"/>
        <v>4.5</v>
      </c>
      <c r="E22" s="4">
        <f>F22</f>
        <v>4.5</v>
      </c>
      <c r="F22" s="4">
        <v>4.5</v>
      </c>
      <c r="G22" s="4">
        <f>F22</f>
        <v>4.5</v>
      </c>
      <c r="H22" s="4">
        <f t="shared" si="19"/>
        <v>4.5</v>
      </c>
      <c r="I22" s="4">
        <f t="shared" si="19"/>
        <v>4.5</v>
      </c>
      <c r="J22" s="4">
        <f t="shared" si="19"/>
        <v>4.5</v>
      </c>
      <c r="K22" s="4">
        <f>J22</f>
        <v>4.5</v>
      </c>
      <c r="L22" s="12">
        <f t="shared" si="19"/>
        <v>4.5</v>
      </c>
    </row>
    <row r="23" spans="1:13">
      <c r="A23" s="18" t="s">
        <v>33</v>
      </c>
      <c r="B23" s="27">
        <v>1</v>
      </c>
      <c r="C23" s="23">
        <f t="shared" ref="C23:E23" si="22">D23-1</f>
        <v>6</v>
      </c>
      <c r="D23" s="5">
        <f t="shared" si="22"/>
        <v>7</v>
      </c>
      <c r="E23" s="5">
        <f t="shared" si="22"/>
        <v>8</v>
      </c>
      <c r="F23" s="5">
        <v>9</v>
      </c>
      <c r="G23" s="5">
        <f>F23+1</f>
        <v>10</v>
      </c>
      <c r="H23" s="5">
        <f t="shared" ref="H23:L23" si="23">G23+1</f>
        <v>11</v>
      </c>
      <c r="I23" s="5">
        <f t="shared" si="23"/>
        <v>12</v>
      </c>
      <c r="J23" s="5">
        <f t="shared" si="23"/>
        <v>13</v>
      </c>
      <c r="K23" s="5">
        <f>J23+1</f>
        <v>14</v>
      </c>
      <c r="L23" s="10">
        <f t="shared" si="23"/>
        <v>15</v>
      </c>
    </row>
    <row r="24" spans="1:13">
      <c r="A24" s="18" t="s">
        <v>34</v>
      </c>
      <c r="B24" s="30">
        <v>0.5</v>
      </c>
      <c r="C24" s="23">
        <f>D24-0</f>
        <v>2.5</v>
      </c>
      <c r="D24" s="5">
        <f t="shared" ref="D24" si="24">E24-0.5</f>
        <v>2.5</v>
      </c>
      <c r="E24" s="5">
        <f>F24-0.5</f>
        <v>3</v>
      </c>
      <c r="F24" s="5">
        <v>3.5</v>
      </c>
      <c r="G24" s="5">
        <f>F24+1</f>
        <v>4.5</v>
      </c>
      <c r="H24" s="5">
        <f>G24+0</f>
        <v>4.5</v>
      </c>
      <c r="I24" s="5">
        <f>H24+0.5</f>
        <v>5</v>
      </c>
      <c r="J24" s="5">
        <f>I24+0</f>
        <v>5</v>
      </c>
      <c r="K24" s="5">
        <f>J24+0.5</f>
        <v>5.5</v>
      </c>
      <c r="L24" s="10">
        <f>K24+0</f>
        <v>5.5</v>
      </c>
    </row>
    <row r="25" spans="1:13">
      <c r="A25" s="18" t="s">
        <v>35</v>
      </c>
      <c r="B25" s="30">
        <v>0.5</v>
      </c>
      <c r="C25" s="23">
        <f t="shared" ref="C25:E25" si="25">D25-0.5</f>
        <v>14.5</v>
      </c>
      <c r="D25" s="5">
        <f t="shared" si="25"/>
        <v>15</v>
      </c>
      <c r="E25" s="5">
        <f t="shared" si="25"/>
        <v>15.5</v>
      </c>
      <c r="F25" s="5">
        <v>16</v>
      </c>
      <c r="G25" s="5">
        <f>F25+0.5</f>
        <v>16.5</v>
      </c>
      <c r="H25" s="5">
        <f t="shared" ref="H25:L25" si="26">G25+0.5</f>
        <v>17</v>
      </c>
      <c r="I25" s="5">
        <f t="shared" si="26"/>
        <v>17.5</v>
      </c>
      <c r="J25" s="5">
        <f t="shared" si="26"/>
        <v>18</v>
      </c>
      <c r="K25" s="5">
        <f>J25+0.5</f>
        <v>18.5</v>
      </c>
      <c r="L25" s="10">
        <f t="shared" si="26"/>
        <v>19</v>
      </c>
      <c r="M25" t="s">
        <v>36</v>
      </c>
    </row>
    <row r="26" spans="1:13">
      <c r="A26" s="18" t="s">
        <v>37</v>
      </c>
      <c r="B26" s="27" t="s">
        <v>38</v>
      </c>
      <c r="C26" s="22">
        <f t="shared" ref="C26:D26" si="27">D26-0.6</f>
        <v>36.199999999999996</v>
      </c>
      <c r="D26" s="4">
        <f t="shared" si="27"/>
        <v>36.799999999999997</v>
      </c>
      <c r="E26" s="4">
        <f>F26-0.6</f>
        <v>37.4</v>
      </c>
      <c r="F26" s="4">
        <v>38</v>
      </c>
      <c r="G26" s="4">
        <f>F26+0.6</f>
        <v>38.6</v>
      </c>
      <c r="H26" s="4">
        <f t="shared" ref="H26:L26" si="28">G26+0.6</f>
        <v>39.200000000000003</v>
      </c>
      <c r="I26" s="4">
        <f t="shared" si="28"/>
        <v>39.800000000000004</v>
      </c>
      <c r="J26" s="4">
        <f t="shared" si="28"/>
        <v>40.400000000000006</v>
      </c>
      <c r="K26" s="4">
        <f>J26+0.6</f>
        <v>41.000000000000007</v>
      </c>
      <c r="L26" s="12">
        <f t="shared" si="28"/>
        <v>41.600000000000009</v>
      </c>
    </row>
    <row r="27" spans="1:13">
      <c r="A27" s="18" t="s">
        <v>39</v>
      </c>
      <c r="B27" s="27">
        <v>1</v>
      </c>
      <c r="C27" s="22">
        <f t="shared" ref="C27:D27" si="29">D27-0.8</f>
        <v>25.599999999999998</v>
      </c>
      <c r="D27" s="4">
        <f t="shared" si="29"/>
        <v>26.4</v>
      </c>
      <c r="E27" s="4">
        <f>F27-0.8</f>
        <v>27.2</v>
      </c>
      <c r="F27" s="4">
        <v>28</v>
      </c>
      <c r="G27" s="4">
        <f>F27+0.8</f>
        <v>28.8</v>
      </c>
      <c r="H27" s="4">
        <f t="shared" ref="H27:L27" si="30">G27+0.8</f>
        <v>29.6</v>
      </c>
      <c r="I27" s="4">
        <f t="shared" si="30"/>
        <v>30.400000000000002</v>
      </c>
      <c r="J27" s="4">
        <f t="shared" si="30"/>
        <v>31.200000000000003</v>
      </c>
      <c r="K27" s="4">
        <f>J27+0.8</f>
        <v>32</v>
      </c>
      <c r="L27" s="12">
        <f t="shared" si="30"/>
        <v>32.799999999999997</v>
      </c>
    </row>
    <row r="28" spans="1:13">
      <c r="A28" s="20" t="s">
        <v>40</v>
      </c>
      <c r="B28" s="31">
        <v>1</v>
      </c>
      <c r="C28" s="25">
        <f t="shared" ref="C28:D28" si="31">D28-1</f>
        <v>49</v>
      </c>
      <c r="D28" s="13">
        <f t="shared" si="31"/>
        <v>50</v>
      </c>
      <c r="E28" s="13">
        <f>F28-1</f>
        <v>51</v>
      </c>
      <c r="F28" s="13">
        <v>52</v>
      </c>
      <c r="G28" s="13">
        <f>F28+1</f>
        <v>53</v>
      </c>
      <c r="H28" s="13">
        <f t="shared" ref="H28:L28" si="32">G28+1</f>
        <v>54</v>
      </c>
      <c r="I28" s="13">
        <f t="shared" si="32"/>
        <v>55</v>
      </c>
      <c r="J28" s="13">
        <f t="shared" si="32"/>
        <v>56</v>
      </c>
      <c r="K28" s="13">
        <f>J28+1</f>
        <v>57</v>
      </c>
      <c r="L28" s="14">
        <f t="shared" si="32"/>
        <v>58</v>
      </c>
    </row>
  </sheetData>
  <mergeCells count="3">
    <mergeCell ref="A1:A2"/>
    <mergeCell ref="B1:B2"/>
    <mergeCell ref="C1:L1"/>
  </mergeCell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F1602-7D3F-44F6-9F1B-CFDAB6473D06}">
  <sheetPr codeName="Sheet22">
    <tabColor theme="4" tint="0.39997558519241921"/>
  </sheetPr>
  <dimension ref="A1:M28"/>
  <sheetViews>
    <sheetView topLeftCell="A22" zoomScale="85" zoomScaleNormal="85" workbookViewId="0">
      <selection activeCell="C3" sqref="C3:L28"/>
    </sheetView>
  </sheetViews>
  <sheetFormatPr defaultRowHeight="14.45"/>
  <cols>
    <col min="1" max="1" width="45" customWidth="1"/>
    <col min="2" max="2" width="10.42578125" customWidth="1"/>
    <col min="6" max="6" width="8.5703125" customWidth="1"/>
  </cols>
  <sheetData>
    <row r="1" spans="1:12" ht="15.95" thickBot="1">
      <c r="A1" s="32" t="s">
        <v>0</v>
      </c>
      <c r="B1" s="34" t="s">
        <v>1</v>
      </c>
      <c r="C1" s="36" t="s">
        <v>2</v>
      </c>
      <c r="D1" s="37"/>
      <c r="E1" s="37"/>
      <c r="F1" s="37"/>
      <c r="G1" s="37"/>
      <c r="H1" s="37"/>
      <c r="I1" s="37"/>
      <c r="J1" s="37"/>
      <c r="K1" s="37"/>
      <c r="L1" s="38"/>
    </row>
    <row r="2" spans="1:12" ht="29.25" customHeight="1" thickBot="1">
      <c r="A2" s="33"/>
      <c r="B2" s="35"/>
      <c r="C2" s="1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5">
      <c r="A3" s="15" t="s">
        <v>13</v>
      </c>
      <c r="B3" s="26">
        <v>1</v>
      </c>
      <c r="C3" s="39">
        <f t="shared" ref="C3:E4" si="0">D3-1.2</f>
        <v>68.399999999999991</v>
      </c>
      <c r="D3" s="40">
        <f t="shared" si="0"/>
        <v>69.599999999999994</v>
      </c>
      <c r="E3" s="40">
        <f t="shared" si="0"/>
        <v>70.8</v>
      </c>
      <c r="F3" s="40">
        <v>72</v>
      </c>
      <c r="G3" s="40">
        <f>F3+1.5</f>
        <v>73.5</v>
      </c>
      <c r="H3" s="40">
        <f>G3+1.5</f>
        <v>75</v>
      </c>
      <c r="I3" s="40">
        <f t="shared" ref="I3:J4" si="1">H3+2</f>
        <v>77</v>
      </c>
      <c r="J3" s="40">
        <f t="shared" si="1"/>
        <v>79</v>
      </c>
      <c r="K3" s="40">
        <f>J3+2.5</f>
        <v>81.5</v>
      </c>
      <c r="L3" s="41">
        <f t="shared" ref="L3:L4" si="2">K3+2.5</f>
        <v>84</v>
      </c>
    </row>
    <row r="4" spans="1:12" ht="15">
      <c r="A4" s="16" t="s">
        <v>14</v>
      </c>
      <c r="B4" s="27">
        <v>1</v>
      </c>
      <c r="C4" s="42">
        <f t="shared" si="0"/>
        <v>68.399999999999991</v>
      </c>
      <c r="D4" s="43">
        <f t="shared" si="0"/>
        <v>69.599999999999994</v>
      </c>
      <c r="E4" s="43">
        <f>F4-1.2</f>
        <v>70.8</v>
      </c>
      <c r="F4" s="43">
        <v>72</v>
      </c>
      <c r="G4" s="43">
        <f t="shared" ref="G4" si="3">F4+1.5</f>
        <v>73.5</v>
      </c>
      <c r="H4" s="44">
        <f>G4+1.5</f>
        <v>75</v>
      </c>
      <c r="I4" s="44">
        <f t="shared" si="1"/>
        <v>77</v>
      </c>
      <c r="J4" s="44">
        <f t="shared" si="1"/>
        <v>79</v>
      </c>
      <c r="K4" s="44">
        <f>J4+2.5</f>
        <v>81.5</v>
      </c>
      <c r="L4" s="45">
        <f t="shared" si="2"/>
        <v>84</v>
      </c>
    </row>
    <row r="5" spans="1:12" ht="15">
      <c r="A5" s="17" t="s">
        <v>15</v>
      </c>
      <c r="B5" s="27">
        <v>1</v>
      </c>
      <c r="C5" s="46">
        <f t="shared" ref="C5:E7" si="4">D5-2.5</f>
        <v>56</v>
      </c>
      <c r="D5" s="47">
        <f t="shared" si="4"/>
        <v>58.5</v>
      </c>
      <c r="E5" s="47">
        <f t="shared" si="4"/>
        <v>61</v>
      </c>
      <c r="F5" s="47">
        <v>63.5</v>
      </c>
      <c r="G5" s="47">
        <f>F5+3</f>
        <v>66.5</v>
      </c>
      <c r="H5" s="47">
        <f t="shared" ref="H5:H7" si="5">G5+3</f>
        <v>69.5</v>
      </c>
      <c r="I5" s="47">
        <f t="shared" ref="I5:L7" si="6">H5+4</f>
        <v>73.5</v>
      </c>
      <c r="J5" s="47">
        <f t="shared" si="6"/>
        <v>77.5</v>
      </c>
      <c r="K5" s="47">
        <f>J5+4</f>
        <v>81.5</v>
      </c>
      <c r="L5" s="48">
        <f t="shared" si="6"/>
        <v>85.5</v>
      </c>
    </row>
    <row r="6" spans="1:12" ht="15">
      <c r="A6" s="17" t="s">
        <v>16</v>
      </c>
      <c r="B6" s="27">
        <v>1</v>
      </c>
      <c r="C6" s="46">
        <f t="shared" si="4"/>
        <v>54.5</v>
      </c>
      <c r="D6" s="47">
        <f t="shared" si="4"/>
        <v>57</v>
      </c>
      <c r="E6" s="47">
        <f t="shared" si="4"/>
        <v>59.5</v>
      </c>
      <c r="F6" s="47">
        <v>62</v>
      </c>
      <c r="G6" s="47">
        <f>F6+3</f>
        <v>65</v>
      </c>
      <c r="H6" s="47">
        <f t="shared" si="5"/>
        <v>68</v>
      </c>
      <c r="I6" s="47">
        <f t="shared" si="6"/>
        <v>72</v>
      </c>
      <c r="J6" s="47">
        <f t="shared" si="6"/>
        <v>76</v>
      </c>
      <c r="K6" s="47">
        <f>J6+4</f>
        <v>80</v>
      </c>
      <c r="L6" s="48">
        <f t="shared" si="6"/>
        <v>84</v>
      </c>
    </row>
    <row r="7" spans="1:12" ht="15">
      <c r="A7" s="17" t="s">
        <v>17</v>
      </c>
      <c r="B7" s="27">
        <v>1</v>
      </c>
      <c r="C7" s="46">
        <f t="shared" si="4"/>
        <v>49.5</v>
      </c>
      <c r="D7" s="47">
        <f t="shared" si="4"/>
        <v>52</v>
      </c>
      <c r="E7" s="47">
        <f t="shared" si="4"/>
        <v>54.5</v>
      </c>
      <c r="F7" s="47">
        <v>57</v>
      </c>
      <c r="G7" s="47">
        <f>F7+3</f>
        <v>60</v>
      </c>
      <c r="H7" s="47">
        <f t="shared" si="5"/>
        <v>63</v>
      </c>
      <c r="I7" s="47">
        <f t="shared" si="6"/>
        <v>67</v>
      </c>
      <c r="J7" s="47">
        <f t="shared" si="6"/>
        <v>71</v>
      </c>
      <c r="K7" s="47">
        <f>J7+4</f>
        <v>75</v>
      </c>
      <c r="L7" s="48">
        <f t="shared" si="6"/>
        <v>79</v>
      </c>
    </row>
    <row r="8" spans="1:12" ht="15">
      <c r="A8" s="17" t="s">
        <v>18</v>
      </c>
      <c r="B8" s="27">
        <v>1</v>
      </c>
      <c r="C8" s="46">
        <f t="shared" ref="C8:D9" si="7">D8-1.4</f>
        <v>47.800000000000004</v>
      </c>
      <c r="D8" s="47">
        <f t="shared" si="7"/>
        <v>49.2</v>
      </c>
      <c r="E8" s="47">
        <f>F8-1.4</f>
        <v>50.6</v>
      </c>
      <c r="F8" s="47">
        <v>52</v>
      </c>
      <c r="G8" s="47">
        <f>F8+1.6</f>
        <v>53.6</v>
      </c>
      <c r="H8" s="47">
        <f>G8+1.6</f>
        <v>55.2</v>
      </c>
      <c r="I8" s="47">
        <f>H8+1.8</f>
        <v>57</v>
      </c>
      <c r="J8" s="47">
        <f>I8+1.8</f>
        <v>58.8</v>
      </c>
      <c r="K8" s="47">
        <f>J8+2</f>
        <v>60.8</v>
      </c>
      <c r="L8" s="48">
        <f>K8+2</f>
        <v>62.8</v>
      </c>
    </row>
    <row r="9" spans="1:12" ht="15">
      <c r="A9" s="17" t="s">
        <v>19</v>
      </c>
      <c r="B9" s="27">
        <v>1</v>
      </c>
      <c r="C9" s="46">
        <f t="shared" si="7"/>
        <v>49.300000000000004</v>
      </c>
      <c r="D9" s="47">
        <f t="shared" si="7"/>
        <v>50.7</v>
      </c>
      <c r="E9" s="47">
        <f>F9-1.4</f>
        <v>52.1</v>
      </c>
      <c r="F9" s="47">
        <v>53.5</v>
      </c>
      <c r="G9" s="47">
        <f>F9+1.6</f>
        <v>55.1</v>
      </c>
      <c r="H9" s="47">
        <f t="shared" ref="H9" si="8">G9+1.6</f>
        <v>56.7</v>
      </c>
      <c r="I9" s="47">
        <f>H9+1.8</f>
        <v>58.5</v>
      </c>
      <c r="J9" s="47">
        <f>I9+1.8</f>
        <v>60.3</v>
      </c>
      <c r="K9" s="47">
        <f>J9+2</f>
        <v>62.3</v>
      </c>
      <c r="L9" s="48">
        <f>K9+2</f>
        <v>64.3</v>
      </c>
    </row>
    <row r="10" spans="1:12" ht="15">
      <c r="A10" s="17" t="s">
        <v>20</v>
      </c>
      <c r="B10" s="27">
        <v>0.5</v>
      </c>
      <c r="C10" s="46">
        <f>D10-0.4</f>
        <v>15.800000000000002</v>
      </c>
      <c r="D10" s="47">
        <f>E10-0.4</f>
        <v>16.200000000000003</v>
      </c>
      <c r="E10" s="47">
        <f>F10-0.4</f>
        <v>16.600000000000001</v>
      </c>
      <c r="F10" s="47">
        <v>17</v>
      </c>
      <c r="G10" s="47">
        <f>F10+0.4</f>
        <v>17.399999999999999</v>
      </c>
      <c r="H10" s="47">
        <f>G10+0.4</f>
        <v>17.799999999999997</v>
      </c>
      <c r="I10" s="47">
        <f>H10+0.6</f>
        <v>18.399999999999999</v>
      </c>
      <c r="J10" s="47">
        <f>I10+0.6</f>
        <v>19</v>
      </c>
      <c r="K10" s="47">
        <f>J10+0.8</f>
        <v>19.8</v>
      </c>
      <c r="L10" s="48">
        <f>K10+0.8</f>
        <v>20.6</v>
      </c>
    </row>
    <row r="11" spans="1:12" ht="15">
      <c r="A11" s="17" t="s">
        <v>21</v>
      </c>
      <c r="B11" s="28">
        <v>1</v>
      </c>
      <c r="C11" s="46">
        <f t="shared" ref="C11:E13" si="9">D11-1</f>
        <v>26</v>
      </c>
      <c r="D11" s="47">
        <f t="shared" si="9"/>
        <v>27</v>
      </c>
      <c r="E11" s="47">
        <f t="shared" si="9"/>
        <v>28</v>
      </c>
      <c r="F11" s="47">
        <v>29</v>
      </c>
      <c r="G11" s="47">
        <f>F11+1</f>
        <v>30</v>
      </c>
      <c r="H11" s="47">
        <f t="shared" ref="H11:L12" si="10">G11+1</f>
        <v>31</v>
      </c>
      <c r="I11" s="47">
        <f t="shared" si="10"/>
        <v>32</v>
      </c>
      <c r="J11" s="47">
        <f t="shared" si="10"/>
        <v>33</v>
      </c>
      <c r="K11" s="47">
        <f>J11+1</f>
        <v>34</v>
      </c>
      <c r="L11" s="48">
        <f>K11+1</f>
        <v>35</v>
      </c>
    </row>
    <row r="12" spans="1:12" ht="15">
      <c r="A12" s="18" t="s">
        <v>22</v>
      </c>
      <c r="B12" s="29">
        <v>1</v>
      </c>
      <c r="C12" s="46">
        <f t="shared" si="9"/>
        <v>60</v>
      </c>
      <c r="D12" s="47">
        <f t="shared" si="9"/>
        <v>61</v>
      </c>
      <c r="E12" s="47">
        <f>F12-1</f>
        <v>62</v>
      </c>
      <c r="F12" s="47">
        <v>63</v>
      </c>
      <c r="G12" s="47">
        <f>F12+1</f>
        <v>64</v>
      </c>
      <c r="H12" s="47">
        <f t="shared" si="10"/>
        <v>65</v>
      </c>
      <c r="I12" s="47">
        <f t="shared" si="10"/>
        <v>66</v>
      </c>
      <c r="J12" s="47">
        <f t="shared" si="10"/>
        <v>67</v>
      </c>
      <c r="K12" s="47">
        <f>J12+1</f>
        <v>68</v>
      </c>
      <c r="L12" s="48">
        <f t="shared" si="10"/>
        <v>69</v>
      </c>
    </row>
    <row r="13" spans="1:12" ht="15">
      <c r="A13" s="18" t="s">
        <v>23</v>
      </c>
      <c r="B13" s="27">
        <v>1</v>
      </c>
      <c r="C13" s="46">
        <f t="shared" si="9"/>
        <v>21</v>
      </c>
      <c r="D13" s="47">
        <f t="shared" si="9"/>
        <v>22</v>
      </c>
      <c r="E13" s="47">
        <f t="shared" si="9"/>
        <v>23</v>
      </c>
      <c r="F13" s="47">
        <v>24</v>
      </c>
      <c r="G13" s="47">
        <f t="shared" ref="G13" si="11">F13+1.2</f>
        <v>25.2</v>
      </c>
      <c r="H13" s="47">
        <f>G13+1.2</f>
        <v>26.4</v>
      </c>
      <c r="I13" s="47">
        <f>H13+1.4</f>
        <v>27.799999999999997</v>
      </c>
      <c r="J13" s="47">
        <f>I13+1.4</f>
        <v>29.199999999999996</v>
      </c>
      <c r="K13" s="47">
        <f>J13+1.6</f>
        <v>30.799999999999997</v>
      </c>
      <c r="L13" s="48">
        <f>K13+1.6</f>
        <v>32.4</v>
      </c>
    </row>
    <row r="14" spans="1:12" ht="15">
      <c r="A14" s="18" t="s">
        <v>24</v>
      </c>
      <c r="B14" s="27">
        <v>0.5</v>
      </c>
      <c r="C14" s="46">
        <f>D14-0.7</f>
        <v>18.400000000000002</v>
      </c>
      <c r="D14" s="47">
        <f>E14-0.7</f>
        <v>19.100000000000001</v>
      </c>
      <c r="E14" s="47">
        <f>F14-0.7</f>
        <v>19.8</v>
      </c>
      <c r="F14" s="47">
        <v>20.5</v>
      </c>
      <c r="G14" s="47">
        <f>F14+0.8</f>
        <v>21.3</v>
      </c>
      <c r="H14" s="47">
        <f>G14+0.8</f>
        <v>22.1</v>
      </c>
      <c r="I14" s="47">
        <f>H14+1</f>
        <v>23.1</v>
      </c>
      <c r="J14" s="47">
        <f>I14+1</f>
        <v>24.1</v>
      </c>
      <c r="K14" s="47">
        <f>J14+1.2</f>
        <v>25.3</v>
      </c>
      <c r="L14" s="48">
        <f>K14+1.2</f>
        <v>26.5</v>
      </c>
    </row>
    <row r="15" spans="1:12" ht="15">
      <c r="A15" s="18" t="s">
        <v>25</v>
      </c>
      <c r="B15" s="27">
        <v>0.5</v>
      </c>
      <c r="C15" s="46">
        <f t="shared" ref="C15:E16" si="12">D15-0.5</f>
        <v>13</v>
      </c>
      <c r="D15" s="47">
        <f t="shared" si="12"/>
        <v>13.5</v>
      </c>
      <c r="E15" s="47">
        <f t="shared" si="12"/>
        <v>14</v>
      </c>
      <c r="F15" s="47">
        <v>14.5</v>
      </c>
      <c r="G15" s="47">
        <f>F15+0.5</f>
        <v>15</v>
      </c>
      <c r="H15" s="47">
        <f t="shared" ref="H15:L16" si="13">G15+0.5</f>
        <v>15.5</v>
      </c>
      <c r="I15" s="47">
        <f t="shared" si="13"/>
        <v>16</v>
      </c>
      <c r="J15" s="47">
        <f t="shared" si="13"/>
        <v>16.5</v>
      </c>
      <c r="K15" s="47">
        <f>J15+0.5</f>
        <v>17</v>
      </c>
      <c r="L15" s="48">
        <f t="shared" si="13"/>
        <v>17.5</v>
      </c>
    </row>
    <row r="16" spans="1:12" ht="15">
      <c r="A16" s="19" t="s">
        <v>26</v>
      </c>
      <c r="B16" s="27">
        <v>0.5</v>
      </c>
      <c r="C16" s="46">
        <f t="shared" si="12"/>
        <v>22.5</v>
      </c>
      <c r="D16" s="47">
        <f t="shared" si="12"/>
        <v>23</v>
      </c>
      <c r="E16" s="47">
        <f>F16-0.5</f>
        <v>23.5</v>
      </c>
      <c r="F16" s="47">
        <v>24</v>
      </c>
      <c r="G16" s="47">
        <f>F16+0.5</f>
        <v>24.5</v>
      </c>
      <c r="H16" s="47">
        <f t="shared" si="13"/>
        <v>25</v>
      </c>
      <c r="I16" s="47">
        <f t="shared" si="13"/>
        <v>25.5</v>
      </c>
      <c r="J16" s="47">
        <f t="shared" si="13"/>
        <v>26</v>
      </c>
      <c r="K16" s="47">
        <f t="shared" si="13"/>
        <v>26.5</v>
      </c>
      <c r="L16" s="48">
        <f t="shared" si="13"/>
        <v>27</v>
      </c>
    </row>
    <row r="17" spans="1:13" ht="15">
      <c r="A17" s="19" t="s">
        <v>27</v>
      </c>
      <c r="B17" s="27">
        <v>0</v>
      </c>
      <c r="C17" s="46">
        <f>D17</f>
        <v>3</v>
      </c>
      <c r="D17" s="47">
        <f>E17</f>
        <v>3</v>
      </c>
      <c r="E17" s="47">
        <f>F17</f>
        <v>3</v>
      </c>
      <c r="F17" s="47">
        <v>3</v>
      </c>
      <c r="G17" s="47">
        <f>F17</f>
        <v>3</v>
      </c>
      <c r="H17" s="47">
        <f>G17</f>
        <v>3</v>
      </c>
      <c r="I17" s="47">
        <f>H17</f>
        <v>3</v>
      </c>
      <c r="J17" s="47">
        <f t="shared" ref="J17:L17" si="14">I17</f>
        <v>3</v>
      </c>
      <c r="K17" s="47">
        <f>J17</f>
        <v>3</v>
      </c>
      <c r="L17" s="48">
        <f t="shared" si="14"/>
        <v>3</v>
      </c>
    </row>
    <row r="18" spans="1:13" ht="15">
      <c r="A18" s="19" t="s">
        <v>28</v>
      </c>
      <c r="B18" s="27">
        <v>0.5</v>
      </c>
      <c r="C18" s="46">
        <f>D18-0.4</f>
        <v>8.2999999999999989</v>
      </c>
      <c r="D18" s="47">
        <f>E18-0.4</f>
        <v>8.6999999999999993</v>
      </c>
      <c r="E18" s="47">
        <f>F18-0.4</f>
        <v>9.1</v>
      </c>
      <c r="F18" s="47">
        <v>9.5</v>
      </c>
      <c r="G18" s="47">
        <f>F18+0.4</f>
        <v>9.9</v>
      </c>
      <c r="H18" s="47">
        <f t="shared" ref="H18:L18" si="15">G18+0.4</f>
        <v>10.3</v>
      </c>
      <c r="I18" s="47">
        <f t="shared" si="15"/>
        <v>10.700000000000001</v>
      </c>
      <c r="J18" s="47">
        <f t="shared" si="15"/>
        <v>11.100000000000001</v>
      </c>
      <c r="K18" s="47">
        <f>J18+0.4</f>
        <v>11.500000000000002</v>
      </c>
      <c r="L18" s="48">
        <f t="shared" si="15"/>
        <v>11.900000000000002</v>
      </c>
    </row>
    <row r="19" spans="1:13" ht="15">
      <c r="A19" s="18" t="s">
        <v>29</v>
      </c>
      <c r="B19" s="27">
        <v>1</v>
      </c>
      <c r="C19" s="42">
        <f t="shared" ref="C19:E19" si="16">D19-2.5</f>
        <v>62.5</v>
      </c>
      <c r="D19" s="43">
        <f t="shared" si="16"/>
        <v>65</v>
      </c>
      <c r="E19" s="43">
        <f t="shared" si="16"/>
        <v>67.5</v>
      </c>
      <c r="F19" s="43">
        <v>70</v>
      </c>
      <c r="G19" s="43">
        <f>F19+2.5</f>
        <v>72.5</v>
      </c>
      <c r="H19" s="43">
        <f t="shared" ref="H19:L19" si="17">G19+2.5</f>
        <v>75</v>
      </c>
      <c r="I19" s="43">
        <f t="shared" si="17"/>
        <v>77.5</v>
      </c>
      <c r="J19" s="43">
        <f t="shared" si="17"/>
        <v>80</v>
      </c>
      <c r="K19" s="43">
        <f>J19+2.5</f>
        <v>82.5</v>
      </c>
      <c r="L19" s="49">
        <f t="shared" si="17"/>
        <v>85</v>
      </c>
    </row>
    <row r="20" spans="1:13" ht="15">
      <c r="A20" s="18" t="s">
        <v>30</v>
      </c>
      <c r="B20" s="27">
        <v>0.5</v>
      </c>
      <c r="C20" s="42">
        <f t="shared" ref="C20:D22" si="18">D20</f>
        <v>4.5</v>
      </c>
      <c r="D20" s="43">
        <f t="shared" si="18"/>
        <v>4.5</v>
      </c>
      <c r="E20" s="43">
        <f>F20</f>
        <v>4.5</v>
      </c>
      <c r="F20" s="43">
        <v>4.5</v>
      </c>
      <c r="G20" s="43">
        <f>F20</f>
        <v>4.5</v>
      </c>
      <c r="H20" s="43">
        <f t="shared" ref="H20:L22" si="19">G20</f>
        <v>4.5</v>
      </c>
      <c r="I20" s="43">
        <f t="shared" si="19"/>
        <v>4.5</v>
      </c>
      <c r="J20" s="43">
        <f t="shared" si="19"/>
        <v>4.5</v>
      </c>
      <c r="K20" s="43">
        <f>J20</f>
        <v>4.5</v>
      </c>
      <c r="L20" s="49">
        <f t="shared" si="19"/>
        <v>4.5</v>
      </c>
    </row>
    <row r="21" spans="1:13" ht="15">
      <c r="A21" s="18" t="s">
        <v>31</v>
      </c>
      <c r="B21" s="27">
        <v>0.5</v>
      </c>
      <c r="C21" s="46">
        <f>F21-2</f>
        <v>14</v>
      </c>
      <c r="D21" s="47">
        <f>E21</f>
        <v>15</v>
      </c>
      <c r="E21" s="47">
        <f t="shared" ref="E21" si="20">F21-1</f>
        <v>15</v>
      </c>
      <c r="F21" s="47">
        <v>16</v>
      </c>
      <c r="G21" s="47">
        <f>F21</f>
        <v>16</v>
      </c>
      <c r="H21" s="47">
        <f>G21</f>
        <v>16</v>
      </c>
      <c r="I21" s="47">
        <f>H21</f>
        <v>16</v>
      </c>
      <c r="J21" s="47">
        <f t="shared" ref="J21" si="21">I21+1</f>
        <v>17</v>
      </c>
      <c r="K21" s="47">
        <f>J21</f>
        <v>17</v>
      </c>
      <c r="L21" s="48">
        <f>K21</f>
        <v>17</v>
      </c>
    </row>
    <row r="22" spans="1:13" ht="15">
      <c r="A22" s="18" t="s">
        <v>32</v>
      </c>
      <c r="B22" s="27">
        <v>0.5</v>
      </c>
      <c r="C22" s="42">
        <f t="shared" si="18"/>
        <v>4.5</v>
      </c>
      <c r="D22" s="43">
        <f t="shared" si="18"/>
        <v>4.5</v>
      </c>
      <c r="E22" s="43">
        <f>F22</f>
        <v>4.5</v>
      </c>
      <c r="F22" s="43">
        <v>4.5</v>
      </c>
      <c r="G22" s="43">
        <f>F22</f>
        <v>4.5</v>
      </c>
      <c r="H22" s="43">
        <f t="shared" si="19"/>
        <v>4.5</v>
      </c>
      <c r="I22" s="43">
        <f t="shared" si="19"/>
        <v>4.5</v>
      </c>
      <c r="J22" s="43">
        <f t="shared" si="19"/>
        <v>4.5</v>
      </c>
      <c r="K22" s="43">
        <f>J22</f>
        <v>4.5</v>
      </c>
      <c r="L22" s="49">
        <f t="shared" si="19"/>
        <v>4.5</v>
      </c>
    </row>
    <row r="23" spans="1:13" ht="15">
      <c r="A23" s="18" t="s">
        <v>33</v>
      </c>
      <c r="B23" s="27">
        <v>1</v>
      </c>
      <c r="C23" s="46">
        <f t="shared" ref="C23:E23" si="22">D23-1</f>
        <v>6</v>
      </c>
      <c r="D23" s="47">
        <f t="shared" si="22"/>
        <v>7</v>
      </c>
      <c r="E23" s="47">
        <f t="shared" si="22"/>
        <v>8</v>
      </c>
      <c r="F23" s="47">
        <v>9</v>
      </c>
      <c r="G23" s="47">
        <f>F23+1</f>
        <v>10</v>
      </c>
      <c r="H23" s="47">
        <f t="shared" ref="H23:L23" si="23">G23+1</f>
        <v>11</v>
      </c>
      <c r="I23" s="47">
        <f t="shared" si="23"/>
        <v>12</v>
      </c>
      <c r="J23" s="47">
        <f t="shared" si="23"/>
        <v>13</v>
      </c>
      <c r="K23" s="47">
        <f>J23+1</f>
        <v>14</v>
      </c>
      <c r="L23" s="48">
        <f t="shared" si="23"/>
        <v>15</v>
      </c>
    </row>
    <row r="24" spans="1:13" ht="15">
      <c r="A24" s="18" t="s">
        <v>34</v>
      </c>
      <c r="B24" s="30">
        <v>0.5</v>
      </c>
      <c r="C24" s="46">
        <f>D24-0</f>
        <v>2.5</v>
      </c>
      <c r="D24" s="47">
        <f t="shared" ref="D24" si="24">E24-0.5</f>
        <v>2.5</v>
      </c>
      <c r="E24" s="47">
        <f>F24-0.5</f>
        <v>3</v>
      </c>
      <c r="F24" s="47">
        <v>3.5</v>
      </c>
      <c r="G24" s="47">
        <f>F24+1</f>
        <v>4.5</v>
      </c>
      <c r="H24" s="47">
        <f>G24+0</f>
        <v>4.5</v>
      </c>
      <c r="I24" s="47">
        <f>H24+0.5</f>
        <v>5</v>
      </c>
      <c r="J24" s="47">
        <f>I24+0</f>
        <v>5</v>
      </c>
      <c r="K24" s="47">
        <f>J24+0.5</f>
        <v>5.5</v>
      </c>
      <c r="L24" s="48">
        <f>K24+0</f>
        <v>5.5</v>
      </c>
    </row>
    <row r="25" spans="1:13" ht="15">
      <c r="A25" s="18" t="s">
        <v>35</v>
      </c>
      <c r="B25" s="30">
        <v>0.5</v>
      </c>
      <c r="C25" s="46">
        <f t="shared" ref="C25:E25" si="25">D25-0.5</f>
        <v>14.5</v>
      </c>
      <c r="D25" s="47">
        <f t="shared" si="25"/>
        <v>15</v>
      </c>
      <c r="E25" s="47">
        <f t="shared" si="25"/>
        <v>15.5</v>
      </c>
      <c r="F25" s="47">
        <v>16</v>
      </c>
      <c r="G25" s="47">
        <f>F25+0.5</f>
        <v>16.5</v>
      </c>
      <c r="H25" s="47">
        <f t="shared" ref="H25:L25" si="26">G25+0.5</f>
        <v>17</v>
      </c>
      <c r="I25" s="47">
        <f t="shared" si="26"/>
        <v>17.5</v>
      </c>
      <c r="J25" s="47">
        <f t="shared" si="26"/>
        <v>18</v>
      </c>
      <c r="K25" s="47">
        <f>J25+0.5</f>
        <v>18.5</v>
      </c>
      <c r="L25" s="48">
        <f t="shared" si="26"/>
        <v>19</v>
      </c>
      <c r="M25" t="s">
        <v>36</v>
      </c>
    </row>
    <row r="26" spans="1:13" ht="15">
      <c r="A26" s="18" t="s">
        <v>37</v>
      </c>
      <c r="B26" s="27" t="s">
        <v>38</v>
      </c>
      <c r="C26" s="42">
        <f t="shared" ref="C26:D26" si="27">D26-0.6</f>
        <v>36.199999999999996</v>
      </c>
      <c r="D26" s="43">
        <f t="shared" si="27"/>
        <v>36.799999999999997</v>
      </c>
      <c r="E26" s="43">
        <f>F26-0.6</f>
        <v>37.4</v>
      </c>
      <c r="F26" s="43">
        <v>38</v>
      </c>
      <c r="G26" s="43">
        <f>F26+0.6</f>
        <v>38.6</v>
      </c>
      <c r="H26" s="43">
        <f t="shared" ref="H26:L26" si="28">G26+0.6</f>
        <v>39.200000000000003</v>
      </c>
      <c r="I26" s="43">
        <f t="shared" si="28"/>
        <v>39.800000000000004</v>
      </c>
      <c r="J26" s="43">
        <f t="shared" si="28"/>
        <v>40.400000000000006</v>
      </c>
      <c r="K26" s="43">
        <f>J26+0.6</f>
        <v>41.000000000000007</v>
      </c>
      <c r="L26" s="49">
        <f t="shared" si="28"/>
        <v>41.600000000000009</v>
      </c>
    </row>
    <row r="27" spans="1:13" ht="15">
      <c r="A27" s="18" t="s">
        <v>39</v>
      </c>
      <c r="B27" s="27">
        <v>1</v>
      </c>
      <c r="C27" s="42">
        <f t="shared" ref="C27:D27" si="29">D27-0.8</f>
        <v>25.599999999999998</v>
      </c>
      <c r="D27" s="43">
        <f t="shared" si="29"/>
        <v>26.4</v>
      </c>
      <c r="E27" s="43">
        <f>F27-0.8</f>
        <v>27.2</v>
      </c>
      <c r="F27" s="43">
        <v>28</v>
      </c>
      <c r="G27" s="43">
        <f>F27+0.8</f>
        <v>28.8</v>
      </c>
      <c r="H27" s="43">
        <f t="shared" ref="H27:L27" si="30">G27+0.8</f>
        <v>29.6</v>
      </c>
      <c r="I27" s="43">
        <f t="shared" si="30"/>
        <v>30.400000000000002</v>
      </c>
      <c r="J27" s="43">
        <f t="shared" si="30"/>
        <v>31.200000000000003</v>
      </c>
      <c r="K27" s="43">
        <f>J27+0.8</f>
        <v>32</v>
      </c>
      <c r="L27" s="49">
        <f t="shared" si="30"/>
        <v>32.799999999999997</v>
      </c>
    </row>
    <row r="28" spans="1:13" ht="15" thickBot="1">
      <c r="A28" s="20" t="s">
        <v>40</v>
      </c>
      <c r="B28" s="31">
        <v>1</v>
      </c>
      <c r="C28" s="50">
        <f t="shared" ref="C28:D28" si="31">D28-1</f>
        <v>49</v>
      </c>
      <c r="D28" s="51">
        <f t="shared" si="31"/>
        <v>50</v>
      </c>
      <c r="E28" s="51">
        <f>F28-1</f>
        <v>51</v>
      </c>
      <c r="F28" s="51">
        <v>52</v>
      </c>
      <c r="G28" s="51">
        <f>F28+1</f>
        <v>53</v>
      </c>
      <c r="H28" s="51">
        <f t="shared" ref="H28:L28" si="32">G28+1</f>
        <v>54</v>
      </c>
      <c r="I28" s="51">
        <f t="shared" si="32"/>
        <v>55</v>
      </c>
      <c r="J28" s="51">
        <f t="shared" si="32"/>
        <v>56</v>
      </c>
      <c r="K28" s="51">
        <f>J28+1</f>
        <v>57</v>
      </c>
      <c r="L28" s="52">
        <f t="shared" si="32"/>
        <v>58</v>
      </c>
    </row>
  </sheetData>
  <mergeCells count="3">
    <mergeCell ref="A1:A2"/>
    <mergeCell ref="B1:B2"/>
    <mergeCell ref="C1:L1"/>
  </mergeCells>
  <pageMargins left="0.7" right="0.7" top="0.75" bottom="0.75" header="0.3" footer="0.3"/>
  <pageSetup paperSize="9" orientation="portrait" r:id="rId1"/>
  <ignoredErrors>
    <ignoredError sqref="I13:J13 C21:E21 J21:K25 I24" formula="1"/>
    <ignoredError sqref="B26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ADAB1D509EE146BEEBD765699BB749" ma:contentTypeVersion="20" ma:contentTypeDescription="Create a new document." ma:contentTypeScope="" ma:versionID="f0c752b930dceb3a5591959a7faf9408">
  <xsd:schema xmlns:xsd="http://www.w3.org/2001/XMLSchema" xmlns:xs="http://www.w3.org/2001/XMLSchema" xmlns:p="http://schemas.microsoft.com/office/2006/metadata/properties" xmlns:ns2="ac0294f4-4970-4891-b816-102ab340a9f2" xmlns:ns3="8c902929-c11e-4be2-b1f0-be14cee91bf8" targetNamespace="http://schemas.microsoft.com/office/2006/metadata/properties" ma:root="true" ma:fieldsID="a92bb2dfa7e0f4bf0aabd630a8cf7e0a" ns2:_="" ns3:_="">
    <xsd:import namespace="ac0294f4-4970-4891-b816-102ab340a9f2"/>
    <xsd:import namespace="8c902929-c11e-4be2-b1f0-be14cee91b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Status" minOccurs="0"/>
                <xsd:element ref="ns2:MediaServiceObjectDetectorVersions" minOccurs="0"/>
                <xsd:element ref="ns2:BLOCKAPPROVED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0294f4-4970-4891-b816-102ab340a9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4eae7cc-d08f-4d9c-af47-0001170d57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tatus" ma:index="24" nillable="true" ma:displayName="Status" ma:default="Incomplete" ma:internalName="Status">
      <xsd:simpleType>
        <xsd:restriction base="dms:Unknown">
          <xsd:enumeration value="Incomplete"/>
          <xsd:enumeration value="Complete"/>
          <xsd:enumeration value="Waiting for another sample"/>
        </xsd:restriction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BLOCKAPPROVED" ma:index="26" nillable="true" ma:displayName="BLOCK APPROVED" ma:format="Dropdown" ma:internalName="BLOCKAPPROVED">
      <xsd:simpleType>
        <xsd:restriction base="dms:Choice">
          <xsd:enumeration value="APPROVAL DATE 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902929-c11e-4be2-b1f0-be14cee91bf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18ecc04-e826-4a7d-b941-794c1cb025d8}" ma:internalName="TaxCatchAll" ma:showField="CatchAllData" ma:web="8c902929-c11e-4be2-b1f0-be14cee91b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LOCKAPPROVED xmlns="ac0294f4-4970-4891-b816-102ab340a9f2" xsi:nil="true"/>
    <lcf76f155ced4ddcb4097134ff3c332f xmlns="ac0294f4-4970-4891-b816-102ab340a9f2">
      <Terms xmlns="http://schemas.microsoft.com/office/infopath/2007/PartnerControls"/>
    </lcf76f155ced4ddcb4097134ff3c332f>
    <TaxCatchAll xmlns="8c902929-c11e-4be2-b1f0-be14cee91bf8" xsi:nil="true"/>
    <Status xmlns="ac0294f4-4970-4891-b816-102ab340a9f2">Incomplete</Status>
  </documentManagement>
</p:properties>
</file>

<file path=customXml/itemProps1.xml><?xml version="1.0" encoding="utf-8"?>
<ds:datastoreItem xmlns:ds="http://schemas.openxmlformats.org/officeDocument/2006/customXml" ds:itemID="{22424C43-79E6-46D3-96D5-EFE6DB31452B}"/>
</file>

<file path=customXml/itemProps2.xml><?xml version="1.0" encoding="utf-8"?>
<ds:datastoreItem xmlns:ds="http://schemas.openxmlformats.org/officeDocument/2006/customXml" ds:itemID="{DE8C4CCC-2ECF-4EB4-9D31-04910E4E5926}"/>
</file>

<file path=customXml/itemProps3.xml><?xml version="1.0" encoding="utf-8"?>
<ds:datastoreItem xmlns:ds="http://schemas.openxmlformats.org/officeDocument/2006/customXml" ds:itemID="{2F66164B-4B25-4F9B-822E-03866BE193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Jack Wainwright</dc:creator>
  <cp:keywords/>
  <dc:description/>
  <cp:lastModifiedBy>Hilbert Trant</cp:lastModifiedBy>
  <cp:revision/>
  <dcterms:created xsi:type="dcterms:W3CDTF">2023-12-06T16:37:02Z</dcterms:created>
  <dcterms:modified xsi:type="dcterms:W3CDTF">2024-11-18T13:33:29Z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0x010100C0ADAB1D509EE146BEEBD765699BB749</vt:lpwstr>
  </property>
  <property fmtid="{D5CDD505-2E9C-101B-9397-08002B2CF9AE}" pid="3" name="MediaServiceImageTags">
    <vt:lpwstr/>
  </property>
</Properties>
</file>